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849\Desktop\Eco\"/>
    </mc:Choice>
  </mc:AlternateContent>
  <xr:revisionPtr revIDLastSave="0" documentId="13_ncr:1_{157996A1-F669-42ED-BE24-3C1E0BA73470}" xr6:coauthVersionLast="47" xr6:coauthVersionMax="47" xr10:uidLastSave="{00000000-0000-0000-0000-000000000000}"/>
  <bookViews>
    <workbookView xWindow="-98" yWindow="-98" windowWidth="19396" windowHeight="11596" firstSheet="7" activeTab="8" xr2:uid="{00000000-000D-0000-FFFF-FFFF00000000}"/>
  </bookViews>
  <sheets>
    <sheet name="ID-1INF ( Economic stability)" sheetId="1" r:id="rId1"/>
    <sheet name="ID-2GDP(per)" sheetId="2" r:id="rId2"/>
    <sheet name="DE-1FDI(%GDP)" sheetId="3" r:id="rId3"/>
    <sheet name="Trade O (ID-3)(Total Trade%GDP " sheetId="4" r:id="rId4"/>
    <sheet name="Sheet1" sheetId="20" r:id="rId5"/>
    <sheet name="ID-4Market Size(POP) " sheetId="11" r:id="rId6"/>
    <sheet name="ID-Infrastructure (EC)" sheetId="14" r:id="rId7"/>
    <sheet name="Sheet2" sheetId="21" r:id="rId8"/>
    <sheet name="Sheet" sheetId="19" r:id="rId9"/>
  </sheets>
  <definedNames>
    <definedName name="_xlnm._FilterDatabase" localSheetId="8" hidden="1">Sheet!$A$2:$M$3429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63" i="19" l="1"/>
  <c r="M624" i="19" s="1"/>
  <c r="M831" i="19" s="1"/>
  <c r="F2830" i="19"/>
  <c r="F2831" i="19" s="1"/>
  <c r="M1406" i="19"/>
  <c r="M1407" i="19"/>
  <c r="M1408" i="19"/>
  <c r="M1409" i="19"/>
  <c r="M1410" i="19"/>
  <c r="M1411" i="19"/>
  <c r="M1412" i="19"/>
  <c r="M1413" i="19"/>
  <c r="M1414" i="19"/>
  <c r="M1415" i="19"/>
  <c r="M1416" i="19"/>
  <c r="M1417" i="19"/>
  <c r="M1418" i="19"/>
  <c r="M1419" i="19"/>
  <c r="M1420" i="19"/>
  <c r="F3083" i="19"/>
  <c r="F3084" i="19" s="1"/>
  <c r="F2761" i="19"/>
  <c r="F2762" i="19" s="1"/>
  <c r="I2745" i="19"/>
  <c r="I2744" i="19"/>
  <c r="F1933" i="19"/>
  <c r="F1934" i="19" s="1"/>
  <c r="F2738" i="19"/>
  <c r="F2739" i="19" s="1"/>
  <c r="F2715" i="19"/>
  <c r="F2716" i="19" s="1"/>
  <c r="M1178" i="19"/>
  <c r="M1316" i="19" s="1"/>
  <c r="M1177" i="19"/>
  <c r="M1315" i="19" s="1"/>
  <c r="M1176" i="19"/>
  <c r="M1314" i="19" s="1"/>
  <c r="M1188" i="19"/>
  <c r="M1187" i="19"/>
  <c r="M1186" i="19"/>
  <c r="I1566" i="19"/>
  <c r="F2784" i="19"/>
  <c r="F2785" i="19" s="1"/>
  <c r="F2370" i="19"/>
  <c r="F2371" i="19" s="1"/>
  <c r="F2324" i="19"/>
  <c r="F2325" i="19" s="1"/>
  <c r="F1956" i="19"/>
  <c r="F1957" i="19" s="1"/>
  <c r="F3060" i="19"/>
  <c r="F3061" i="19" s="1"/>
  <c r="F2853" i="19"/>
  <c r="F2854" i="19" s="1"/>
  <c r="F2807" i="19"/>
  <c r="F2808" i="19" s="1"/>
  <c r="F2692" i="19"/>
  <c r="F2693" i="19" s="1"/>
  <c r="F507" i="19"/>
  <c r="F508" i="19" s="1"/>
  <c r="F484" i="19"/>
  <c r="F485" i="19" s="1"/>
  <c r="F461" i="19"/>
  <c r="F462" i="19" s="1"/>
  <c r="F438" i="19"/>
  <c r="F439" i="19" s="1"/>
  <c r="F24" i="19"/>
  <c r="F25" i="19" s="1"/>
  <c r="F530" i="19"/>
  <c r="F531" i="19" s="1"/>
  <c r="F3428" i="19"/>
  <c r="F3429" i="19" s="1"/>
  <c r="F3405" i="19"/>
  <c r="F3406" i="19" s="1"/>
  <c r="F3382" i="19"/>
  <c r="F3383" i="19" s="1"/>
  <c r="F3359" i="19"/>
  <c r="F3360" i="19" s="1"/>
  <c r="F3336" i="19"/>
  <c r="F3337" i="19" s="1"/>
  <c r="F3313" i="19"/>
  <c r="F3314" i="19" s="1"/>
  <c r="F3290" i="19"/>
  <c r="F3291" i="19" s="1"/>
  <c r="F3267" i="19"/>
  <c r="F3268" i="19" s="1"/>
  <c r="M3238" i="19"/>
  <c r="M3239" i="19" s="1"/>
  <c r="M3240" i="19" s="1"/>
  <c r="K3244" i="19"/>
  <c r="K3245" i="19" s="1"/>
  <c r="F3244" i="19"/>
  <c r="F3245" i="19" s="1"/>
  <c r="K3223" i="19"/>
  <c r="F3221" i="19"/>
  <c r="F3222" i="19" s="1"/>
  <c r="F3198" i="19"/>
  <c r="F3199" i="19" s="1"/>
  <c r="F3175" i="19"/>
  <c r="F3176" i="19" s="1"/>
  <c r="F3152" i="19"/>
  <c r="F3153" i="19" s="1"/>
  <c r="F3129" i="19"/>
  <c r="F3130" i="19" s="1"/>
  <c r="F3106" i="19"/>
  <c r="F3107" i="19" s="1"/>
  <c r="F3037" i="19"/>
  <c r="F3038" i="19" s="1"/>
  <c r="F3017" i="19"/>
  <c r="F3016" i="19" s="1"/>
  <c r="F3014" i="19"/>
  <c r="F3015" i="19" s="1"/>
  <c r="F2991" i="19"/>
  <c r="F2992" i="19" s="1"/>
  <c r="F2968" i="19"/>
  <c r="F2969" i="19" s="1"/>
  <c r="F2945" i="19"/>
  <c r="F2946" i="19" s="1"/>
  <c r="F2922" i="19"/>
  <c r="F2923" i="19" s="1"/>
  <c r="F2899" i="19"/>
  <c r="F2900" i="19" s="1"/>
  <c r="F2876" i="19"/>
  <c r="F2877" i="19" s="1"/>
  <c r="F2669" i="19"/>
  <c r="F2670" i="19" s="1"/>
  <c r="F2646" i="19"/>
  <c r="F2647" i="19" s="1"/>
  <c r="F2623" i="19"/>
  <c r="F2624" i="19" s="1"/>
  <c r="F2600" i="19"/>
  <c r="F2601" i="19" s="1"/>
  <c r="F2577" i="19"/>
  <c r="F2578" i="19" s="1"/>
  <c r="F2554" i="19"/>
  <c r="F2555" i="19" s="1"/>
  <c r="F2531" i="19"/>
  <c r="F2532" i="19" s="1"/>
  <c r="F2508" i="19"/>
  <c r="F2509" i="19" s="1"/>
  <c r="F2485" i="19"/>
  <c r="F2486" i="19" s="1"/>
  <c r="F2462" i="19"/>
  <c r="F2463" i="19" s="1"/>
  <c r="F2439" i="19"/>
  <c r="F2440" i="19" s="1"/>
  <c r="F2416" i="19"/>
  <c r="F2417" i="19" s="1"/>
  <c r="F2393" i="19"/>
  <c r="F2394" i="19" s="1"/>
  <c r="F2278" i="19"/>
  <c r="F2279" i="19" s="1"/>
  <c r="F2255" i="19"/>
  <c r="F2256" i="19" s="1"/>
  <c r="F2232" i="19"/>
  <c r="F2233" i="19" s="1"/>
  <c r="F2209" i="19"/>
  <c r="F2210" i="19" s="1"/>
  <c r="F2186" i="19"/>
  <c r="F2187" i="19" s="1"/>
  <c r="F2163" i="19"/>
  <c r="F2164" i="19" s="1"/>
  <c r="F2140" i="19"/>
  <c r="F2141" i="19" s="1"/>
  <c r="F2117" i="19"/>
  <c r="F2118" i="19" s="1"/>
  <c r="F2094" i="19"/>
  <c r="F2095" i="19" s="1"/>
  <c r="F2071" i="19"/>
  <c r="F2072" i="19" s="1"/>
  <c r="F2048" i="19"/>
  <c r="F2049" i="19" s="1"/>
  <c r="F2025" i="19"/>
  <c r="F2026" i="19" s="1"/>
  <c r="F2002" i="19"/>
  <c r="F2003" i="19" s="1"/>
  <c r="F1979" i="19"/>
  <c r="F1980" i="19" s="1"/>
  <c r="F1910" i="19"/>
  <c r="F1911" i="19" s="1"/>
  <c r="F1887" i="19"/>
  <c r="F1888" i="19" s="1"/>
  <c r="F1864" i="19"/>
  <c r="F1865" i="19" s="1"/>
  <c r="F1841" i="19"/>
  <c r="F1842" i="19" s="1"/>
  <c r="F1818" i="19"/>
  <c r="F1819" i="19" s="1"/>
  <c r="F1795" i="19"/>
  <c r="F1796" i="19" s="1"/>
  <c r="F1772" i="19"/>
  <c r="F1773" i="19" s="1"/>
  <c r="F1749" i="19"/>
  <c r="F1750" i="19" s="1"/>
  <c r="F1726" i="19"/>
  <c r="F1727" i="19" s="1"/>
  <c r="F1703" i="19"/>
  <c r="F1704" i="19" s="1"/>
  <c r="F1680" i="19"/>
  <c r="F1681" i="19" s="1"/>
  <c r="F1657" i="19"/>
  <c r="F1658" i="19" s="1"/>
  <c r="F1634" i="19"/>
  <c r="F1635" i="19" s="1"/>
  <c r="F1611" i="19"/>
  <c r="F1612" i="19" s="1"/>
  <c r="F1588" i="19"/>
  <c r="F1589" i="19" s="1"/>
  <c r="F1565" i="19"/>
  <c r="F1566" i="19" s="1"/>
  <c r="F1542" i="19"/>
  <c r="F1543" i="19" s="1"/>
  <c r="F1519" i="19"/>
  <c r="F1520" i="19" s="1"/>
  <c r="F1496" i="19"/>
  <c r="F1497" i="19" s="1"/>
  <c r="F1473" i="19"/>
  <c r="F1474" i="19" s="1"/>
  <c r="F1450" i="19"/>
  <c r="F1451" i="19" s="1"/>
  <c r="F1427" i="19"/>
  <c r="F1428" i="19" s="1"/>
  <c r="F1404" i="19"/>
  <c r="F1405" i="19" s="1"/>
  <c r="F1381" i="19"/>
  <c r="F1382" i="19" s="1"/>
  <c r="F1358" i="19"/>
  <c r="F1359" i="19" s="1"/>
  <c r="F1335" i="19"/>
  <c r="F1336" i="19" s="1"/>
  <c r="F1312" i="19"/>
  <c r="F1313" i="19" s="1"/>
  <c r="F1289" i="19"/>
  <c r="F1290" i="19" s="1"/>
  <c r="F1266" i="19"/>
  <c r="F1267" i="19" s="1"/>
  <c r="F1243" i="19"/>
  <c r="F1244" i="19" s="1"/>
  <c r="F1220" i="19"/>
  <c r="F1221" i="19" s="1"/>
  <c r="F1197" i="19"/>
  <c r="F1198" i="19" s="1"/>
  <c r="F1174" i="19"/>
  <c r="F1175" i="19" s="1"/>
  <c r="F1151" i="19"/>
  <c r="F1152" i="19" s="1"/>
  <c r="F1128" i="19"/>
  <c r="F1129" i="19" s="1"/>
  <c r="F1105" i="19"/>
  <c r="F1106" i="19" s="1"/>
  <c r="F1082" i="19"/>
  <c r="F1083" i="19" s="1"/>
  <c r="F1059" i="19"/>
  <c r="F1060" i="19" s="1"/>
  <c r="F1036" i="19"/>
  <c r="F1037" i="19" s="1"/>
  <c r="F1013" i="19"/>
  <c r="F1014" i="19" s="1"/>
  <c r="F990" i="19"/>
  <c r="F991" i="19" s="1"/>
  <c r="F967" i="19"/>
  <c r="F968" i="19" s="1"/>
  <c r="F944" i="19"/>
  <c r="F945" i="19" s="1"/>
  <c r="F921" i="19"/>
  <c r="F922" i="19" s="1"/>
  <c r="F898" i="19"/>
  <c r="F899" i="19" s="1"/>
  <c r="F875" i="19"/>
  <c r="F876" i="19" s="1"/>
  <c r="F852" i="19"/>
  <c r="F853" i="19" s="1"/>
  <c r="F829" i="19"/>
  <c r="F830" i="19" s="1"/>
  <c r="F783" i="19"/>
  <c r="F784" i="19" s="1"/>
  <c r="F760" i="19"/>
  <c r="F761" i="19" s="1"/>
  <c r="F737" i="19"/>
  <c r="F738" i="19" s="1"/>
  <c r="F714" i="19"/>
  <c r="F715" i="19" s="1"/>
  <c r="F691" i="19"/>
  <c r="F692" i="19" s="1"/>
  <c r="F668" i="19"/>
  <c r="F669" i="19" s="1"/>
  <c r="F645" i="19"/>
  <c r="F646" i="19" s="1"/>
  <c r="F622" i="19"/>
  <c r="F623" i="19" s="1"/>
  <c r="F599" i="19"/>
  <c r="F600" i="19" s="1"/>
  <c r="F576" i="19"/>
  <c r="F577" i="19" s="1"/>
  <c r="F553" i="19"/>
  <c r="F554" i="19" s="1"/>
  <c r="F392" i="19"/>
  <c r="F393" i="19" s="1"/>
  <c r="F369" i="19"/>
  <c r="F370" i="19" s="1"/>
  <c r="F346" i="19"/>
  <c r="F347" i="19" s="1"/>
  <c r="F323" i="19"/>
  <c r="F324" i="19" s="1"/>
  <c r="F300" i="19"/>
  <c r="F301" i="19" s="1"/>
  <c r="F46" i="19"/>
  <c r="F47" i="19" s="1"/>
  <c r="F48" i="19" s="1"/>
  <c r="F277" i="19"/>
  <c r="F278" i="19" s="1"/>
  <c r="F208" i="19"/>
  <c r="F209" i="19" s="1"/>
  <c r="F162" i="19"/>
  <c r="F163" i="19" s="1"/>
  <c r="F116" i="19"/>
  <c r="F117" i="19" s="1"/>
  <c r="F70" i="19"/>
  <c r="F71" i="19" s="1"/>
  <c r="M3016" i="19"/>
  <c r="M3017" i="19"/>
  <c r="M3018" i="19"/>
  <c r="M3019" i="19"/>
  <c r="M3020" i="19"/>
  <c r="M3021" i="19"/>
  <c r="M3022" i="19"/>
  <c r="M3023" i="19"/>
  <c r="M3024" i="19"/>
  <c r="M3025" i="19"/>
  <c r="M3026" i="19"/>
  <c r="M3027" i="19"/>
  <c r="M3028" i="19"/>
  <c r="M3029" i="19"/>
  <c r="M3030" i="19"/>
  <c r="M3031" i="19"/>
  <c r="J3016" i="19"/>
  <c r="J3017" i="19"/>
  <c r="J3018" i="19"/>
  <c r="J3019" i="19"/>
  <c r="H3016" i="19"/>
  <c r="K57" i="19"/>
  <c r="L278" i="19"/>
  <c r="K278" i="19"/>
  <c r="G278" i="19"/>
  <c r="G209" i="19" s="1"/>
  <c r="G140" i="19" s="1"/>
  <c r="L3084" i="19"/>
  <c r="L3337" i="19" s="1"/>
  <c r="K2923" i="19"/>
  <c r="K3084" i="19" s="1"/>
  <c r="H3084" i="19"/>
  <c r="H3337" i="19" s="1"/>
  <c r="I1359" i="19"/>
  <c r="I922" i="19"/>
  <c r="I968" i="19" s="1"/>
  <c r="I1060" i="19" s="1"/>
  <c r="I48" i="19"/>
  <c r="I370" i="19"/>
  <c r="I393" i="19" s="1"/>
  <c r="L3336" i="19"/>
  <c r="K2922" i="19"/>
  <c r="K3336" i="19"/>
  <c r="H3336" i="19"/>
  <c r="L277" i="19"/>
  <c r="K277" i="19"/>
  <c r="I1358" i="19"/>
  <c r="I921" i="19"/>
  <c r="I967" i="19" s="1"/>
  <c r="I1059" i="19" s="1"/>
  <c r="I369" i="19"/>
  <c r="I392" i="19" s="1"/>
  <c r="I47" i="19"/>
  <c r="G277" i="19"/>
  <c r="G208" i="19" s="1"/>
  <c r="G139" i="19" s="1"/>
  <c r="H3335" i="19"/>
  <c r="K3335" i="19"/>
  <c r="L3335" i="19"/>
  <c r="K2921" i="19"/>
  <c r="L276" i="19"/>
  <c r="K276" i="19"/>
  <c r="I1357" i="19"/>
  <c r="I1403" i="19" s="1"/>
  <c r="I920" i="19"/>
  <c r="I966" i="19" s="1"/>
  <c r="I1058" i="19" s="1"/>
  <c r="G276" i="19"/>
  <c r="G207" i="19" s="1"/>
  <c r="G138" i="19" s="1"/>
  <c r="I368" i="19"/>
  <c r="I391" i="19" s="1"/>
  <c r="I46" i="19"/>
  <c r="L3334" i="19"/>
  <c r="K3334" i="19"/>
  <c r="K1885" i="19"/>
  <c r="K2920" i="19"/>
  <c r="H3334" i="19"/>
  <c r="I1356" i="19"/>
  <c r="I1402" i="19" s="1"/>
  <c r="I919" i="19"/>
  <c r="I965" i="19" s="1"/>
  <c r="I1057" i="19" s="1"/>
  <c r="L275" i="19"/>
  <c r="K275" i="19"/>
  <c r="I367" i="19"/>
  <c r="I390" i="19" s="1"/>
  <c r="I45" i="19"/>
  <c r="G275" i="19"/>
  <c r="G206" i="19" s="1"/>
  <c r="G137" i="19" s="1"/>
  <c r="G274" i="19"/>
  <c r="G205" i="19" s="1"/>
  <c r="G136" i="19" s="1"/>
  <c r="L3333" i="19"/>
  <c r="K3333" i="19"/>
  <c r="K2919" i="19"/>
  <c r="H3333" i="19"/>
  <c r="I1355" i="19"/>
  <c r="I918" i="19"/>
  <c r="I366" i="19"/>
  <c r="I389" i="19" s="1"/>
  <c r="I44" i="19"/>
  <c r="L274" i="19"/>
  <c r="K274" i="19"/>
  <c r="K1884" i="19"/>
  <c r="K3332" i="19"/>
  <c r="L3332" i="19"/>
  <c r="K2918" i="19"/>
  <c r="K1883" i="19"/>
  <c r="H3332" i="19"/>
  <c r="I1354" i="19"/>
  <c r="I1400" i="19" s="1"/>
  <c r="I917" i="19"/>
  <c r="I963" i="19" s="1"/>
  <c r="I1055" i="19" s="1"/>
  <c r="I365" i="19"/>
  <c r="I388" i="19" s="1"/>
  <c r="I43" i="19"/>
  <c r="G273" i="19"/>
  <c r="G204" i="19" s="1"/>
  <c r="G135" i="19" s="1"/>
  <c r="L273" i="19"/>
  <c r="K273" i="19"/>
  <c r="L272" i="19"/>
  <c r="K272" i="19"/>
  <c r="L3331" i="19"/>
  <c r="K3331" i="19"/>
  <c r="K2917" i="19"/>
  <c r="K1882" i="19"/>
  <c r="H3331" i="19"/>
  <c r="I1353" i="19"/>
  <c r="I916" i="19"/>
  <c r="I962" i="19" s="1"/>
  <c r="I1054" i="19" s="1"/>
  <c r="I364" i="19"/>
  <c r="I387" i="19" s="1"/>
  <c r="I42" i="19"/>
  <c r="G272" i="19"/>
  <c r="G203" i="19" s="1"/>
  <c r="G134" i="19" s="1"/>
  <c r="H3330" i="19"/>
  <c r="K3330" i="19"/>
  <c r="L3330" i="19"/>
  <c r="K2916" i="19"/>
  <c r="K1881" i="19"/>
  <c r="L271" i="19"/>
  <c r="K271" i="19"/>
  <c r="G270" i="19"/>
  <c r="G201" i="19" s="1"/>
  <c r="G132" i="19" s="1"/>
  <c r="I914" i="19"/>
  <c r="I362" i="19"/>
  <c r="I385" i="19" s="1"/>
  <c r="I40" i="19"/>
  <c r="M3076" i="19"/>
  <c r="M2662" i="19"/>
  <c r="K2915" i="19"/>
  <c r="I1351" i="19"/>
  <c r="K1880" i="19"/>
  <c r="K270" i="19"/>
  <c r="L270" i="19"/>
  <c r="M1880" i="19"/>
  <c r="M983" i="19"/>
  <c r="M1052" i="19" s="1"/>
  <c r="M3075" i="19"/>
  <c r="M2661" i="19"/>
  <c r="K2914" i="19"/>
  <c r="I39" i="19"/>
  <c r="G269" i="19"/>
  <c r="G200" i="19" s="1"/>
  <c r="G131" i="19" s="1"/>
  <c r="I361" i="19"/>
  <c r="I913" i="19"/>
  <c r="I959" i="19" s="1"/>
  <c r="I1051" i="19" s="1"/>
  <c r="I1350" i="19"/>
  <c r="K1879" i="19"/>
  <c r="M1879" i="19"/>
  <c r="M982" i="19"/>
  <c r="M1051" i="19" s="1"/>
  <c r="L269" i="19"/>
  <c r="K269" i="19"/>
  <c r="G268" i="19"/>
  <c r="G199" i="19" s="1"/>
  <c r="G130" i="19" s="1"/>
  <c r="I1349" i="19"/>
  <c r="I912" i="19"/>
  <c r="I958" i="19" s="1"/>
  <c r="I1050" i="19" s="1"/>
  <c r="I383" i="19"/>
  <c r="I360" i="19" s="1"/>
  <c r="I38" i="19"/>
  <c r="L268" i="19"/>
  <c r="K268" i="19"/>
  <c r="K1878" i="19"/>
  <c r="K2913" i="19"/>
  <c r="M3074" i="19"/>
  <c r="M2660" i="19"/>
  <c r="M1878" i="19"/>
  <c r="M981" i="19"/>
  <c r="M1050" i="19" s="1"/>
  <c r="L267" i="19"/>
  <c r="K267" i="19"/>
  <c r="M3073" i="19"/>
  <c r="M2659" i="19"/>
  <c r="M1877" i="19"/>
  <c r="M980" i="19"/>
  <c r="M1049" i="19" s="1"/>
  <c r="K1877" i="19"/>
  <c r="K2912" i="19"/>
  <c r="I1348" i="19"/>
  <c r="I911" i="19"/>
  <c r="I957" i="19" s="1"/>
  <c r="I1049" i="19" s="1"/>
  <c r="I359" i="19"/>
  <c r="I37" i="19"/>
  <c r="G267" i="19"/>
  <c r="G198" i="19" s="1"/>
  <c r="G129" i="19" s="1"/>
  <c r="L266" i="19"/>
  <c r="K266" i="19"/>
  <c r="M979" i="19"/>
  <c r="M1876" i="19"/>
  <c r="M3072" i="19"/>
  <c r="M2658" i="19"/>
  <c r="K1876" i="19"/>
  <c r="I910" i="19"/>
  <c r="I358" i="19"/>
  <c r="I36" i="19"/>
  <c r="G266" i="19"/>
  <c r="G197" i="19" s="1"/>
  <c r="G128" i="19" s="1"/>
  <c r="M3071" i="19"/>
  <c r="M2657" i="19"/>
  <c r="M1875" i="19"/>
  <c r="K1875" i="19"/>
  <c r="M978" i="19"/>
  <c r="M1047" i="19" s="1"/>
  <c r="I1346" i="19"/>
  <c r="I909" i="19"/>
  <c r="G127" i="19"/>
  <c r="I357" i="19"/>
  <c r="I35" i="19"/>
  <c r="L265" i="19"/>
  <c r="K265" i="19"/>
  <c r="K1874" i="19"/>
  <c r="M3070" i="19"/>
  <c r="M2656" i="19"/>
  <c r="M1874" i="19"/>
  <c r="I1345" i="19"/>
  <c r="I908" i="19"/>
  <c r="M977" i="19"/>
  <c r="M1046" i="19" s="1"/>
  <c r="L264" i="19"/>
  <c r="K264" i="19"/>
  <c r="I356" i="19"/>
  <c r="I34" i="19"/>
  <c r="G264" i="19"/>
  <c r="G195" i="19" s="1"/>
  <c r="G126" i="19" s="1"/>
  <c r="M3069" i="19"/>
  <c r="M2655" i="19"/>
  <c r="M1873" i="19"/>
  <c r="K1873" i="19"/>
  <c r="L263" i="19"/>
  <c r="K263" i="19"/>
  <c r="M976" i="19"/>
  <c r="I1344" i="19"/>
  <c r="I907" i="19"/>
  <c r="I953" i="19" s="1"/>
  <c r="I1045" i="19" s="1"/>
  <c r="I355" i="19"/>
  <c r="I33" i="19"/>
  <c r="G263" i="19"/>
  <c r="G194" i="19" s="1"/>
  <c r="G125" i="19" s="1"/>
  <c r="G262" i="19"/>
  <c r="G193" i="19" s="1"/>
  <c r="G124" i="19" s="1"/>
  <c r="I1343" i="19"/>
  <c r="I1044" i="19"/>
  <c r="I952" i="19" s="1"/>
  <c r="I906" i="19" s="1"/>
  <c r="I377" i="19"/>
  <c r="I354" i="19" s="1"/>
  <c r="I32" i="19"/>
  <c r="M3068" i="19"/>
  <c r="M2654" i="19"/>
  <c r="K1872" i="19"/>
  <c r="M1872" i="19"/>
  <c r="M975" i="19"/>
  <c r="M1044" i="19" s="1"/>
  <c r="L262" i="19"/>
  <c r="K262" i="19"/>
  <c r="L261" i="19"/>
  <c r="K261" i="19"/>
  <c r="M3067" i="19"/>
  <c r="M2653" i="19"/>
  <c r="M1871" i="19"/>
  <c r="M974" i="19"/>
  <c r="M1043" i="19" s="1"/>
  <c r="K859" i="19"/>
  <c r="K2906" i="19"/>
  <c r="K1871" i="19"/>
  <c r="I1342" i="19"/>
  <c r="I1388" i="19" s="1"/>
  <c r="I1043" i="19"/>
  <c r="I951" i="19" s="1"/>
  <c r="I905" i="19" s="1"/>
  <c r="I376" i="19"/>
  <c r="I353" i="19" s="1"/>
  <c r="I31" i="19"/>
  <c r="G261" i="19"/>
  <c r="G192" i="19" s="1"/>
  <c r="G123" i="19" s="1"/>
  <c r="G260" i="19"/>
  <c r="G191" i="19" s="1"/>
  <c r="G122" i="19" s="1"/>
  <c r="M3066" i="19"/>
  <c r="M2652" i="19"/>
  <c r="K2905" i="19"/>
  <c r="M1870" i="19"/>
  <c r="M2031" i="19" s="1"/>
  <c r="M1088" i="19"/>
  <c r="M973" i="19"/>
  <c r="M1065" i="19" s="1"/>
  <c r="K858" i="19"/>
  <c r="K1203" i="19"/>
  <c r="K1870" i="19"/>
  <c r="I1203" i="19"/>
  <c r="I1341" i="19" s="1"/>
  <c r="I30" i="19"/>
  <c r="I904" i="19"/>
  <c r="I375" i="19"/>
  <c r="I352" i="19" s="1"/>
  <c r="L260" i="19"/>
  <c r="K260" i="19"/>
  <c r="M3065" i="19"/>
  <c r="M2651" i="19"/>
  <c r="M1869" i="19"/>
  <c r="M2030" i="19" s="1"/>
  <c r="K2904" i="19"/>
  <c r="K1869" i="19"/>
  <c r="K857" i="19"/>
  <c r="M857" i="19"/>
  <c r="L259" i="19"/>
  <c r="K259" i="19"/>
  <c r="M972" i="19"/>
  <c r="M1041" i="19" s="1"/>
  <c r="I1340" i="19"/>
  <c r="I29" i="19"/>
  <c r="I903" i="19"/>
  <c r="I949" i="19" s="1"/>
  <c r="I1041" i="19" s="1"/>
  <c r="I351" i="19"/>
  <c r="L258" i="19"/>
  <c r="L189" i="19" s="1"/>
  <c r="L143" i="19" s="1"/>
  <c r="L120" i="19" s="1"/>
  <c r="K258" i="19"/>
  <c r="M3064" i="19"/>
  <c r="M2650" i="19"/>
  <c r="M1868" i="19"/>
  <c r="M2029" i="19" s="1"/>
  <c r="M2121" i="19" s="1"/>
  <c r="M971" i="19"/>
  <c r="M1040" i="19" s="1"/>
  <c r="M1063" i="19" s="1"/>
  <c r="K856" i="19"/>
  <c r="K2903" i="19"/>
  <c r="K1868" i="19"/>
  <c r="I1339" i="19"/>
  <c r="I902" i="19"/>
  <c r="I28" i="19"/>
  <c r="I350" i="19"/>
  <c r="I373" i="19" s="1"/>
  <c r="G258" i="19"/>
  <c r="G189" i="19" s="1"/>
  <c r="G120" i="19" s="1"/>
  <c r="L257" i="19"/>
  <c r="L188" i="19" s="1"/>
  <c r="L142" i="19" s="1"/>
  <c r="L119" i="19" s="1"/>
  <c r="K257" i="19"/>
  <c r="K188" i="19" s="1"/>
  <c r="K142" i="19" s="1"/>
  <c r="K119" i="19" s="1"/>
  <c r="G257" i="19"/>
  <c r="G188" i="19" s="1"/>
  <c r="G119" i="19" s="1"/>
  <c r="K1867" i="19"/>
  <c r="M1867" i="19"/>
  <c r="M2028" i="19" s="1"/>
  <c r="M970" i="19"/>
  <c r="M1039" i="19" s="1"/>
  <c r="K855" i="19"/>
  <c r="M2649" i="19"/>
  <c r="M3063" i="19"/>
  <c r="K2902" i="19"/>
  <c r="I1338" i="19"/>
  <c r="I1384" i="19" s="1"/>
  <c r="I901" i="19"/>
  <c r="I947" i="19" s="1"/>
  <c r="I1039" i="19" s="1"/>
  <c r="I27" i="19"/>
  <c r="I349" i="19"/>
  <c r="I372" i="19" s="1"/>
  <c r="K256" i="19"/>
  <c r="K187" i="19" s="1"/>
  <c r="K141" i="19" s="1"/>
  <c r="K118" i="19" s="1"/>
  <c r="L256" i="19"/>
  <c r="L187" i="19" s="1"/>
  <c r="L141" i="19" s="1"/>
  <c r="L118" i="19" s="1"/>
  <c r="M969" i="19"/>
  <c r="M3062" i="19"/>
  <c r="M2648" i="19"/>
  <c r="K2901" i="19"/>
  <c r="M1866" i="19"/>
  <c r="M2027" i="19" s="1"/>
  <c r="K1866" i="19"/>
  <c r="K854" i="19"/>
  <c r="I1337" i="19"/>
  <c r="I900" i="19"/>
  <c r="I946" i="19" s="1"/>
  <c r="I1038" i="19" s="1"/>
  <c r="I348" i="19"/>
  <c r="I371" i="19" s="1"/>
  <c r="I26" i="19"/>
  <c r="G256" i="19"/>
  <c r="G187" i="19" s="1"/>
  <c r="G118" i="19" s="1"/>
  <c r="I2624" i="19"/>
  <c r="K2118" i="19"/>
  <c r="K2256" i="19" s="1"/>
  <c r="L255" i="19"/>
  <c r="K255" i="19"/>
  <c r="I324" i="19"/>
  <c r="I485" i="19" s="1"/>
  <c r="I508" i="19" s="1"/>
  <c r="G94" i="19"/>
  <c r="G255" i="19" s="1"/>
  <c r="I2623" i="19"/>
  <c r="K2117" i="19"/>
  <c r="K2255" i="19" s="1"/>
  <c r="L254" i="19"/>
  <c r="K254" i="19"/>
  <c r="I323" i="19"/>
  <c r="G254" i="19"/>
  <c r="G93" i="19"/>
  <c r="L253" i="19"/>
  <c r="I2622" i="19"/>
  <c r="K2116" i="19"/>
  <c r="K2254" i="19" s="1"/>
  <c r="K253" i="19"/>
  <c r="I322" i="19"/>
  <c r="G92" i="19"/>
  <c r="G253" i="19" s="1"/>
  <c r="I2621" i="19"/>
  <c r="I2874" i="19" s="1"/>
  <c r="L252" i="19"/>
  <c r="K2115" i="19"/>
  <c r="K2253" i="19" s="1"/>
  <c r="K252" i="19"/>
  <c r="I321" i="19"/>
  <c r="G91" i="19"/>
  <c r="G252" i="19" s="1"/>
  <c r="I2620" i="19"/>
  <c r="L251" i="19"/>
  <c r="K2114" i="19"/>
  <c r="K2252" i="19" s="1"/>
  <c r="K251" i="19"/>
  <c r="I320" i="19"/>
  <c r="I481" i="19" s="1"/>
  <c r="G90" i="19"/>
  <c r="G251" i="19" s="1"/>
  <c r="I2619" i="19"/>
  <c r="I2872" i="19" s="1"/>
  <c r="I2964" i="19" s="1"/>
  <c r="I2987" i="19" s="1"/>
  <c r="I3286" i="19" s="1"/>
  <c r="K2113" i="19"/>
  <c r="K2251" i="19" s="1"/>
  <c r="L250" i="19"/>
  <c r="K250" i="19"/>
  <c r="I319" i="19"/>
  <c r="G89" i="19"/>
  <c r="G250" i="19" s="1"/>
  <c r="I3308" i="19"/>
  <c r="I2618" i="19"/>
  <c r="L249" i="19"/>
  <c r="K2112" i="19"/>
  <c r="K2250" i="19" s="1"/>
  <c r="K249" i="19"/>
  <c r="I318" i="19"/>
  <c r="G88" i="19"/>
  <c r="G249" i="19" s="1"/>
  <c r="I2617" i="19"/>
  <c r="I2870" i="19" s="1"/>
  <c r="L248" i="19"/>
  <c r="K248" i="19"/>
  <c r="K2111" i="19"/>
  <c r="K2249" i="19" s="1"/>
  <c r="I317" i="19"/>
  <c r="G248" i="19"/>
  <c r="G87" i="19"/>
  <c r="I1352" i="19"/>
  <c r="I1398" i="19" s="1"/>
  <c r="I915" i="19"/>
  <c r="I961" i="19" s="1"/>
  <c r="I363" i="19"/>
  <c r="I386" i="19" s="1"/>
  <c r="I41" i="19"/>
  <c r="G133" i="19"/>
  <c r="G202" i="19" s="1"/>
  <c r="G271" i="19" s="1"/>
  <c r="M3306" i="19"/>
  <c r="M2363" i="19"/>
  <c r="M2570" i="19" s="1"/>
  <c r="M2777" i="19" s="1"/>
  <c r="M477" i="19"/>
  <c r="M638" i="19" s="1"/>
  <c r="K2869" i="19"/>
  <c r="I2616" i="19"/>
  <c r="K2110" i="19"/>
  <c r="K2248" i="19" s="1"/>
  <c r="L247" i="19"/>
  <c r="K247" i="19"/>
  <c r="I316" i="19"/>
  <c r="I477" i="19" s="1"/>
  <c r="G86" i="19"/>
  <c r="G247" i="19" s="1"/>
  <c r="M3305" i="19"/>
  <c r="M2362" i="19"/>
  <c r="M2569" i="19" s="1"/>
  <c r="M2776" i="19" s="1"/>
  <c r="M476" i="19"/>
  <c r="M637" i="19" s="1"/>
  <c r="M844" i="19" s="1"/>
  <c r="K2868" i="19"/>
  <c r="I2615" i="19"/>
  <c r="L246" i="19"/>
  <c r="K2109" i="19"/>
  <c r="K2247" i="19" s="1"/>
  <c r="I315" i="19"/>
  <c r="I476" i="19" s="1"/>
  <c r="I499" i="19" s="1"/>
  <c r="G246" i="19"/>
  <c r="G85" i="19"/>
  <c r="M3304" i="19"/>
  <c r="M2361" i="19"/>
  <c r="M2568" i="19" s="1"/>
  <c r="M2775" i="19" s="1"/>
  <c r="M475" i="19"/>
  <c r="M636" i="19" s="1"/>
  <c r="K2867" i="19"/>
  <c r="I2614" i="19"/>
  <c r="I2867" i="19" s="1"/>
  <c r="L245" i="19"/>
  <c r="K2108" i="19"/>
  <c r="K2246" i="19" s="1"/>
  <c r="K245" i="19"/>
  <c r="K84" i="19"/>
  <c r="I314" i="19"/>
  <c r="I475" i="19" s="1"/>
  <c r="G245" i="19"/>
  <c r="G84" i="19" s="1"/>
  <c r="M3303" i="19"/>
  <c r="M2360" i="19"/>
  <c r="M2567" i="19" s="1"/>
  <c r="M2774" i="19" s="1"/>
  <c r="M474" i="19"/>
  <c r="M635" i="19" s="1"/>
  <c r="M842" i="19" s="1"/>
  <c r="L244" i="19"/>
  <c r="K2866" i="19"/>
  <c r="K2107" i="19"/>
  <c r="K2245" i="19" s="1"/>
  <c r="I2613" i="19"/>
  <c r="I2866" i="19" s="1"/>
  <c r="I313" i="19"/>
  <c r="G244" i="19"/>
  <c r="G83" i="19" s="1"/>
  <c r="I3279" i="19"/>
  <c r="I3348" i="19" s="1"/>
  <c r="I2612" i="19"/>
  <c r="M3302" i="19"/>
  <c r="M2359" i="19"/>
  <c r="M2566" i="19" s="1"/>
  <c r="M2773" i="19" s="1"/>
  <c r="K2865" i="19"/>
  <c r="K2106" i="19"/>
  <c r="K2244" i="19" s="1"/>
  <c r="L243" i="19"/>
  <c r="M473" i="19"/>
  <c r="M634" i="19" s="1"/>
  <c r="M841" i="19" s="1"/>
  <c r="I312" i="19"/>
  <c r="I473" i="19" s="1"/>
  <c r="I496" i="19" s="1"/>
  <c r="G243" i="19"/>
  <c r="G82" i="19" s="1"/>
  <c r="M3301" i="19"/>
  <c r="M2358" i="19"/>
  <c r="M2565" i="19" s="1"/>
  <c r="M2772" i="19" s="1"/>
  <c r="M472" i="19"/>
  <c r="M633" i="19" s="1"/>
  <c r="M840" i="19" s="1"/>
  <c r="L242" i="19"/>
  <c r="I2611" i="19"/>
  <c r="K2105" i="19"/>
  <c r="K2243" i="19" s="1"/>
  <c r="I311" i="19"/>
  <c r="G242" i="19"/>
  <c r="G81" i="19" s="1"/>
  <c r="M3300" i="19"/>
  <c r="M2357" i="19"/>
  <c r="M2564" i="19" s="1"/>
  <c r="M2771" i="19" s="1"/>
  <c r="L241" i="19"/>
  <c r="M471" i="19"/>
  <c r="M632" i="19" s="1"/>
  <c r="K2104" i="19"/>
  <c r="K2242" i="19" s="1"/>
  <c r="I2610" i="19"/>
  <c r="I310" i="19"/>
  <c r="G241" i="19"/>
  <c r="G80" i="19" s="1"/>
  <c r="M470" i="19"/>
  <c r="M631" i="19" s="1"/>
  <c r="M838" i="19" s="1"/>
  <c r="L240" i="19"/>
  <c r="M3299" i="19"/>
  <c r="M2356" i="19"/>
  <c r="M2563" i="19" s="1"/>
  <c r="M2770" i="19" s="1"/>
  <c r="K2103" i="19"/>
  <c r="K2241" i="19" s="1"/>
  <c r="I2609" i="19"/>
  <c r="I2862" i="19" s="1"/>
  <c r="I2954" i="19" s="1"/>
  <c r="I2977" i="19" s="1"/>
  <c r="I3276" i="19" s="1"/>
  <c r="I309" i="19"/>
  <c r="G240" i="19"/>
  <c r="G79" i="19" s="1"/>
  <c r="M3298" i="19"/>
  <c r="M2355" i="19"/>
  <c r="M2562" i="19" s="1"/>
  <c r="M2769" i="19" s="1"/>
  <c r="M469" i="19"/>
  <c r="M630" i="19" s="1"/>
  <c r="L239" i="19"/>
  <c r="K2102" i="19"/>
  <c r="K2240" i="19" s="1"/>
  <c r="I2608" i="19"/>
  <c r="I308" i="19"/>
  <c r="I469" i="19" s="1"/>
  <c r="I492" i="19" s="1"/>
  <c r="G239" i="19"/>
  <c r="G78" i="19" s="1"/>
  <c r="M3297" i="19"/>
  <c r="M2354" i="19"/>
  <c r="M2561" i="19" s="1"/>
  <c r="M2768" i="19" s="1"/>
  <c r="M468" i="19"/>
  <c r="M629" i="19" s="1"/>
  <c r="L238" i="19"/>
  <c r="K2101" i="19"/>
  <c r="K2239" i="19" s="1"/>
  <c r="I2607" i="19"/>
  <c r="I2860" i="19" s="1"/>
  <c r="I307" i="19"/>
  <c r="G238" i="19"/>
  <c r="G77" i="19" s="1"/>
  <c r="M3296" i="19"/>
  <c r="M2353" i="19"/>
  <c r="M2560" i="19" s="1"/>
  <c r="M2767" i="19" s="1"/>
  <c r="M467" i="19"/>
  <c r="M628" i="19" s="1"/>
  <c r="M1939" i="19"/>
  <c r="M1686" i="19" s="1"/>
  <c r="M1617" i="19" s="1"/>
  <c r="M1364" i="19"/>
  <c r="M1295" i="19" s="1"/>
  <c r="M1226" i="19" s="1"/>
  <c r="K2100" i="19"/>
  <c r="K2238" i="19" s="1"/>
  <c r="I2606" i="19"/>
  <c r="I2859" i="19" s="1"/>
  <c r="L237" i="19"/>
  <c r="I306" i="19"/>
  <c r="G237" i="19"/>
  <c r="G76" i="19" s="1"/>
  <c r="M466" i="19"/>
  <c r="M627" i="19" s="1"/>
  <c r="M834" i="19" s="1"/>
  <c r="M1156" i="19" s="1"/>
  <c r="M3295" i="19"/>
  <c r="M2352" i="19"/>
  <c r="M2559" i="19" s="1"/>
  <c r="M2766" i="19" s="1"/>
  <c r="I2605" i="19"/>
  <c r="K2099" i="19"/>
  <c r="K2237" i="19" s="1"/>
  <c r="L236" i="19"/>
  <c r="I305" i="19"/>
  <c r="G236" i="19"/>
  <c r="G75" i="19" s="1"/>
  <c r="M3294" i="19"/>
  <c r="I2604" i="19"/>
  <c r="M2351" i="19"/>
  <c r="M2558" i="19" s="1"/>
  <c r="M2765" i="19" s="1"/>
  <c r="M465" i="19"/>
  <c r="M626" i="19" s="1"/>
  <c r="M833" i="19" s="1"/>
  <c r="L235" i="19"/>
  <c r="K2098" i="19"/>
  <c r="K2236" i="19" s="1"/>
  <c r="I304" i="19"/>
  <c r="G235" i="19"/>
  <c r="G74" i="19" s="1"/>
  <c r="M3293" i="19"/>
  <c r="M2350" i="19"/>
  <c r="M2557" i="19" s="1"/>
  <c r="M2764" i="19" s="1"/>
  <c r="M464" i="19"/>
  <c r="M625" i="19" s="1"/>
  <c r="L234" i="19"/>
  <c r="I2603" i="19"/>
  <c r="K2097" i="19"/>
  <c r="K2235" i="19" s="1"/>
  <c r="G234" i="19"/>
  <c r="G73" i="19" s="1"/>
  <c r="L233" i="19"/>
  <c r="M2349" i="19"/>
  <c r="M2556" i="19" s="1"/>
  <c r="M2763" i="19" s="1"/>
  <c r="M3292" i="19"/>
  <c r="I2602" i="19"/>
  <c r="I2855" i="19" s="1"/>
  <c r="K2096" i="19"/>
  <c r="K2234" i="19" s="1"/>
  <c r="G233" i="19"/>
  <c r="G72" i="19" s="1"/>
  <c r="M2579" i="19"/>
  <c r="M1268" i="19"/>
  <c r="M2326" i="19" s="1"/>
  <c r="L210" i="19"/>
  <c r="L95" i="19" s="1"/>
  <c r="K210" i="19"/>
  <c r="K95" i="19" s="1"/>
  <c r="K3085" i="19"/>
  <c r="I1567" i="19"/>
  <c r="I2280" i="19" s="1"/>
  <c r="M1269" i="19"/>
  <c r="M280" i="19" s="1"/>
  <c r="M96" i="19" s="1"/>
  <c r="M2327" i="19"/>
  <c r="M2580" i="19"/>
  <c r="K3086" i="19"/>
  <c r="L211" i="19"/>
  <c r="L96" i="19" s="1"/>
  <c r="K211" i="19"/>
  <c r="K96" i="19" s="1"/>
  <c r="I2465" i="19"/>
  <c r="I2327" i="19" s="1"/>
  <c r="I2281" i="19" s="1"/>
  <c r="I1568" i="19" s="1"/>
  <c r="I280" i="19" s="1"/>
  <c r="I96" i="19" s="1"/>
  <c r="I281" i="19"/>
  <c r="I97" i="19" s="1"/>
  <c r="I2466" i="19"/>
  <c r="I2328" i="19" s="1"/>
  <c r="I2282" i="19" s="1"/>
  <c r="I1569" i="19" s="1"/>
  <c r="I1753" i="19" s="1"/>
  <c r="K3087" i="19"/>
  <c r="K212" i="19"/>
  <c r="K97" i="19" s="1"/>
  <c r="L212" i="19"/>
  <c r="L97" i="19" s="1"/>
  <c r="M1270" i="19"/>
  <c r="M281" i="19" s="1"/>
  <c r="M97" i="19" s="1"/>
  <c r="M2328" i="19"/>
  <c r="M2581" i="19"/>
  <c r="M1271" i="19"/>
  <c r="M282" i="19" s="1"/>
  <c r="M98" i="19" s="1"/>
  <c r="M2329" i="19"/>
  <c r="M2582" i="19"/>
  <c r="L213" i="19"/>
  <c r="L98" i="19" s="1"/>
  <c r="K3088" i="19"/>
  <c r="K213" i="19"/>
  <c r="K98" i="19" s="1"/>
  <c r="I282" i="19"/>
  <c r="I1570" i="19" s="1"/>
  <c r="I2283" i="19" s="1"/>
  <c r="I2329" i="19" s="1"/>
  <c r="I2467" i="19" s="1"/>
  <c r="M2583" i="19"/>
  <c r="M283" i="19"/>
  <c r="M1272" i="19" s="1"/>
  <c r="M2330" i="19" s="1"/>
  <c r="L214" i="19"/>
  <c r="L99" i="19" s="1"/>
  <c r="K3089" i="19"/>
  <c r="K214" i="19"/>
  <c r="K99" i="19" s="1"/>
  <c r="I283" i="19"/>
  <c r="I99" i="19" s="1"/>
  <c r="M2584" i="19"/>
  <c r="M1273" i="19"/>
  <c r="M284" i="19" s="1"/>
  <c r="M100" i="19" s="1"/>
  <c r="L215" i="19"/>
  <c r="L100" i="19" s="1"/>
  <c r="K215" i="19"/>
  <c r="K100" i="19" s="1"/>
  <c r="K3090" i="19"/>
  <c r="I284" i="19"/>
  <c r="I1572" i="19" s="1"/>
  <c r="I2285" i="19" s="1"/>
  <c r="I2331" i="19" s="1"/>
  <c r="I2469" i="19" s="1"/>
  <c r="L216" i="19"/>
  <c r="L101" i="19" s="1"/>
  <c r="M2585" i="19"/>
  <c r="M285" i="19"/>
  <c r="M101" i="19" s="1"/>
  <c r="K3091" i="19"/>
  <c r="I285" i="19"/>
  <c r="I101" i="19" s="1"/>
  <c r="I1573" i="19"/>
  <c r="I2286" i="19" s="1"/>
  <c r="I2332" i="19" s="1"/>
  <c r="I2470" i="19" s="1"/>
  <c r="M2586" i="19"/>
  <c r="M286" i="19"/>
  <c r="M1275" i="19" s="1"/>
  <c r="M2333" i="19" s="1"/>
  <c r="L217" i="19"/>
  <c r="L102" i="19" s="1"/>
  <c r="K3092" i="19"/>
  <c r="I1574" i="19"/>
  <c r="I2287" i="19" s="1"/>
  <c r="I2333" i="19" s="1"/>
  <c r="I2471" i="19" s="1"/>
  <c r="M2587" i="19"/>
  <c r="M1276" i="19"/>
  <c r="M2334" i="19" s="1"/>
  <c r="M287" i="19"/>
  <c r="M103" i="19" s="1"/>
  <c r="L218" i="19"/>
  <c r="L103" i="19" s="1"/>
  <c r="K3093" i="19"/>
  <c r="I287" i="19"/>
  <c r="I103" i="19" s="1"/>
  <c r="I1575" i="19"/>
  <c r="I2288" i="19" s="1"/>
  <c r="I2334" i="19" s="1"/>
  <c r="I2472" i="19" s="1"/>
  <c r="M1277" i="19"/>
  <c r="M288" i="19" s="1"/>
  <c r="M104" i="19" s="1"/>
  <c r="M2335" i="19"/>
  <c r="M2588" i="19"/>
  <c r="L219" i="19"/>
  <c r="L104" i="19" s="1"/>
  <c r="K3094" i="19"/>
  <c r="I288" i="19"/>
  <c r="I104" i="19" s="1"/>
  <c r="M2589" i="19"/>
  <c r="M289" i="19"/>
  <c r="M1278" i="19" s="1"/>
  <c r="M2336" i="19" s="1"/>
  <c r="L220" i="19"/>
  <c r="L105" i="19" s="1"/>
  <c r="K3095" i="19"/>
  <c r="I289" i="19"/>
  <c r="I1577" i="19" s="1"/>
  <c r="I2290" i="19" s="1"/>
  <c r="I2336" i="19" s="1"/>
  <c r="I2474" i="19" s="1"/>
  <c r="M2590" i="19"/>
  <c r="M290" i="19"/>
  <c r="M1279" i="19" s="1"/>
  <c r="M2337" i="19" s="1"/>
  <c r="L221" i="19"/>
  <c r="L106" i="19" s="1"/>
  <c r="K3096" i="19"/>
  <c r="I106" i="19"/>
  <c r="I290" i="19" s="1"/>
  <c r="I382" i="19" s="1"/>
  <c r="I1578" i="19"/>
  <c r="I2291" i="19" s="1"/>
  <c r="I2337" i="19" s="1"/>
  <c r="I2475" i="19" s="1"/>
  <c r="M1280" i="19"/>
  <c r="M291" i="19" s="1"/>
  <c r="M107" i="19" s="1"/>
  <c r="M2338" i="19"/>
  <c r="M2591" i="19"/>
  <c r="K3097" i="19"/>
  <c r="L222" i="19"/>
  <c r="L107" i="19" s="1"/>
  <c r="I291" i="19"/>
  <c r="I107" i="19" s="1"/>
  <c r="I2476" i="19"/>
  <c r="I2338" i="19" s="1"/>
  <c r="I2292" i="19" s="1"/>
  <c r="I1579" i="19" s="1"/>
  <c r="I1763" i="19" s="1"/>
  <c r="M1281" i="19"/>
  <c r="M292" i="19" s="1"/>
  <c r="M108" i="19" s="1"/>
  <c r="M2339" i="19"/>
  <c r="M2592" i="19"/>
  <c r="K3098" i="19"/>
  <c r="L223" i="19"/>
  <c r="L108" i="19" s="1"/>
  <c r="I1580" i="19"/>
  <c r="I292" i="19" s="1"/>
  <c r="I108" i="19" s="1"/>
  <c r="M2593" i="19"/>
  <c r="M293" i="19"/>
  <c r="M1282" i="19" s="1"/>
  <c r="M2340" i="19" s="1"/>
  <c r="L224" i="19"/>
  <c r="L109" i="19" s="1"/>
  <c r="K3099" i="19"/>
  <c r="I293" i="19"/>
  <c r="I1581" i="19" s="1"/>
  <c r="I2294" i="19" s="1"/>
  <c r="I2340" i="19" s="1"/>
  <c r="I2478" i="19" s="1"/>
  <c r="K3100" i="19"/>
  <c r="L225" i="19"/>
  <c r="L110" i="19" s="1"/>
  <c r="I294" i="19"/>
  <c r="I1582" i="19" s="1"/>
  <c r="I2295" i="19" s="1"/>
  <c r="I2341" i="19" s="1"/>
  <c r="I2479" i="19" s="1"/>
  <c r="L226" i="19"/>
  <c r="L111" i="19" s="1"/>
  <c r="K3101" i="19"/>
  <c r="I295" i="19"/>
  <c r="I1583" i="19" s="1"/>
  <c r="I2296" i="19" s="1"/>
  <c r="I2342" i="19" s="1"/>
  <c r="I2480" i="19" s="1"/>
  <c r="L227" i="19"/>
  <c r="L112" i="19" s="1"/>
  <c r="K3102" i="19"/>
  <c r="I296" i="19"/>
  <c r="I1584" i="19" s="1"/>
  <c r="I2297" i="19" s="1"/>
  <c r="I2343" i="19" s="1"/>
  <c r="I2481" i="19" s="1"/>
  <c r="L228" i="19"/>
  <c r="L113" i="19" s="1"/>
  <c r="K3103" i="19"/>
  <c r="I297" i="19"/>
  <c r="I1585" i="19" s="1"/>
  <c r="I2298" i="19" s="1"/>
  <c r="I2344" i="19" s="1"/>
  <c r="I2482" i="19" s="1"/>
  <c r="L229" i="19"/>
  <c r="L114" i="19" s="1"/>
  <c r="K3104" i="19"/>
  <c r="I298" i="19"/>
  <c r="I1586" i="19"/>
  <c r="I2299" i="19" s="1"/>
  <c r="I2345" i="19" s="1"/>
  <c r="I2483" i="19" s="1"/>
  <c r="L230" i="19"/>
  <c r="L115" i="19" s="1"/>
  <c r="K3105" i="19"/>
  <c r="K3106" i="19"/>
  <c r="L232" i="19"/>
  <c r="L117" i="19" s="1"/>
  <c r="K3107" i="19"/>
  <c r="L2854" i="19"/>
  <c r="L2946" i="19" s="1"/>
  <c r="K2854" i="19"/>
  <c r="K2946" i="19" s="1"/>
  <c r="K3383" i="19" s="1"/>
  <c r="J2946" i="19"/>
  <c r="J3383" i="19" s="1"/>
  <c r="I692" i="19"/>
  <c r="I1014" i="19" s="1"/>
  <c r="I1037" i="19" s="1"/>
  <c r="I1267" i="19" s="1"/>
  <c r="I1727" i="19" s="1"/>
  <c r="I577" i="19"/>
  <c r="I25" i="19" s="1"/>
  <c r="L2853" i="19"/>
  <c r="K3382" i="19"/>
  <c r="K2853" i="19"/>
  <c r="J2945" i="19"/>
  <c r="J3382" i="19" s="1"/>
  <c r="H3382" i="19"/>
  <c r="I691" i="19"/>
  <c r="I1013" i="19" s="1"/>
  <c r="I1036" i="19" s="1"/>
  <c r="I1266" i="19" s="1"/>
  <c r="I1726" i="19" s="1"/>
  <c r="I1818" i="19" s="1"/>
  <c r="I1910" i="19" s="1"/>
  <c r="I2094" i="19" s="1"/>
  <c r="I2232" i="19" s="1"/>
  <c r="I2807" i="19" s="1"/>
  <c r="I2853" i="19" s="1"/>
  <c r="I2899" i="19" s="1"/>
  <c r="I2945" i="19" s="1"/>
  <c r="I3382" i="19" s="1"/>
  <c r="I576" i="19"/>
  <c r="I24" i="19" s="1"/>
  <c r="L2852" i="19"/>
  <c r="K3381" i="19"/>
  <c r="K2852" i="19"/>
  <c r="K1725" i="19"/>
  <c r="K1840" i="19" s="1"/>
  <c r="K2093" i="19" s="1"/>
  <c r="J2944" i="19"/>
  <c r="J3381" i="19" s="1"/>
  <c r="H3381" i="19"/>
  <c r="I575" i="19"/>
  <c r="I23" i="19" s="1"/>
  <c r="I690" i="19"/>
  <c r="I1012" i="19" s="1"/>
  <c r="I1035" i="19" s="1"/>
  <c r="I1265" i="19" s="1"/>
  <c r="I1725" i="19" s="1"/>
  <c r="I1817" i="19" s="1"/>
  <c r="I1909" i="19" s="1"/>
  <c r="I2093" i="19" s="1"/>
  <c r="I2231" i="19" s="1"/>
  <c r="I2806" i="19" s="1"/>
  <c r="L2851" i="19"/>
  <c r="K22" i="19"/>
  <c r="K3380" i="19"/>
  <c r="K2851" i="19"/>
  <c r="K1724" i="19"/>
  <c r="K1839" i="19" s="1"/>
  <c r="K2092" i="19" s="1"/>
  <c r="H3380" i="19"/>
  <c r="J2943" i="19"/>
  <c r="I689" i="19"/>
  <c r="I1011" i="19" s="1"/>
  <c r="I1034" i="19" s="1"/>
  <c r="I1264" i="19" s="1"/>
  <c r="I1724" i="19" s="1"/>
  <c r="I1816" i="19" s="1"/>
  <c r="I1908" i="19" s="1"/>
  <c r="I2092" i="19" s="1"/>
  <c r="I2230" i="19" s="1"/>
  <c r="I2805" i="19" s="1"/>
  <c r="I2851" i="19" s="1"/>
  <c r="I2897" i="19" s="1"/>
  <c r="I2943" i="19" s="1"/>
  <c r="I3380" i="19" s="1"/>
  <c r="I574" i="19"/>
  <c r="I22" i="19" s="1"/>
  <c r="K2850" i="19"/>
  <c r="K1723" i="19"/>
  <c r="K1838" i="19" s="1"/>
  <c r="K2091" i="19" s="1"/>
  <c r="K21" i="19"/>
  <c r="J2942" i="19"/>
  <c r="I688" i="19"/>
  <c r="I1010" i="19" s="1"/>
  <c r="I1033" i="19" s="1"/>
  <c r="I1263" i="19" s="1"/>
  <c r="I1723" i="19" s="1"/>
  <c r="I1815" i="19" s="1"/>
  <c r="I1907" i="19" s="1"/>
  <c r="I2091" i="19" s="1"/>
  <c r="I2229" i="19" s="1"/>
  <c r="I2804" i="19" s="1"/>
  <c r="I2850" i="19" s="1"/>
  <c r="I2896" i="19" s="1"/>
  <c r="I2942" i="19" s="1"/>
  <c r="I3379" i="19" s="1"/>
  <c r="I573" i="19"/>
  <c r="I21" i="19" s="1"/>
  <c r="L2848" i="19"/>
  <c r="K2848" i="19"/>
  <c r="K2849" i="19" s="1"/>
  <c r="K1721" i="19"/>
  <c r="K1836" i="19" s="1"/>
  <c r="K2089" i="19" s="1"/>
  <c r="J2940" i="19"/>
  <c r="I571" i="19"/>
  <c r="I19" i="19" s="1"/>
  <c r="I686" i="19"/>
  <c r="I1008" i="19" s="1"/>
  <c r="I1031" i="19" s="1"/>
  <c r="I1261" i="19" s="1"/>
  <c r="I1721" i="19" s="1"/>
  <c r="I1813" i="19" s="1"/>
  <c r="I1905" i="19" s="1"/>
  <c r="I2089" i="19" s="1"/>
  <c r="I2227" i="19" s="1"/>
  <c r="I2802" i="19" s="1"/>
  <c r="K18" i="19"/>
  <c r="K1720" i="19"/>
  <c r="K1835" i="19" s="1"/>
  <c r="K2088" i="19" s="1"/>
  <c r="J2939" i="19"/>
  <c r="I570" i="19"/>
  <c r="I18" i="19" s="1"/>
  <c r="I685" i="19"/>
  <c r="I1007" i="19" s="1"/>
  <c r="I1030" i="19" s="1"/>
  <c r="I1260" i="19" s="1"/>
  <c r="I1720" i="19" s="1"/>
  <c r="I1812" i="19" s="1"/>
  <c r="I1904" i="19" s="1"/>
  <c r="I2088" i="19" s="1"/>
  <c r="K17" i="19"/>
  <c r="M3191" i="19"/>
  <c r="M661" i="19"/>
  <c r="M569" i="19" s="1"/>
  <c r="M546" i="19" s="1"/>
  <c r="M17" i="19" s="1"/>
  <c r="M455" i="19" s="1"/>
  <c r="M1121" i="19"/>
  <c r="M1259" i="19" s="1"/>
  <c r="M1719" i="19" s="1"/>
  <c r="M1811" i="19" s="1"/>
  <c r="M1834" i="19" s="1"/>
  <c r="M1903" i="19" s="1"/>
  <c r="M2685" i="19" s="1"/>
  <c r="M2800" i="19" s="1"/>
  <c r="K1719" i="19"/>
  <c r="K1834" i="19" s="1"/>
  <c r="K2087" i="19" s="1"/>
  <c r="J2938" i="19"/>
  <c r="I684" i="19"/>
  <c r="I1006" i="19" s="1"/>
  <c r="I569" i="19"/>
  <c r="I17" i="19" s="1"/>
  <c r="M660" i="19"/>
  <c r="M568" i="19" s="1"/>
  <c r="M545" i="19" s="1"/>
  <c r="M16" i="19" s="1"/>
  <c r="M454" i="19" s="1"/>
  <c r="M868" i="19" s="1"/>
  <c r="M3190" i="19"/>
  <c r="M1120" i="19"/>
  <c r="M1258" i="19" s="1"/>
  <c r="M1718" i="19" s="1"/>
  <c r="M1810" i="19" s="1"/>
  <c r="M1833" i="19" s="1"/>
  <c r="M1902" i="19" s="1"/>
  <c r="M2684" i="19" s="1"/>
  <c r="M2799" i="19" s="1"/>
  <c r="K1718" i="19"/>
  <c r="K1833" i="19" s="1"/>
  <c r="K2086" i="19" s="1"/>
  <c r="K16" i="19"/>
  <c r="J2937" i="19"/>
  <c r="H2799" i="19"/>
  <c r="I568" i="19"/>
  <c r="I16" i="19" s="1"/>
  <c r="I683" i="19"/>
  <c r="I1005" i="19" s="1"/>
  <c r="I1028" i="19" s="1"/>
  <c r="I1258" i="19" s="1"/>
  <c r="I1718" i="19" s="1"/>
  <c r="I1810" i="19" s="1"/>
  <c r="I1902" i="19" s="1"/>
  <c r="M3189" i="19"/>
  <c r="M659" i="19"/>
  <c r="M567" i="19" s="1"/>
  <c r="M544" i="19" s="1"/>
  <c r="M15" i="19" s="1"/>
  <c r="M453" i="19" s="1"/>
  <c r="M867" i="19" s="1"/>
  <c r="M1119" i="19"/>
  <c r="M1257" i="19" s="1"/>
  <c r="M1717" i="19" s="1"/>
  <c r="L2798" i="19"/>
  <c r="K1717" i="19"/>
  <c r="K1832" i="19" s="1"/>
  <c r="K2085" i="19" s="1"/>
  <c r="K15" i="19"/>
  <c r="J2936" i="19"/>
  <c r="H2798" i="19"/>
  <c r="I567" i="19"/>
  <c r="I15" i="19" s="1"/>
  <c r="I682" i="19"/>
  <c r="I1004" i="19" s="1"/>
  <c r="I1027" i="19" s="1"/>
  <c r="I1257" i="19" s="1"/>
  <c r="I1717" i="19" s="1"/>
  <c r="I1809" i="19" s="1"/>
  <c r="I1901" i="19" s="1"/>
  <c r="I2085" i="19" s="1"/>
  <c r="I2223" i="19" s="1"/>
  <c r="I2798" i="19" s="1"/>
  <c r="I2844" i="19" s="1"/>
  <c r="I2890" i="19" s="1"/>
  <c r="I2936" i="19" s="1"/>
  <c r="I3373" i="19" s="1"/>
  <c r="M566" i="19"/>
  <c r="M543" i="19" s="1"/>
  <c r="M14" i="19" s="1"/>
  <c r="M452" i="19" s="1"/>
  <c r="M866" i="19" s="1"/>
  <c r="M1118" i="19"/>
  <c r="M1256" i="19" s="1"/>
  <c r="M1716" i="19" s="1"/>
  <c r="M1808" i="19" s="1"/>
  <c r="M1831" i="19" s="1"/>
  <c r="M1900" i="19" s="1"/>
  <c r="M2682" i="19" s="1"/>
  <c r="M2797" i="19" s="1"/>
  <c r="M2843" i="19"/>
  <c r="M3188" i="19"/>
  <c r="L2797" i="19"/>
  <c r="K14" i="19"/>
  <c r="K1716" i="19"/>
  <c r="K1831" i="19" s="1"/>
  <c r="K2084" i="19" s="1"/>
  <c r="J2843" i="19"/>
  <c r="H2797" i="19"/>
  <c r="I681" i="19"/>
  <c r="I1003" i="19" s="1"/>
  <c r="I566" i="19"/>
  <c r="I14" i="19" s="1"/>
  <c r="H2796" i="19"/>
  <c r="M3187" i="19"/>
  <c r="M1117" i="19"/>
  <c r="M1255" i="19" s="1"/>
  <c r="M1715" i="19" s="1"/>
  <c r="M1807" i="19" s="1"/>
  <c r="M1830" i="19" s="1"/>
  <c r="M1899" i="19" s="1"/>
  <c r="M2681" i="19" s="1"/>
  <c r="M2796" i="19" s="1"/>
  <c r="M2842" i="19" s="1"/>
  <c r="M565" i="19"/>
  <c r="M542" i="19" s="1"/>
  <c r="M13" i="19" s="1"/>
  <c r="M451" i="19" s="1"/>
  <c r="M865" i="19" s="1"/>
  <c r="L2796" i="19"/>
  <c r="K1715" i="19"/>
  <c r="K1830" i="19" s="1"/>
  <c r="K2083" i="19" s="1"/>
  <c r="K13" i="19"/>
  <c r="J2842" i="19"/>
  <c r="M3186" i="19"/>
  <c r="M1116" i="19"/>
  <c r="M1254" i="19" s="1"/>
  <c r="M1714" i="19" s="1"/>
  <c r="M1806" i="19" s="1"/>
  <c r="M1829" i="19" s="1"/>
  <c r="M1898" i="19" s="1"/>
  <c r="M2680" i="19" s="1"/>
  <c r="M2795" i="19" s="1"/>
  <c r="M2841" i="19" s="1"/>
  <c r="M564" i="19"/>
  <c r="M541" i="19" s="1"/>
  <c r="M12" i="19" s="1"/>
  <c r="M450" i="19" s="1"/>
  <c r="M864" i="19" s="1"/>
  <c r="L2795" i="19"/>
  <c r="K12" i="19"/>
  <c r="K1714" i="19"/>
  <c r="K1829" i="19" s="1"/>
  <c r="K2082" i="19" s="1"/>
  <c r="J2841" i="19"/>
  <c r="I679" i="19"/>
  <c r="I1001" i="19" s="1"/>
  <c r="I1024" i="19" s="1"/>
  <c r="I1254" i="19" s="1"/>
  <c r="I1714" i="19" s="1"/>
  <c r="I1806" i="19" s="1"/>
  <c r="I1898" i="19" s="1"/>
  <c r="I2082" i="19" s="1"/>
  <c r="I2220" i="19" s="1"/>
  <c r="I2795" i="19" s="1"/>
  <c r="I2841" i="19" s="1"/>
  <c r="I2887" i="19" s="1"/>
  <c r="I2933" i="19" s="1"/>
  <c r="I3370" i="19" s="1"/>
  <c r="I564" i="19"/>
  <c r="I12" i="19" s="1"/>
  <c r="M3185" i="19"/>
  <c r="M1115" i="19"/>
  <c r="M1253" i="19" s="1"/>
  <c r="M1713" i="19" s="1"/>
  <c r="M1805" i="19" s="1"/>
  <c r="M1828" i="19" s="1"/>
  <c r="M1897" i="19" s="1"/>
  <c r="M2679" i="19" s="1"/>
  <c r="M2794" i="19" s="1"/>
  <c r="M2840" i="19" s="1"/>
  <c r="M563" i="19"/>
  <c r="M540" i="19" s="1"/>
  <c r="M11" i="19" s="1"/>
  <c r="M449" i="19" s="1"/>
  <c r="M863" i="19" s="1"/>
  <c r="L2794" i="19"/>
  <c r="K1713" i="19"/>
  <c r="K1828" i="19" s="1"/>
  <c r="K2081" i="19" s="1"/>
  <c r="K11" i="19"/>
  <c r="J2840" i="19"/>
  <c r="I678" i="19"/>
  <c r="I1000" i="19" s="1"/>
  <c r="I1023" i="19" s="1"/>
  <c r="I1253" i="19" s="1"/>
  <c r="I1713" i="19" s="1"/>
  <c r="I1805" i="19" s="1"/>
  <c r="I1897" i="19" s="1"/>
  <c r="I2081" i="19" s="1"/>
  <c r="I2219" i="19" s="1"/>
  <c r="I2794" i="19" s="1"/>
  <c r="I2840" i="19" s="1"/>
  <c r="I2886" i="19" s="1"/>
  <c r="I2932" i="19" s="1"/>
  <c r="I3369" i="19" s="1"/>
  <c r="I563" i="19"/>
  <c r="I11" i="19" s="1"/>
  <c r="H2794" i="19"/>
  <c r="H2840" i="19" s="1"/>
  <c r="M1114" i="19"/>
  <c r="M1252" i="19" s="1"/>
  <c r="M1712" i="19" s="1"/>
  <c r="M1804" i="19" s="1"/>
  <c r="M1827" i="19" s="1"/>
  <c r="M1896" i="19" s="1"/>
  <c r="M2678" i="19" s="1"/>
  <c r="M2793" i="19" s="1"/>
  <c r="M2839" i="19" s="1"/>
  <c r="M562" i="19"/>
  <c r="M539" i="19" s="1"/>
  <c r="M10" i="19" s="1"/>
  <c r="M448" i="19" s="1"/>
  <c r="M862" i="19" s="1"/>
  <c r="M3184" i="19"/>
  <c r="K10" i="19"/>
  <c r="L2793" i="19"/>
  <c r="L2839" i="19" s="1"/>
  <c r="K1712" i="19"/>
  <c r="K1827" i="19" s="1"/>
  <c r="K2080" i="19" s="1"/>
  <c r="J2839" i="19"/>
  <c r="I677" i="19"/>
  <c r="I999" i="19" s="1"/>
  <c r="I1022" i="19" s="1"/>
  <c r="I1252" i="19" s="1"/>
  <c r="I1712" i="19" s="1"/>
  <c r="I1804" i="19" s="1"/>
  <c r="I1896" i="19" s="1"/>
  <c r="I2080" i="19" s="1"/>
  <c r="I562" i="19"/>
  <c r="I10" i="19" s="1"/>
  <c r="H2793" i="19"/>
  <c r="H2839" i="19" s="1"/>
  <c r="M3183" i="19"/>
  <c r="M1113" i="19"/>
  <c r="M1251" i="19" s="1"/>
  <c r="M1711" i="19" s="1"/>
  <c r="M1803" i="19" s="1"/>
  <c r="M1826" i="19" s="1"/>
  <c r="M1895" i="19" s="1"/>
  <c r="M2677" i="19" s="1"/>
  <c r="M2792" i="19" s="1"/>
  <c r="M2838" i="19" s="1"/>
  <c r="M561" i="19"/>
  <c r="M538" i="19" s="1"/>
  <c r="M9" i="19" s="1"/>
  <c r="M447" i="19" s="1"/>
  <c r="M861" i="19" s="1"/>
  <c r="L2792" i="19"/>
  <c r="L2838" i="19" s="1"/>
  <c r="J2838" i="19"/>
  <c r="K1711" i="19"/>
  <c r="K1826" i="19" s="1"/>
  <c r="K2079" i="19" s="1"/>
  <c r="K9" i="19"/>
  <c r="H2792" i="19"/>
  <c r="H2838" i="19" s="1"/>
  <c r="I676" i="19"/>
  <c r="I998" i="19" s="1"/>
  <c r="I1021" i="19" s="1"/>
  <c r="I1251" i="19" s="1"/>
  <c r="I1711" i="19" s="1"/>
  <c r="I1803" i="19" s="1"/>
  <c r="I1895" i="19" s="1"/>
  <c r="I2079" i="19" s="1"/>
  <c r="I2217" i="19" s="1"/>
  <c r="I2792" i="19" s="1"/>
  <c r="I2838" i="19" s="1"/>
  <c r="I2884" i="19" s="1"/>
  <c r="I2930" i="19" s="1"/>
  <c r="I3367" i="19" s="1"/>
  <c r="I561" i="19"/>
  <c r="I538" i="19" s="1"/>
  <c r="I9" i="19" s="1"/>
  <c r="M3182" i="19"/>
  <c r="M3181" i="19" s="1"/>
  <c r="M1112" i="19"/>
  <c r="M1250" i="19" s="1"/>
  <c r="M1710" i="19" s="1"/>
  <c r="M560" i="19"/>
  <c r="M537" i="19" s="1"/>
  <c r="M8" i="19" s="1"/>
  <c r="M446" i="19" s="1"/>
  <c r="M860" i="19" s="1"/>
  <c r="L2791" i="19"/>
  <c r="L2837" i="19" s="1"/>
  <c r="K1710" i="19"/>
  <c r="K1825" i="19" s="1"/>
  <c r="K2078" i="19" s="1"/>
  <c r="K8" i="19"/>
  <c r="J2837" i="19"/>
  <c r="I675" i="19"/>
  <c r="I997" i="19" s="1"/>
  <c r="I1020" i="19" s="1"/>
  <c r="I1250" i="19" s="1"/>
  <c r="I1710" i="19" s="1"/>
  <c r="I1802" i="19" s="1"/>
  <c r="I1894" i="19" s="1"/>
  <c r="I2078" i="19" s="1"/>
  <c r="I2216" i="19" s="1"/>
  <c r="I2791" i="19" s="1"/>
  <c r="I2837" i="19" s="1"/>
  <c r="I2883" i="19" s="1"/>
  <c r="I2929" i="19" s="1"/>
  <c r="I560" i="19"/>
  <c r="I8" i="19" s="1"/>
  <c r="H2791" i="19"/>
  <c r="H2837" i="19" s="1"/>
  <c r="K1709" i="19"/>
  <c r="K1824" i="19" s="1"/>
  <c r="K2077" i="19" s="1"/>
  <c r="K7" i="19"/>
  <c r="J2836" i="19"/>
  <c r="I559" i="19"/>
  <c r="I7" i="19" s="1"/>
  <c r="I674" i="19"/>
  <c r="I996" i="19" s="1"/>
  <c r="I1019" i="19" s="1"/>
  <c r="I1249" i="19" s="1"/>
  <c r="I1709" i="19" s="1"/>
  <c r="I1801" i="19" s="1"/>
  <c r="I1893" i="19" s="1"/>
  <c r="I2077" i="19" s="1"/>
  <c r="I2215" i="19" s="1"/>
  <c r="I2790" i="19" s="1"/>
  <c r="I2836" i="19" s="1"/>
  <c r="I2882" i="19" s="1"/>
  <c r="I2928" i="19" s="1"/>
  <c r="I3365" i="19" s="1"/>
  <c r="H2790" i="19"/>
  <c r="H2836" i="19" s="1"/>
  <c r="M3180" i="19"/>
  <c r="M1110" i="19"/>
  <c r="M1248" i="19" s="1"/>
  <c r="M1708" i="19" s="1"/>
  <c r="M1800" i="19" s="1"/>
  <c r="M1823" i="19" s="1"/>
  <c r="M1892" i="19" s="1"/>
  <c r="M2674" i="19" s="1"/>
  <c r="M2789" i="19" s="1"/>
  <c r="M2835" i="19" s="1"/>
  <c r="M558" i="19"/>
  <c r="M535" i="19" s="1"/>
  <c r="M6" i="19" s="1"/>
  <c r="M444" i="19" s="1"/>
  <c r="M858" i="19" s="1"/>
  <c r="L2789" i="19"/>
  <c r="L2835" i="19" s="1"/>
  <c r="K6" i="19"/>
  <c r="K1708" i="19"/>
  <c r="K1823" i="19" s="1"/>
  <c r="K2076" i="19" s="1"/>
  <c r="J2835" i="19"/>
  <c r="H2789" i="19"/>
  <c r="H2835" i="19" s="1"/>
  <c r="I673" i="19"/>
  <c r="I995" i="19" s="1"/>
  <c r="I1018" i="19" s="1"/>
  <c r="I1248" i="19" s="1"/>
  <c r="I1708" i="19" s="1"/>
  <c r="I1800" i="19" s="1"/>
  <c r="I1892" i="19" s="1"/>
  <c r="I2076" i="19" s="1"/>
  <c r="I2214" i="19" s="1"/>
  <c r="I2789" i="19" s="1"/>
  <c r="I2835" i="19" s="1"/>
  <c r="I2881" i="19" s="1"/>
  <c r="I2927" i="19" s="1"/>
  <c r="I3364" i="19" s="1"/>
  <c r="I558" i="19"/>
  <c r="I6" i="19" s="1"/>
  <c r="K5" i="19"/>
  <c r="M3179" i="19"/>
  <c r="M557" i="19"/>
  <c r="M534" i="19" s="1"/>
  <c r="M5" i="19" s="1"/>
  <c r="M443" i="19" s="1"/>
  <c r="M672" i="19"/>
  <c r="M1109" i="19" s="1"/>
  <c r="M1247" i="19" s="1"/>
  <c r="M1707" i="19" s="1"/>
  <c r="M1799" i="19" s="1"/>
  <c r="M1822" i="19" s="1"/>
  <c r="M1891" i="19" s="1"/>
  <c r="M2673" i="19" s="1"/>
  <c r="M2788" i="19" s="1"/>
  <c r="M2834" i="19" s="1"/>
  <c r="L2788" i="19"/>
  <c r="L2834" i="19" s="1"/>
  <c r="K1707" i="19"/>
  <c r="K1822" i="19" s="1"/>
  <c r="K2075" i="19" s="1"/>
  <c r="J2834" i="19"/>
  <c r="I672" i="19"/>
  <c r="I994" i="19" s="1"/>
  <c r="I1017" i="19" s="1"/>
  <c r="I1247" i="19" s="1"/>
  <c r="I1707" i="19" s="1"/>
  <c r="I1799" i="19" s="1"/>
  <c r="I1891" i="19" s="1"/>
  <c r="I2075" i="19" s="1"/>
  <c r="I2213" i="19" s="1"/>
  <c r="I2788" i="19" s="1"/>
  <c r="I2834" i="19" s="1"/>
  <c r="I2880" i="19" s="1"/>
  <c r="I2926" i="19" s="1"/>
  <c r="I3363" i="19" s="1"/>
  <c r="I557" i="19"/>
  <c r="I5" i="19" s="1"/>
  <c r="H2788" i="19"/>
  <c r="H2834" i="19" s="1"/>
  <c r="M3178" i="19"/>
  <c r="M671" i="19"/>
  <c r="M1108" i="19" s="1"/>
  <c r="M1246" i="19" s="1"/>
  <c r="M1706" i="19" s="1"/>
  <c r="M1798" i="19" s="1"/>
  <c r="M1821" i="19" s="1"/>
  <c r="M1890" i="19" s="1"/>
  <c r="M2672" i="19" s="1"/>
  <c r="M2787" i="19" s="1"/>
  <c r="M2833" i="19" s="1"/>
  <c r="M556" i="19"/>
  <c r="M533" i="19" s="1"/>
  <c r="M4" i="19" s="1"/>
  <c r="M442" i="19" s="1"/>
  <c r="M856" i="19" s="1"/>
  <c r="L2787" i="19"/>
  <c r="L2833" i="19" s="1"/>
  <c r="K1706" i="19"/>
  <c r="K1821" i="19" s="1"/>
  <c r="K2074" i="19" s="1"/>
  <c r="K4" i="19"/>
  <c r="J2833" i="19"/>
  <c r="I556" i="19"/>
  <c r="I4" i="19" s="1"/>
  <c r="I671" i="19"/>
  <c r="I993" i="19" s="1"/>
  <c r="I1016" i="19" s="1"/>
  <c r="I1246" i="19" s="1"/>
  <c r="H2787" i="19"/>
  <c r="H2833" i="19" s="1"/>
  <c r="K3" i="19"/>
  <c r="M3177" i="19"/>
  <c r="M555" i="19"/>
  <c r="M532" i="19" s="1"/>
  <c r="M3" i="19" s="1"/>
  <c r="M440" i="19" s="1"/>
  <c r="M854" i="19" s="1"/>
  <c r="L2786" i="19"/>
  <c r="L2832" i="19" s="1"/>
  <c r="K1705" i="19"/>
  <c r="K1820" i="19" s="1"/>
  <c r="K2073" i="19" s="1"/>
  <c r="J2832" i="19"/>
  <c r="H2786" i="19"/>
  <c r="H2832" i="19" s="1"/>
  <c r="I670" i="19"/>
  <c r="I992" i="19" s="1"/>
  <c r="I1015" i="19" s="1"/>
  <c r="I1245" i="19" s="1"/>
  <c r="I1705" i="19" s="1"/>
  <c r="I1797" i="19" s="1"/>
  <c r="I1889" i="19" s="1"/>
  <c r="I2073" i="19" s="1"/>
  <c r="I2211" i="19" s="1"/>
  <c r="I2786" i="19" s="1"/>
  <c r="I2832" i="19" s="1"/>
  <c r="I2878" i="19" s="1"/>
  <c r="I2924" i="19" s="1"/>
  <c r="I3361" i="19" s="1"/>
  <c r="I555" i="19"/>
  <c r="I3" i="19" s="1"/>
  <c r="H2848" i="19"/>
  <c r="H2849" i="19" s="1"/>
  <c r="H2850" i="19" s="1"/>
  <c r="H2851" i="19" s="1"/>
  <c r="H2852" i="19" s="1"/>
  <c r="H2853" i="19" s="1"/>
  <c r="H2854" i="19" s="1"/>
  <c r="H2946" i="19" s="1"/>
  <c r="H3383" i="19" s="1"/>
  <c r="M25" i="19"/>
  <c r="M24" i="19" s="1"/>
  <c r="M23" i="19" s="1"/>
  <c r="L4" i="19"/>
  <c r="L3" i="19" s="1"/>
  <c r="M2111" i="19"/>
  <c r="M2112" i="19" s="1"/>
  <c r="M2113" i="19" s="1"/>
  <c r="M2114" i="19" s="1"/>
  <c r="M2115" i="19" s="1"/>
  <c r="M2116" i="19" s="1"/>
  <c r="M2088" i="19"/>
  <c r="M2089" i="19" s="1"/>
  <c r="M2090" i="19" s="1"/>
  <c r="M2091" i="19" s="1"/>
  <c r="M2092" i="19" s="1"/>
  <c r="M2093" i="19" s="1"/>
  <c r="M2094" i="19" s="1"/>
  <c r="M2095" i="19" s="1"/>
  <c r="H2027" i="19"/>
  <c r="J1971" i="19"/>
  <c r="J1970" i="19" s="1"/>
  <c r="J1969" i="19" s="1"/>
  <c r="J1968" i="19" s="1"/>
  <c r="J1967" i="19" s="1"/>
  <c r="J1966" i="19" s="1"/>
  <c r="J1965" i="19" s="1"/>
  <c r="J1964" i="19" s="1"/>
  <c r="J1963" i="19" s="1"/>
  <c r="J1962" i="19" s="1"/>
  <c r="J1961" i="19" s="1"/>
  <c r="J1960" i="19" s="1"/>
  <c r="J1959" i="19" s="1"/>
  <c r="J1958" i="19" s="1"/>
  <c r="J2033" i="19"/>
  <c r="J2032" i="19" s="1"/>
  <c r="J2031" i="19" s="1"/>
  <c r="J2030" i="19" s="1"/>
  <c r="J2029" i="19" s="1"/>
  <c r="J2028" i="19" s="1"/>
  <c r="J2027" i="19" s="1"/>
  <c r="M1927" i="19"/>
  <c r="M1928" i="19" s="1"/>
  <c r="M1929" i="19" s="1"/>
  <c r="M1930" i="19" s="1"/>
  <c r="M1931" i="19" s="1"/>
  <c r="M1932" i="19" s="1"/>
  <c r="M1933" i="19" s="1"/>
  <c r="M1934" i="19" s="1"/>
  <c r="M1789" i="19"/>
  <c r="M1790" i="19" s="1"/>
  <c r="M1791" i="19" s="1"/>
  <c r="M1792" i="19" s="1"/>
  <c r="M1793" i="19" s="1"/>
  <c r="M1794" i="19" s="1"/>
  <c r="M1795" i="19" s="1"/>
  <c r="M1796" i="19" s="1"/>
  <c r="M363" i="19"/>
  <c r="M364" i="19" s="1"/>
  <c r="M365" i="19" s="1"/>
  <c r="M366" i="19" s="1"/>
  <c r="M367" i="19" s="1"/>
  <c r="M368" i="19" s="1"/>
  <c r="M369" i="19" s="1"/>
  <c r="M370" i="19" s="1"/>
  <c r="M340" i="19"/>
  <c r="M341" i="19" s="1"/>
  <c r="M342" i="19" s="1"/>
  <c r="M343" i="19" s="1"/>
  <c r="M344" i="19" s="1"/>
  <c r="M345" i="19" s="1"/>
  <c r="M346" i="19" s="1"/>
  <c r="M347" i="19" s="1"/>
  <c r="M317" i="19"/>
  <c r="M318" i="19" s="1"/>
  <c r="M319" i="19" s="1"/>
  <c r="M320" i="19" s="1"/>
  <c r="M321" i="19" s="1"/>
  <c r="M322" i="19" s="1"/>
  <c r="M323" i="19" s="1"/>
  <c r="M324" i="19" s="1"/>
  <c r="M271" i="19"/>
  <c r="M272" i="19" s="1"/>
  <c r="M273" i="19" s="1"/>
  <c r="M274" i="19" s="1"/>
  <c r="M275" i="19" s="1"/>
  <c r="M276" i="19" s="1"/>
  <c r="M277" i="19" s="1"/>
  <c r="M278" i="19" s="1"/>
  <c r="M248" i="19"/>
  <c r="M249" i="19" s="1"/>
  <c r="M250" i="19" s="1"/>
  <c r="M251" i="19" s="1"/>
  <c r="M252" i="19" s="1"/>
  <c r="M253" i="19" s="1"/>
  <c r="M254" i="19" s="1"/>
  <c r="M255" i="19" s="1"/>
  <c r="M225" i="19"/>
  <c r="M226" i="19" s="1"/>
  <c r="M227" i="19" s="1"/>
  <c r="M228" i="19" s="1"/>
  <c r="M229" i="19" s="1"/>
  <c r="M230" i="19" s="1"/>
  <c r="M231" i="19" s="1"/>
  <c r="M232" i="19" s="1"/>
  <c r="M202" i="19"/>
  <c r="M203" i="19" s="1"/>
  <c r="M204" i="19" s="1"/>
  <c r="M205" i="19" s="1"/>
  <c r="M206" i="19" s="1"/>
  <c r="M207" i="19" s="1"/>
  <c r="M208" i="19" s="1"/>
  <c r="M209" i="19" s="1"/>
  <c r="M179" i="19"/>
  <c r="M180" i="19" s="1"/>
  <c r="M181" i="19" s="1"/>
  <c r="M182" i="19" s="1"/>
  <c r="M183" i="19" s="1"/>
  <c r="M184" i="19" s="1"/>
  <c r="M185" i="19" s="1"/>
  <c r="M186" i="19" s="1"/>
  <c r="M156" i="19"/>
  <c r="M157" i="19" s="1"/>
  <c r="M158" i="19" s="1"/>
  <c r="M159" i="19" s="1"/>
  <c r="M160" i="19" s="1"/>
  <c r="M161" i="19" s="1"/>
  <c r="M162" i="19" s="1"/>
  <c r="M163" i="19" s="1"/>
  <c r="M133" i="19"/>
  <c r="M134" i="19" s="1"/>
  <c r="M135" i="19" s="1"/>
  <c r="M136" i="19" s="1"/>
  <c r="M137" i="19" s="1"/>
  <c r="M138" i="19" s="1"/>
  <c r="M139" i="19" s="1"/>
  <c r="M140" i="19" s="1"/>
  <c r="M87" i="19"/>
  <c r="M88" i="19" s="1"/>
  <c r="M89" i="19" s="1"/>
  <c r="M90" i="19" s="1"/>
  <c r="M91" i="19" s="1"/>
  <c r="M92" i="19" s="1"/>
  <c r="M93" i="19" s="1"/>
  <c r="M94" i="19" s="1"/>
  <c r="K85" i="19"/>
  <c r="I73" i="19"/>
  <c r="I72" i="19" s="1"/>
  <c r="K2798" i="19"/>
  <c r="K2797" i="19" s="1"/>
  <c r="K2796" i="19" s="1"/>
  <c r="K2795" i="19" s="1"/>
  <c r="K2794" i="19" s="1"/>
  <c r="K2793" i="19" s="1"/>
  <c r="K2792" i="19" s="1"/>
  <c r="K2791" i="19" s="1"/>
  <c r="K2790" i="19" s="1"/>
  <c r="K2789" i="19" s="1"/>
  <c r="K2788" i="19" s="1"/>
  <c r="K2787" i="19" s="1"/>
  <c r="K2786" i="19" s="1"/>
  <c r="K2784" i="19"/>
  <c r="K2785" i="19" s="1"/>
  <c r="K2969" i="19" s="1"/>
  <c r="M2755" i="19"/>
  <c r="M2756" i="19" s="1"/>
  <c r="M2757" i="19" s="1"/>
  <c r="M2758" i="19" s="1"/>
  <c r="M2759" i="19" s="1"/>
  <c r="M2760" i="19" s="1"/>
  <c r="M2761" i="19" s="1"/>
  <c r="M2732" i="19"/>
  <c r="M2733" i="19" s="1"/>
  <c r="M2734" i="19" s="1"/>
  <c r="M2735" i="19" s="1"/>
  <c r="M2736" i="19" s="1"/>
  <c r="M2737" i="19" s="1"/>
  <c r="M2738" i="19" s="1"/>
  <c r="M2739" i="19" s="1"/>
  <c r="M2709" i="19"/>
  <c r="M2710" i="19" s="1"/>
  <c r="M2711" i="19" s="1"/>
  <c r="M2712" i="19" s="1"/>
  <c r="M2713" i="19" s="1"/>
  <c r="M2714" i="19" s="1"/>
  <c r="M2715" i="19" s="1"/>
  <c r="M2716" i="19" s="1"/>
  <c r="M2640" i="19"/>
  <c r="M2641" i="19" s="1"/>
  <c r="M2642" i="19" s="1"/>
  <c r="M2643" i="19" s="1"/>
  <c r="M2644" i="19" s="1"/>
  <c r="M2645" i="19" s="1"/>
  <c r="M2646" i="19" s="1"/>
  <c r="M2647" i="19" s="1"/>
  <c r="J2631" i="19"/>
  <c r="J2630" i="19" s="1"/>
  <c r="J2629" i="19" s="1"/>
  <c r="J2628" i="19" s="1"/>
  <c r="J2627" i="19" s="1"/>
  <c r="J2626" i="19" s="1"/>
  <c r="J2625" i="19" s="1"/>
  <c r="M2617" i="19"/>
  <c r="M2618" i="19" s="1"/>
  <c r="M2619" i="19" s="1"/>
  <c r="M2620" i="19" s="1"/>
  <c r="M2621" i="19" s="1"/>
  <c r="M2622" i="19" s="1"/>
  <c r="M2623" i="19" s="1"/>
  <c r="M2624" i="19" s="1"/>
  <c r="K2557" i="19"/>
  <c r="K2556" i="19" s="1"/>
  <c r="M2525" i="19"/>
  <c r="M2526" i="19" s="1"/>
  <c r="M2527" i="19" s="1"/>
  <c r="M2528" i="19" s="1"/>
  <c r="M2529" i="19" s="1"/>
  <c r="M2530" i="19" s="1"/>
  <c r="M2531" i="19" s="1"/>
  <c r="M2532" i="19" s="1"/>
  <c r="M2502" i="19"/>
  <c r="M2503" i="19" s="1"/>
  <c r="M2504" i="19" s="1"/>
  <c r="M2505" i="19" s="1"/>
  <c r="M2506" i="19" s="1"/>
  <c r="M2507" i="19" s="1"/>
  <c r="M2508" i="19" s="1"/>
  <c r="M2509" i="19" s="1"/>
  <c r="M2479" i="19"/>
  <c r="M2480" i="19" s="1"/>
  <c r="M2481" i="19" s="1"/>
  <c r="M2482" i="19" s="1"/>
  <c r="M2483" i="19" s="1"/>
  <c r="M2484" i="19" s="1"/>
  <c r="M2485" i="19" s="1"/>
  <c r="M2486" i="19" s="1"/>
  <c r="M2249" i="19"/>
  <c r="M2250" i="19" s="1"/>
  <c r="M2251" i="19" s="1"/>
  <c r="M2252" i="19" s="1"/>
  <c r="M2253" i="19" s="1"/>
  <c r="M2254" i="19" s="1"/>
  <c r="M2255" i="19" s="1"/>
  <c r="M2256" i="19" s="1"/>
  <c r="M2203" i="19"/>
  <c r="M2204" i="19" s="1"/>
  <c r="M2205" i="19" s="1"/>
  <c r="M2206" i="19" s="1"/>
  <c r="M2207" i="19" s="1"/>
  <c r="M2208" i="19" s="1"/>
  <c r="M2209" i="19" s="1"/>
  <c r="M2210" i="19" s="1"/>
  <c r="M2180" i="19"/>
  <c r="M2181" i="19" s="1"/>
  <c r="M2182" i="19" s="1"/>
  <c r="M2183" i="19" s="1"/>
  <c r="M2184" i="19" s="1"/>
  <c r="M2185" i="19" s="1"/>
  <c r="M2186" i="19" s="1"/>
  <c r="M2187" i="19" s="1"/>
  <c r="M2153" i="19"/>
  <c r="M2152" i="19" s="1"/>
  <c r="M2157" i="19"/>
  <c r="M2158" i="19" s="1"/>
  <c r="M2159" i="19" s="1"/>
  <c r="M2160" i="19" s="1"/>
  <c r="M2161" i="19" s="1"/>
  <c r="M2162" i="19" s="1"/>
  <c r="M2163" i="19" s="1"/>
  <c r="M2164" i="19" s="1"/>
  <c r="M2145" i="19"/>
  <c r="M2144" i="19" s="1"/>
  <c r="M2042" i="19"/>
  <c r="M2043" i="19" s="1"/>
  <c r="M2044" i="19" s="1"/>
  <c r="M2045" i="19" s="1"/>
  <c r="M2046" i="19" s="1"/>
  <c r="M2047" i="19" s="1"/>
  <c r="M2048" i="19" s="1"/>
  <c r="M2049" i="19" s="1"/>
  <c r="M2019" i="19"/>
  <c r="M2020" i="19" s="1"/>
  <c r="M2021" i="19" s="1"/>
  <c r="M2022" i="19" s="1"/>
  <c r="M2023" i="19" s="1"/>
  <c r="M2024" i="19" s="1"/>
  <c r="M2025" i="19" s="1"/>
  <c r="M2026" i="19" s="1"/>
  <c r="M1858" i="19"/>
  <c r="M1859" i="19" s="1"/>
  <c r="M1860" i="19" s="1"/>
  <c r="M1861" i="19" s="1"/>
  <c r="M1862" i="19" s="1"/>
  <c r="M1863" i="19" s="1"/>
  <c r="M1864" i="19" s="1"/>
  <c r="M1865" i="19" s="1"/>
  <c r="H1014" i="19"/>
  <c r="K1014" i="19"/>
  <c r="M1007" i="19"/>
  <c r="M1008" i="19" s="1"/>
  <c r="M1009" i="19" s="1"/>
  <c r="M1010" i="19" s="1"/>
  <c r="M1011" i="19" s="1"/>
  <c r="M1012" i="19" s="1"/>
  <c r="M1013" i="19" s="1"/>
  <c r="M1014" i="19" s="1"/>
  <c r="M961" i="19"/>
  <c r="M962" i="19" s="1"/>
  <c r="M963" i="19" s="1"/>
  <c r="M964" i="19" s="1"/>
  <c r="M965" i="19" s="1"/>
  <c r="M966" i="19" s="1"/>
  <c r="M967" i="19" s="1"/>
  <c r="M968" i="19" s="1"/>
  <c r="L1004" i="19"/>
  <c r="L1005" i="19" s="1"/>
  <c r="L1006" i="19" s="1"/>
  <c r="L1007" i="19" s="1"/>
  <c r="L1008" i="19" s="1"/>
  <c r="L1009" i="19" s="1"/>
  <c r="L1010" i="19" s="1"/>
  <c r="L1011" i="19" s="1"/>
  <c r="L1012" i="19" s="1"/>
  <c r="L1013" i="19" s="1"/>
  <c r="L1014" i="19" s="1"/>
  <c r="K1004" i="19"/>
  <c r="K1005" i="19" s="1"/>
  <c r="K1006" i="19" s="1"/>
  <c r="K1007" i="19" s="1"/>
  <c r="K1008" i="19" s="1"/>
  <c r="K1009" i="19" s="1"/>
  <c r="K1010" i="19" s="1"/>
  <c r="K1011" i="19" s="1"/>
  <c r="K1012" i="19" s="1"/>
  <c r="K1013" i="19" s="1"/>
  <c r="H1004" i="19"/>
  <c r="H1005" i="19" s="1"/>
  <c r="H1006" i="19" s="1"/>
  <c r="H1007" i="19" s="1"/>
  <c r="H1008" i="19" s="1"/>
  <c r="H1009" i="19" s="1"/>
  <c r="H1010" i="19" s="1"/>
  <c r="H1011" i="19" s="1"/>
  <c r="H1012" i="19" s="1"/>
  <c r="H1013" i="19" s="1"/>
  <c r="M823" i="19"/>
  <c r="M824" i="19" s="1"/>
  <c r="M825" i="19" s="1"/>
  <c r="M826" i="19" s="1"/>
  <c r="M827" i="19" s="1"/>
  <c r="M828" i="19" s="1"/>
  <c r="M829" i="19" s="1"/>
  <c r="M830" i="19" s="1"/>
  <c r="M754" i="19"/>
  <c r="M755" i="19" s="1"/>
  <c r="M756" i="19" s="1"/>
  <c r="M757" i="19" s="1"/>
  <c r="M758" i="19" s="1"/>
  <c r="M759" i="19" s="1"/>
  <c r="M760" i="19" s="1"/>
  <c r="M761" i="19" s="1"/>
  <c r="M731" i="19"/>
  <c r="M732" i="19" s="1"/>
  <c r="M733" i="19" s="1"/>
  <c r="M734" i="19" s="1"/>
  <c r="M735" i="19" s="1"/>
  <c r="M736" i="19" s="1"/>
  <c r="M737" i="19" s="1"/>
  <c r="M738" i="19" s="1"/>
  <c r="M708" i="19"/>
  <c r="M709" i="19" s="1"/>
  <c r="M710" i="19" s="1"/>
  <c r="M711" i="19" s="1"/>
  <c r="M712" i="19" s="1"/>
  <c r="M713" i="19" s="1"/>
  <c r="M714" i="19" s="1"/>
  <c r="M715" i="19" s="1"/>
  <c r="M685" i="19"/>
  <c r="M686" i="19" s="1"/>
  <c r="M687" i="19" s="1"/>
  <c r="M688" i="19" s="1"/>
  <c r="M689" i="19" s="1"/>
  <c r="M690" i="19" s="1"/>
  <c r="M691" i="19" s="1"/>
  <c r="M692" i="19" s="1"/>
  <c r="M64" i="19"/>
  <c r="M65" i="19" s="1"/>
  <c r="M66" i="19" s="1"/>
  <c r="M67" i="19" s="1"/>
  <c r="M68" i="19" s="1"/>
  <c r="M69" i="19" s="1"/>
  <c r="M70" i="19" s="1"/>
  <c r="M71" i="19" s="1"/>
  <c r="M41" i="19"/>
  <c r="M42" i="19" s="1"/>
  <c r="M43" i="19" s="1"/>
  <c r="M44" i="19" s="1"/>
  <c r="M45" i="19" s="1"/>
  <c r="M46" i="19" s="1"/>
  <c r="M47" i="19" s="1"/>
  <c r="M48" i="19" s="1"/>
  <c r="L25" i="19"/>
  <c r="K25" i="19"/>
  <c r="H25" i="19"/>
  <c r="J25" i="19"/>
  <c r="H2464" i="19"/>
  <c r="M2456" i="19"/>
  <c r="M2457" i="19" s="1"/>
  <c r="M2458" i="19" s="1"/>
  <c r="M2459" i="19" s="1"/>
  <c r="M2460" i="19" s="1"/>
  <c r="M2461" i="19" s="1"/>
  <c r="M2462" i="19" s="1"/>
  <c r="M2463" i="19" s="1"/>
  <c r="M2433" i="19"/>
  <c r="M2434" i="19" s="1"/>
  <c r="M2435" i="19" s="1"/>
  <c r="M2436" i="19" s="1"/>
  <c r="M2437" i="19" s="1"/>
  <c r="M2438" i="19" s="1"/>
  <c r="M2439" i="19" s="1"/>
  <c r="M2440" i="19" s="1"/>
  <c r="M2410" i="19"/>
  <c r="M2411" i="19" s="1"/>
  <c r="M2412" i="19" s="1"/>
  <c r="M2413" i="19" s="1"/>
  <c r="M2414" i="19" s="1"/>
  <c r="M2415" i="19" s="1"/>
  <c r="M2416" i="19" s="1"/>
  <c r="M2417" i="19" s="1"/>
  <c r="M2387" i="19"/>
  <c r="M2388" i="19" s="1"/>
  <c r="M2389" i="19" s="1"/>
  <c r="M2390" i="19" s="1"/>
  <c r="M2391" i="19" s="1"/>
  <c r="M2392" i="19" s="1"/>
  <c r="M2393" i="19" s="1"/>
  <c r="M2394" i="19" s="1"/>
  <c r="K2354" i="19"/>
  <c r="K2355" i="19" s="1"/>
  <c r="K2356" i="19" s="1"/>
  <c r="K2357" i="19" s="1"/>
  <c r="K2358" i="19" s="1"/>
  <c r="K2359" i="19" s="1"/>
  <c r="K2360" i="19" s="1"/>
  <c r="K2361" i="19" s="1"/>
  <c r="K2362" i="19" s="1"/>
  <c r="K2363" i="19" s="1"/>
  <c r="K2364" i="19" s="1"/>
  <c r="K2365" i="19" s="1"/>
  <c r="K2366" i="19" s="1"/>
  <c r="K2367" i="19" s="1"/>
  <c r="K2368" i="19" s="1"/>
  <c r="K2369" i="19" s="1"/>
  <c r="K2370" i="19" s="1"/>
  <c r="K2371" i="19" s="1"/>
  <c r="K2344" i="19"/>
  <c r="K2345" i="19" s="1"/>
  <c r="K2346" i="19" s="1"/>
  <c r="K2347" i="19" s="1"/>
  <c r="K2348" i="19" s="1"/>
  <c r="M2318" i="19"/>
  <c r="M2319" i="19" s="1"/>
  <c r="M2320" i="19" s="1"/>
  <c r="M2321" i="19" s="1"/>
  <c r="M2322" i="19" s="1"/>
  <c r="M2323" i="19" s="1"/>
  <c r="M2324" i="19" s="1"/>
  <c r="M2325" i="19" s="1"/>
  <c r="M2295" i="19"/>
  <c r="M2296" i="19" s="1"/>
  <c r="M2297" i="19" s="1"/>
  <c r="M2298" i="19" s="1"/>
  <c r="M2299" i="19" s="1"/>
  <c r="M2300" i="19" s="1"/>
  <c r="M2301" i="19" s="1"/>
  <c r="M2302" i="19" s="1"/>
  <c r="K2302" i="19"/>
  <c r="M2272" i="19"/>
  <c r="M2273" i="19" s="1"/>
  <c r="M2274" i="19" s="1"/>
  <c r="M2275" i="19" s="1"/>
  <c r="M2276" i="19" s="1"/>
  <c r="M2277" i="19" s="1"/>
  <c r="M2278" i="19" s="1"/>
  <c r="M2279" i="19" s="1"/>
  <c r="M1996" i="19"/>
  <c r="M1997" i="19" s="1"/>
  <c r="M1998" i="19" s="1"/>
  <c r="M1999" i="19" s="1"/>
  <c r="M2000" i="19" s="1"/>
  <c r="M2001" i="19" s="1"/>
  <c r="M2002" i="19" s="1"/>
  <c r="M2003" i="19" s="1"/>
  <c r="H1705" i="19"/>
  <c r="K1688" i="19"/>
  <c r="K1687" i="19" s="1"/>
  <c r="K1686" i="19" s="1"/>
  <c r="K1685" i="19" s="1"/>
  <c r="K1684" i="19" s="1"/>
  <c r="K1683" i="19" s="1"/>
  <c r="K1682" i="19" s="1"/>
  <c r="M1674" i="19"/>
  <c r="M1675" i="19" s="1"/>
  <c r="M1676" i="19" s="1"/>
  <c r="M1677" i="19" s="1"/>
  <c r="M1678" i="19" s="1"/>
  <c r="M1679" i="19" s="1"/>
  <c r="M1680" i="19" s="1"/>
  <c r="M1681" i="19" s="1"/>
  <c r="K1630" i="19"/>
  <c r="K1631" i="19" s="1"/>
  <c r="K1632" i="19" s="1"/>
  <c r="K1633" i="19" s="1"/>
  <c r="K1634" i="19" s="1"/>
  <c r="K1635" i="19" s="1"/>
  <c r="M1513" i="19"/>
  <c r="M1514" i="19" s="1"/>
  <c r="M1515" i="19" s="1"/>
  <c r="M1516" i="19" s="1"/>
  <c r="M1517" i="19" s="1"/>
  <c r="M1518" i="19" s="1"/>
  <c r="M1519" i="19" s="1"/>
  <c r="M1520" i="19" s="1"/>
  <c r="J1775" i="19"/>
  <c r="J1774" i="19" s="1"/>
  <c r="M1766" i="19"/>
  <c r="M1767" i="19" s="1"/>
  <c r="M1768" i="19" s="1"/>
  <c r="M1769" i="19" s="1"/>
  <c r="M1770" i="19" s="1"/>
  <c r="M1771" i="19" s="1"/>
  <c r="M1772" i="19" s="1"/>
  <c r="M1773" i="19" s="1"/>
  <c r="M1743" i="19"/>
  <c r="M1744" i="19" s="1"/>
  <c r="M1745" i="19" s="1"/>
  <c r="M1746" i="19" s="1"/>
  <c r="M1747" i="19" s="1"/>
  <c r="M1748" i="19" s="1"/>
  <c r="M1749" i="19" s="1"/>
  <c r="M1750" i="19" s="1"/>
  <c r="K1748" i="19"/>
  <c r="K1749" i="19" s="1"/>
  <c r="K1750" i="19" s="1"/>
  <c r="K1888" i="19" s="1"/>
  <c r="J1748" i="19"/>
  <c r="J1739" i="19"/>
  <c r="L1681" i="19"/>
  <c r="K1681" i="19"/>
  <c r="H1681" i="19"/>
  <c r="M1651" i="19"/>
  <c r="M1652" i="19" s="1"/>
  <c r="M1653" i="19" s="1"/>
  <c r="M1654" i="19" s="1"/>
  <c r="M1655" i="19" s="1"/>
  <c r="M1656" i="19" s="1"/>
  <c r="M1657" i="19" s="1"/>
  <c r="M1658" i="19" s="1"/>
  <c r="M1605" i="19"/>
  <c r="M1606" i="19" s="1"/>
  <c r="M1607" i="19" s="1"/>
  <c r="M1608" i="19" s="1"/>
  <c r="M1609" i="19" s="1"/>
  <c r="M1610" i="19" s="1"/>
  <c r="M1611" i="19" s="1"/>
  <c r="M1612" i="19" s="1"/>
  <c r="K1612" i="19"/>
  <c r="K1609" i="19"/>
  <c r="K1610" i="19" s="1"/>
  <c r="K1611" i="19" s="1"/>
  <c r="M1582" i="19"/>
  <c r="M1583" i="19" s="1"/>
  <c r="M1584" i="19" s="1"/>
  <c r="M1585" i="19" s="1"/>
  <c r="M1586" i="19" s="1"/>
  <c r="M1587" i="19" s="1"/>
  <c r="M1588" i="19" s="1"/>
  <c r="M1589" i="19" s="1"/>
  <c r="K1587" i="19"/>
  <c r="K1588" i="19" s="1"/>
  <c r="K1589" i="19" s="1"/>
  <c r="M1559" i="19"/>
  <c r="M1560" i="19" s="1"/>
  <c r="M1561" i="19" s="1"/>
  <c r="M1562" i="19" s="1"/>
  <c r="M1563" i="19" s="1"/>
  <c r="M1564" i="19" s="1"/>
  <c r="M1565" i="19" s="1"/>
  <c r="M1566" i="19" s="1"/>
  <c r="M1490" i="19"/>
  <c r="M1491" i="19" s="1"/>
  <c r="M1492" i="19" s="1"/>
  <c r="M1493" i="19" s="1"/>
  <c r="M1494" i="19" s="1"/>
  <c r="M1495" i="19" s="1"/>
  <c r="M1496" i="19" s="1"/>
  <c r="M1497" i="19" s="1"/>
  <c r="M1467" i="19"/>
  <c r="M1468" i="19" s="1"/>
  <c r="M1469" i="19" s="1"/>
  <c r="M1470" i="19" s="1"/>
  <c r="M1471" i="19" s="1"/>
  <c r="M1472" i="19" s="1"/>
  <c r="M1473" i="19" s="1"/>
  <c r="M1474" i="19" s="1"/>
  <c r="K1472" i="19"/>
  <c r="K1473" i="19" s="1"/>
  <c r="K1474" i="19" s="1"/>
  <c r="M1444" i="19"/>
  <c r="M1445" i="19" s="1"/>
  <c r="M1446" i="19" s="1"/>
  <c r="M1447" i="19" s="1"/>
  <c r="M1448" i="19" s="1"/>
  <c r="M1449" i="19" s="1"/>
  <c r="M1450" i="19" s="1"/>
  <c r="M1451" i="19" s="1"/>
  <c r="K1449" i="19"/>
  <c r="K1450" i="19" s="1"/>
  <c r="K1451" i="19" s="1"/>
  <c r="K1405" i="19"/>
  <c r="K1274" i="19"/>
  <c r="K1275" i="19" s="1"/>
  <c r="K1276" i="19" s="1"/>
  <c r="K1277" i="19" s="1"/>
  <c r="K1278" i="19" s="1"/>
  <c r="K1279" i="19" s="1"/>
  <c r="K1280" i="19" s="1"/>
  <c r="K1281" i="19" s="1"/>
  <c r="K1282" i="19" s="1"/>
  <c r="K1283" i="19" s="1"/>
  <c r="K1284" i="19" s="1"/>
  <c r="K1285" i="19" s="1"/>
  <c r="K1286" i="19" s="1"/>
  <c r="K1287" i="19" s="1"/>
  <c r="K1288" i="19" s="1"/>
  <c r="K1289" i="19" s="1"/>
  <c r="K1290" i="19" s="1"/>
  <c r="K232" i="19" s="1"/>
  <c r="K117" i="19" s="1"/>
  <c r="K1266" i="19"/>
  <c r="K1267" i="19" s="1"/>
  <c r="K1727" i="19" s="1"/>
  <c r="K1842" i="19" s="1"/>
  <c r="K2095" i="19" s="1"/>
  <c r="J1232" i="19"/>
  <c r="M1030" i="19"/>
  <c r="M1031" i="19" s="1"/>
  <c r="M1032" i="19" s="1"/>
  <c r="M1033" i="19" s="1"/>
  <c r="M1034" i="19" s="1"/>
  <c r="M1035" i="19" s="1"/>
  <c r="M1036" i="19" s="1"/>
  <c r="M1037" i="19" s="1"/>
  <c r="K1048" i="19"/>
  <c r="K1047" i="19" s="1"/>
  <c r="K1046" i="19" s="1"/>
  <c r="K1045" i="19" s="1"/>
  <c r="K1044" i="19" s="1"/>
  <c r="K1043" i="19" s="1"/>
  <c r="K1042" i="19" s="1"/>
  <c r="K1041" i="19" s="1"/>
  <c r="K1040" i="19" s="1"/>
  <c r="K1039" i="19" s="1"/>
  <c r="K1038" i="19" s="1"/>
  <c r="K973" i="19"/>
  <c r="K972" i="19" s="1"/>
  <c r="K971" i="19" s="1"/>
  <c r="K970" i="19" s="1"/>
  <c r="K969" i="19" s="1"/>
  <c r="K1199" i="19" s="1"/>
  <c r="M938" i="19"/>
  <c r="M939" i="19" s="1"/>
  <c r="M940" i="19" s="1"/>
  <c r="M941" i="19" s="1"/>
  <c r="M942" i="19" s="1"/>
  <c r="M943" i="19" s="1"/>
  <c r="M944" i="19" s="1"/>
  <c r="M945" i="19" s="1"/>
  <c r="M915" i="19"/>
  <c r="M916" i="19" s="1"/>
  <c r="M917" i="19" s="1"/>
  <c r="M918" i="19" s="1"/>
  <c r="M919" i="19" s="1"/>
  <c r="M920" i="19" s="1"/>
  <c r="M921" i="19" s="1"/>
  <c r="M922" i="19" s="1"/>
  <c r="M892" i="19"/>
  <c r="M893" i="19" s="1"/>
  <c r="M894" i="19" s="1"/>
  <c r="M895" i="19" s="1"/>
  <c r="M896" i="19" s="1"/>
  <c r="M897" i="19" s="1"/>
  <c r="M898" i="19" s="1"/>
  <c r="M899" i="19" s="1"/>
  <c r="K873" i="19"/>
  <c r="K874" i="19" s="1"/>
  <c r="K875" i="19" s="1"/>
  <c r="K876" i="19" s="1"/>
  <c r="K843" i="19"/>
  <c r="K842" i="19" s="1"/>
  <c r="K841" i="19" s="1"/>
  <c r="K840" i="19" s="1"/>
  <c r="K839" i="19" s="1"/>
  <c r="K838" i="19" s="1"/>
  <c r="K837" i="19" s="1"/>
  <c r="K836" i="19" s="1"/>
  <c r="K835" i="19" s="1"/>
  <c r="K834" i="19" s="1"/>
  <c r="K833" i="19" s="1"/>
  <c r="K832" i="19" s="1"/>
  <c r="K831" i="19" s="1"/>
  <c r="K830" i="19" s="1"/>
  <c r="H844" i="19"/>
  <c r="H843" i="19" s="1"/>
  <c r="H842" i="19" s="1"/>
  <c r="H841" i="19" s="1"/>
  <c r="H840" i="19" s="1"/>
  <c r="H839" i="19" s="1"/>
  <c r="H838" i="19" s="1"/>
  <c r="H837" i="19" s="1"/>
  <c r="H836" i="19" s="1"/>
  <c r="H835" i="19" s="1"/>
  <c r="H834" i="19" s="1"/>
  <c r="H833" i="19" s="1"/>
  <c r="H832" i="19" s="1"/>
  <c r="H831" i="19" s="1"/>
  <c r="J795" i="19"/>
  <c r="J794" i="19" s="1"/>
  <c r="J793" i="19" s="1"/>
  <c r="J792" i="19" s="1"/>
  <c r="J791" i="19" s="1"/>
  <c r="J790" i="19" s="1"/>
  <c r="J789" i="19" s="1"/>
  <c r="J788" i="19" s="1"/>
  <c r="J787" i="19" s="1"/>
  <c r="J786" i="19" s="1"/>
  <c r="J785" i="19" s="1"/>
  <c r="L795" i="19"/>
  <c r="L794" i="19" s="1"/>
  <c r="L793" i="19" s="1"/>
  <c r="L792" i="19" s="1"/>
  <c r="L791" i="19" s="1"/>
  <c r="L790" i="19" s="1"/>
  <c r="L789" i="19" s="1"/>
  <c r="L788" i="19" s="1"/>
  <c r="L787" i="19" s="1"/>
  <c r="L786" i="19" s="1"/>
  <c r="L785" i="19" s="1"/>
  <c r="K789" i="19"/>
  <c r="K788" i="19" s="1"/>
  <c r="K787" i="19" s="1"/>
  <c r="K786" i="19" s="1"/>
  <c r="K785" i="19" s="1"/>
  <c r="M800" i="19"/>
  <c r="M801" i="19" s="1"/>
  <c r="M802" i="19" s="1"/>
  <c r="M803" i="19" s="1"/>
  <c r="M804" i="19" s="1"/>
  <c r="M805" i="19" s="1"/>
  <c r="M806" i="19" s="1"/>
  <c r="M807" i="19" s="1"/>
  <c r="K804" i="19"/>
  <c r="K805" i="19" s="1"/>
  <c r="K806" i="19" s="1"/>
  <c r="K807" i="19" s="1"/>
  <c r="H785" i="19"/>
  <c r="L783" i="19"/>
  <c r="L784" i="19" s="1"/>
  <c r="M777" i="19"/>
  <c r="M778" i="19" s="1"/>
  <c r="M779" i="19" s="1"/>
  <c r="M780" i="19" s="1"/>
  <c r="M781" i="19" s="1"/>
  <c r="M782" i="19" s="1"/>
  <c r="M783" i="19" s="1"/>
  <c r="M784" i="19" s="1"/>
  <c r="M501" i="19"/>
  <c r="M502" i="19" s="1"/>
  <c r="M503" i="19" s="1"/>
  <c r="M504" i="19" s="1"/>
  <c r="M505" i="19" s="1"/>
  <c r="M506" i="19" s="1"/>
  <c r="M507" i="19" s="1"/>
  <c r="M508" i="19" s="1"/>
  <c r="J442" i="19"/>
  <c r="J443" i="19" s="1"/>
  <c r="M432" i="19"/>
  <c r="M433" i="19" s="1"/>
  <c r="M434" i="19" s="1"/>
  <c r="M435" i="19" s="1"/>
  <c r="M436" i="19" s="1"/>
  <c r="M437" i="19" s="1"/>
  <c r="M438" i="19" s="1"/>
  <c r="M439" i="19" s="1"/>
  <c r="M409" i="19"/>
  <c r="M410" i="19" s="1"/>
  <c r="M411" i="19" s="1"/>
  <c r="M412" i="19" s="1"/>
  <c r="M413" i="19" s="1"/>
  <c r="M414" i="19" s="1"/>
  <c r="M415" i="19" s="1"/>
  <c r="M416" i="19" s="1"/>
  <c r="M386" i="19"/>
  <c r="M387" i="19" s="1"/>
  <c r="M388" i="19" s="1"/>
  <c r="M389" i="19" s="1"/>
  <c r="M390" i="19" s="1"/>
  <c r="M391" i="19" s="1"/>
  <c r="M392" i="19" s="1"/>
  <c r="M393" i="19" s="1"/>
  <c r="I232" i="19"/>
  <c r="H5" i="19"/>
  <c r="H4" i="19" s="1"/>
  <c r="H3" i="19" s="1"/>
  <c r="I414" i="19"/>
  <c r="I415" i="19" s="1"/>
  <c r="I416" i="19" s="1"/>
  <c r="I1588" i="19" s="1"/>
  <c r="F415" i="19"/>
  <c r="F416" i="19" s="1"/>
  <c r="K1202" i="19" l="1"/>
  <c r="K1201" i="19"/>
  <c r="K1200" i="19"/>
  <c r="M1428" i="19"/>
  <c r="M1427" i="19"/>
  <c r="M1421" i="19"/>
  <c r="M1424" i="19"/>
  <c r="M1423" i="19"/>
  <c r="M1422" i="19"/>
  <c r="M1426" i="19"/>
  <c r="M1425" i="19"/>
  <c r="M2544" i="19"/>
  <c r="M2543" i="19"/>
  <c r="M2542" i="19"/>
  <c r="M2541" i="19"/>
  <c r="M2535" i="19"/>
  <c r="M2540" i="19"/>
  <c r="M2534" i="19"/>
  <c r="M2547" i="19"/>
  <c r="M2539" i="19"/>
  <c r="M2546" i="19"/>
  <c r="M2536" i="19"/>
  <c r="I2533" i="19"/>
  <c r="M2762" i="19"/>
  <c r="M1179" i="19"/>
  <c r="M1189" i="19"/>
  <c r="M1190" i="19" s="1"/>
  <c r="I1752" i="19"/>
  <c r="I1751" i="19"/>
  <c r="I1762" i="19"/>
  <c r="I1761" i="19"/>
  <c r="M2836" i="19"/>
  <c r="L2836" i="19"/>
  <c r="M1709" i="19"/>
  <c r="I3223" i="19"/>
  <c r="L2849" i="19"/>
  <c r="L2850" i="19" s="1"/>
  <c r="M1111" i="19"/>
  <c r="M2675" i="19"/>
  <c r="L2790" i="19"/>
  <c r="M2790" i="19"/>
  <c r="H2795" i="19"/>
  <c r="M1249" i="19"/>
  <c r="I572" i="19"/>
  <c r="K2090" i="19"/>
  <c r="M536" i="19"/>
  <c r="G259" i="19"/>
  <c r="G190" i="19" s="1"/>
  <c r="G121" i="19" s="1"/>
  <c r="M559" i="19"/>
  <c r="J2941" i="19"/>
  <c r="I3366" i="19"/>
  <c r="I1722" i="19"/>
  <c r="M1893" i="19"/>
  <c r="M2537" i="19" s="1"/>
  <c r="K1722" i="19"/>
  <c r="M1801" i="19"/>
  <c r="K1837" i="19"/>
  <c r="M1824" i="19"/>
  <c r="M3241" i="19"/>
  <c r="I3022" i="19"/>
  <c r="J3020" i="19"/>
  <c r="I3023" i="19"/>
  <c r="I3021" i="19"/>
  <c r="I3038" i="19"/>
  <c r="I3027" i="19"/>
  <c r="I3017" i="19"/>
  <c r="K19" i="19"/>
  <c r="K20" i="19" s="1"/>
  <c r="I20" i="19"/>
  <c r="M991" i="19"/>
  <c r="M1060" i="19" s="1"/>
  <c r="M1083" i="19" s="1"/>
  <c r="M1106" i="19" s="1"/>
  <c r="M1888" i="19"/>
  <c r="M2141" i="19" s="1"/>
  <c r="M2670" i="19"/>
  <c r="M2831" i="19" s="1"/>
  <c r="K3176" i="19"/>
  <c r="K3337" i="19" s="1"/>
  <c r="K209" i="19"/>
  <c r="L209" i="19"/>
  <c r="I1405" i="19"/>
  <c r="M990" i="19"/>
  <c r="M1059" i="19" s="1"/>
  <c r="M1887" i="19"/>
  <c r="M2140" i="19" s="1"/>
  <c r="I1404" i="19"/>
  <c r="K1887" i="19"/>
  <c r="M2669" i="19"/>
  <c r="M2830" i="19" s="1"/>
  <c r="I3150" i="19"/>
  <c r="I1449" i="19"/>
  <c r="L207" i="19"/>
  <c r="M1886" i="19"/>
  <c r="M2139" i="19" s="1"/>
  <c r="K1886" i="19"/>
  <c r="L206" i="19"/>
  <c r="M989" i="19"/>
  <c r="M1058" i="19" s="1"/>
  <c r="M2668" i="19"/>
  <c r="M2829" i="19" s="1"/>
  <c r="M2667" i="19"/>
  <c r="M2828" i="19" s="1"/>
  <c r="M988" i="19"/>
  <c r="M1057" i="19" s="1"/>
  <c r="M1080" i="19" s="1"/>
  <c r="M1103" i="19" s="1"/>
  <c r="I1448" i="19"/>
  <c r="M1885" i="19"/>
  <c r="M2138" i="19" s="1"/>
  <c r="M987" i="19"/>
  <c r="M1079" i="19" s="1"/>
  <c r="L204" i="19"/>
  <c r="I964" i="19"/>
  <c r="I1056" i="19" s="1"/>
  <c r="M1102" i="19"/>
  <c r="L205" i="19"/>
  <c r="I1401" i="19"/>
  <c r="M1884" i="19"/>
  <c r="M2137" i="19" s="1"/>
  <c r="M2666" i="19"/>
  <c r="M2827" i="19" s="1"/>
  <c r="M1883" i="19"/>
  <c r="M2136" i="19" s="1"/>
  <c r="M2918" i="19"/>
  <c r="M986" i="19"/>
  <c r="M1055" i="19" s="1"/>
  <c r="M2665" i="19"/>
  <c r="I1399" i="19"/>
  <c r="M1882" i="19"/>
  <c r="M2135" i="19" s="1"/>
  <c r="M2664" i="19"/>
  <c r="M2825" i="19" s="1"/>
  <c r="M985" i="19"/>
  <c r="M1054" i="19" s="1"/>
  <c r="M1077" i="19" s="1"/>
  <c r="M1100" i="19" s="1"/>
  <c r="L203" i="19"/>
  <c r="I1444" i="19"/>
  <c r="I1490" i="19" s="1"/>
  <c r="I1743" i="19" s="1"/>
  <c r="I1881" i="19" s="1"/>
  <c r="M1074" i="19"/>
  <c r="M1097" i="19" s="1"/>
  <c r="L201" i="19"/>
  <c r="L202" i="19"/>
  <c r="M869" i="19"/>
  <c r="M1881" i="19"/>
  <c r="M2134" i="19" s="1"/>
  <c r="M984" i="19"/>
  <c r="M1053" i="19" s="1"/>
  <c r="M2663" i="19"/>
  <c r="M2824" i="19" s="1"/>
  <c r="M1075" i="19"/>
  <c r="M1098" i="19" s="1"/>
  <c r="I384" i="19"/>
  <c r="L200" i="19"/>
  <c r="I3143" i="19"/>
  <c r="I1395" i="19"/>
  <c r="I1396" i="19"/>
  <c r="L199" i="19"/>
  <c r="M1073" i="19"/>
  <c r="M1096" i="19" s="1"/>
  <c r="M1072" i="19"/>
  <c r="M1095" i="19" s="1"/>
  <c r="L198" i="19"/>
  <c r="I1392" i="19"/>
  <c r="M1048" i="19"/>
  <c r="L197" i="19"/>
  <c r="I381" i="19"/>
  <c r="M1070" i="19"/>
  <c r="M1093" i="19" s="1"/>
  <c r="I380" i="19"/>
  <c r="L196" i="19"/>
  <c r="M1069" i="19"/>
  <c r="M1092" i="19" s="1"/>
  <c r="M1045" i="19"/>
  <c r="M1068" i="19" s="1"/>
  <c r="M1091" i="19" s="1"/>
  <c r="L195" i="19"/>
  <c r="I379" i="19"/>
  <c r="I1391" i="19"/>
  <c r="I1390" i="19"/>
  <c r="M1135" i="19"/>
  <c r="L194" i="19"/>
  <c r="I3136" i="19"/>
  <c r="L193" i="19"/>
  <c r="I1389" i="19"/>
  <c r="L191" i="19"/>
  <c r="M1067" i="19"/>
  <c r="M1090" i="19" s="1"/>
  <c r="I1434" i="19"/>
  <c r="I1480" i="19" s="1"/>
  <c r="M1066" i="19"/>
  <c r="M1089" i="19" s="1"/>
  <c r="K192" i="19"/>
  <c r="M1132" i="19"/>
  <c r="M1201" i="19" s="1"/>
  <c r="I1387" i="19"/>
  <c r="I1433" i="19" s="1"/>
  <c r="I948" i="19"/>
  <c r="I1040" i="19" s="1"/>
  <c r="M1042" i="19"/>
  <c r="M1134" i="19" s="1"/>
  <c r="I374" i="19"/>
  <c r="M1064" i="19"/>
  <c r="M1133" i="19" s="1"/>
  <c r="K191" i="19"/>
  <c r="K190" i="19"/>
  <c r="I1385" i="19"/>
  <c r="L190" i="19"/>
  <c r="I1386" i="19"/>
  <c r="M1086" i="19"/>
  <c r="I1430" i="19"/>
  <c r="I1476" i="19" s="1"/>
  <c r="M1062" i="19"/>
  <c r="M1085" i="19" s="1"/>
  <c r="I1383" i="19"/>
  <c r="M1038" i="19"/>
  <c r="M7" i="19"/>
  <c r="M445" i="19" s="1"/>
  <c r="M859" i="19" s="1"/>
  <c r="M485" i="19"/>
  <c r="M531" i="19" s="1"/>
  <c r="M646" i="19" s="1"/>
  <c r="M853" i="19" s="1"/>
  <c r="M1175" i="19" s="1"/>
  <c r="I2876" i="19"/>
  <c r="M2371" i="19"/>
  <c r="M2578" i="19" s="1"/>
  <c r="M2785" i="19" s="1"/>
  <c r="I2877" i="19"/>
  <c r="I646" i="19"/>
  <c r="I853" i="19" s="1"/>
  <c r="I484" i="19"/>
  <c r="M2370" i="19"/>
  <c r="M2577" i="19" s="1"/>
  <c r="M2784" i="19" s="1"/>
  <c r="M484" i="19"/>
  <c r="I483" i="19"/>
  <c r="M2369" i="19"/>
  <c r="M2576" i="19" s="1"/>
  <c r="M2783" i="19" s="1"/>
  <c r="I2875" i="19"/>
  <c r="M483" i="19"/>
  <c r="M529" i="19" s="1"/>
  <c r="I504" i="19"/>
  <c r="I642" i="19" s="1"/>
  <c r="I2966" i="19"/>
  <c r="I2989" i="19" s="1"/>
  <c r="I3288" i="19" s="1"/>
  <c r="I482" i="19"/>
  <c r="M2368" i="19"/>
  <c r="M2575" i="19" s="1"/>
  <c r="M482" i="19"/>
  <c r="M528" i="19" s="1"/>
  <c r="I2873" i="19"/>
  <c r="I3149" i="19" s="1"/>
  <c r="M481" i="19"/>
  <c r="M2367" i="19"/>
  <c r="M2574" i="19" s="1"/>
  <c r="M2781" i="19" s="1"/>
  <c r="I3309" i="19"/>
  <c r="I480" i="19"/>
  <c r="M2366" i="19"/>
  <c r="M2573" i="19" s="1"/>
  <c r="M480" i="19"/>
  <c r="M526" i="19" s="1"/>
  <c r="I479" i="19"/>
  <c r="I502" i="19" s="1"/>
  <c r="M2365" i="19"/>
  <c r="M2572" i="19" s="1"/>
  <c r="I2871" i="19"/>
  <c r="M479" i="19"/>
  <c r="I2962" i="19"/>
  <c r="I2985" i="19" s="1"/>
  <c r="I3284" i="19" s="1"/>
  <c r="I478" i="19"/>
  <c r="I501" i="19" s="1"/>
  <c r="M2364" i="19"/>
  <c r="M2571" i="19" s="1"/>
  <c r="M478" i="19"/>
  <c r="M524" i="19" s="1"/>
  <c r="I1053" i="19"/>
  <c r="K83" i="19"/>
  <c r="K82" i="19" s="1"/>
  <c r="K81" i="19" s="1"/>
  <c r="K80" i="19" s="1"/>
  <c r="K79" i="19" s="1"/>
  <c r="K78" i="19" s="1"/>
  <c r="K77" i="19" s="1"/>
  <c r="K76" i="19" s="1"/>
  <c r="K75" i="19" s="1"/>
  <c r="K74" i="19" s="1"/>
  <c r="K73" i="19" s="1"/>
  <c r="K72" i="19" s="1"/>
  <c r="M845" i="19"/>
  <c r="M1167" i="19" s="1"/>
  <c r="I2869" i="19"/>
  <c r="I2961" i="19" s="1"/>
  <c r="I500" i="19"/>
  <c r="M1166" i="19"/>
  <c r="I2868" i="19"/>
  <c r="I498" i="19"/>
  <c r="I636" i="19" s="1"/>
  <c r="I843" i="19" s="1"/>
  <c r="I935" i="19" s="1"/>
  <c r="I637" i="19"/>
  <c r="K246" i="19"/>
  <c r="I2959" i="19"/>
  <c r="I2982" i="19" s="1"/>
  <c r="I3281" i="19" s="1"/>
  <c r="M843" i="19"/>
  <c r="M1165" i="19" s="1"/>
  <c r="I474" i="19"/>
  <c r="I497" i="19" s="1"/>
  <c r="I3302" i="19"/>
  <c r="I3417" i="19" s="1"/>
  <c r="I2958" i="19"/>
  <c r="I2981" i="19" s="1"/>
  <c r="I3280" i="19" s="1"/>
  <c r="I634" i="19"/>
  <c r="I841" i="19" s="1"/>
  <c r="M1164" i="19"/>
  <c r="M1233" i="19" s="1"/>
  <c r="I471" i="19"/>
  <c r="I494" i="19" s="1"/>
  <c r="I632" i="19" s="1"/>
  <c r="I839" i="19" s="1"/>
  <c r="I931" i="19" s="1"/>
  <c r="M1163" i="19"/>
  <c r="M1162" i="19"/>
  <c r="M1231" i="19" s="1"/>
  <c r="I472" i="19"/>
  <c r="I495" i="19" s="1"/>
  <c r="I2863" i="19"/>
  <c r="I2864" i="19"/>
  <c r="M839" i="19"/>
  <c r="I3299" i="19"/>
  <c r="M1160" i="19"/>
  <c r="M1229" i="19" s="1"/>
  <c r="I470" i="19"/>
  <c r="I630" i="19"/>
  <c r="I837" i="19" s="1"/>
  <c r="M837" i="19"/>
  <c r="I2861" i="19"/>
  <c r="I3137" i="19" s="1"/>
  <c r="I2952" i="19"/>
  <c r="I2975" i="19" s="1"/>
  <c r="I3274" i="19" s="1"/>
  <c r="M836" i="19"/>
  <c r="M1158" i="19" s="1"/>
  <c r="I467" i="19"/>
  <c r="I490" i="19" s="1"/>
  <c r="I628" i="19" s="1"/>
  <c r="I468" i="19"/>
  <c r="I491" i="19" s="1"/>
  <c r="I2951" i="19"/>
  <c r="I2974" i="19" s="1"/>
  <c r="I3273" i="19" s="1"/>
  <c r="I2858" i="19"/>
  <c r="I3134" i="19" s="1"/>
  <c r="M835" i="19"/>
  <c r="M1157" i="19" s="1"/>
  <c r="M1525" i="19"/>
  <c r="M1225" i="19"/>
  <c r="M1294" i="19" s="1"/>
  <c r="I465" i="19"/>
  <c r="I488" i="19" s="1"/>
  <c r="I833" i="19" s="1"/>
  <c r="I466" i="19"/>
  <c r="I489" i="19" s="1"/>
  <c r="M1155" i="19"/>
  <c r="I2857" i="19"/>
  <c r="I2947" i="19"/>
  <c r="I2970" i="19" s="1"/>
  <c r="I3269" i="19" s="1"/>
  <c r="I2856" i="19"/>
  <c r="I2948" i="19" s="1"/>
  <c r="I303" i="19"/>
  <c r="M832" i="19"/>
  <c r="M1154" i="19" s="1"/>
  <c r="M1153" i="19"/>
  <c r="M1222" i="19" s="1"/>
  <c r="I302" i="19"/>
  <c r="I2326" i="19"/>
  <c r="I2464" i="19" s="1"/>
  <c r="I279" i="19"/>
  <c r="I95" i="19" s="1"/>
  <c r="M279" i="19"/>
  <c r="M95" i="19" s="1"/>
  <c r="I98" i="19"/>
  <c r="I1571" i="19"/>
  <c r="I2284" i="19" s="1"/>
  <c r="I2330" i="19" s="1"/>
  <c r="I2468" i="19" s="1"/>
  <c r="M99" i="19"/>
  <c r="M2331" i="19"/>
  <c r="I100" i="19"/>
  <c r="M1274" i="19"/>
  <c r="K216" i="19"/>
  <c r="I286" i="19"/>
  <c r="M102" i="19"/>
  <c r="K217" i="19"/>
  <c r="K194" i="19" s="1"/>
  <c r="K218" i="19"/>
  <c r="I105" i="19"/>
  <c r="I1576" i="19"/>
  <c r="I2289" i="19" s="1"/>
  <c r="I2335" i="19" s="1"/>
  <c r="I2473" i="19" s="1"/>
  <c r="K219" i="19"/>
  <c r="M105" i="19"/>
  <c r="K220" i="19"/>
  <c r="M106" i="19"/>
  <c r="K221" i="19"/>
  <c r="K222" i="19"/>
  <c r="I2293" i="19"/>
  <c r="I2339" i="19" s="1"/>
  <c r="I2477" i="19" s="1"/>
  <c r="K223" i="19"/>
  <c r="M109" i="19"/>
  <c r="K224" i="19"/>
  <c r="K201" i="19" s="1"/>
  <c r="M1283" i="19"/>
  <c r="M2341" i="19" s="1"/>
  <c r="K225" i="19"/>
  <c r="M2594" i="19"/>
  <c r="M3100" i="19" s="1"/>
  <c r="M3261" i="19" s="1"/>
  <c r="M2595" i="19"/>
  <c r="M3101" i="19" s="1"/>
  <c r="M3262" i="19" s="1"/>
  <c r="M2342" i="19"/>
  <c r="K226" i="19"/>
  <c r="M1284" i="19"/>
  <c r="M112" i="19"/>
  <c r="M296" i="19" s="1"/>
  <c r="M1285" i="19" s="1"/>
  <c r="M2343" i="19"/>
  <c r="K227" i="19"/>
  <c r="M2596" i="19"/>
  <c r="M3102" i="19" s="1"/>
  <c r="M3263" i="19" s="1"/>
  <c r="M2597" i="19"/>
  <c r="M3103" i="19" s="1"/>
  <c r="M3264" i="19" s="1"/>
  <c r="K228" i="19"/>
  <c r="M2344" i="19"/>
  <c r="M1129" i="19"/>
  <c r="M1267" i="19" s="1"/>
  <c r="M1286" i="19"/>
  <c r="M297" i="19" s="1"/>
  <c r="M113" i="19" s="1"/>
  <c r="M298" i="19"/>
  <c r="M114" i="19" s="1"/>
  <c r="M2347" i="19"/>
  <c r="K229" i="19"/>
  <c r="M2598" i="19"/>
  <c r="M3104" i="19" s="1"/>
  <c r="M3265" i="19" s="1"/>
  <c r="M115" i="19"/>
  <c r="M299" i="19" s="1"/>
  <c r="M1288" i="19" s="1"/>
  <c r="K230" i="19"/>
  <c r="M2599" i="19"/>
  <c r="M3105" i="19" s="1"/>
  <c r="M3266" i="19" s="1"/>
  <c r="I299" i="19"/>
  <c r="I1587" i="19" s="1"/>
  <c r="I2300" i="19" s="1"/>
  <c r="I2346" i="19" s="1"/>
  <c r="I2484" i="19" s="1"/>
  <c r="L231" i="19"/>
  <c r="I301" i="19"/>
  <c r="I1589" i="19" s="1"/>
  <c r="M2601" i="19"/>
  <c r="K231" i="19"/>
  <c r="M2600" i="19"/>
  <c r="I300" i="19"/>
  <c r="M117" i="19"/>
  <c r="M300" i="19" s="1"/>
  <c r="M669" i="19"/>
  <c r="M623" i="19" s="1"/>
  <c r="M600" i="19" s="1"/>
  <c r="I1819" i="19"/>
  <c r="I1911" i="19" s="1"/>
  <c r="I2095" i="19" s="1"/>
  <c r="I2233" i="19" s="1"/>
  <c r="I2808" i="19" s="1"/>
  <c r="I2854" i="19" s="1"/>
  <c r="I2900" i="19" s="1"/>
  <c r="I2946" i="19" s="1"/>
  <c r="I3383" i="19" s="1"/>
  <c r="M553" i="19"/>
  <c r="M1128" i="19"/>
  <c r="M1266" i="19" s="1"/>
  <c r="K1726" i="19"/>
  <c r="K1841" i="19" s="1"/>
  <c r="K2094" i="19" s="1"/>
  <c r="I2852" i="19"/>
  <c r="I2898" i="19" s="1"/>
  <c r="M1127" i="19"/>
  <c r="M1265" i="19" s="1"/>
  <c r="M1725" i="19" s="1"/>
  <c r="M1817" i="19" s="1"/>
  <c r="M1840" i="19" s="1"/>
  <c r="M1909" i="19" s="1"/>
  <c r="M667" i="19"/>
  <c r="M621" i="19" s="1"/>
  <c r="M598" i="19" s="1"/>
  <c r="M1126" i="19"/>
  <c r="M1264" i="19" s="1"/>
  <c r="M1724" i="19" s="1"/>
  <c r="M1816" i="19" s="1"/>
  <c r="M1839" i="19" s="1"/>
  <c r="M1908" i="19" s="1"/>
  <c r="M666" i="19"/>
  <c r="M620" i="19" s="1"/>
  <c r="M597" i="19" s="1"/>
  <c r="M574" i="19" s="1"/>
  <c r="I2848" i="19"/>
  <c r="I2894" i="19" s="1"/>
  <c r="I2940" i="19" s="1"/>
  <c r="I3377" i="19" s="1"/>
  <c r="M663" i="19"/>
  <c r="M617" i="19" s="1"/>
  <c r="M594" i="19" s="1"/>
  <c r="M571" i="19" s="1"/>
  <c r="M548" i="19" s="1"/>
  <c r="M19" i="19" s="1"/>
  <c r="M457" i="19" s="1"/>
  <c r="M871" i="19" s="1"/>
  <c r="M1123" i="19"/>
  <c r="I1029" i="19"/>
  <c r="I2226" i="19"/>
  <c r="I2801" i="19" s="1"/>
  <c r="I2847" i="19" s="1"/>
  <c r="I2893" i="19" s="1"/>
  <c r="I2939" i="19" s="1"/>
  <c r="I3376" i="19" s="1"/>
  <c r="M1122" i="19"/>
  <c r="M662" i="19"/>
  <c r="I2086" i="19"/>
  <c r="I2224" i="19" s="1"/>
  <c r="I2799" i="19" s="1"/>
  <c r="M1809" i="19"/>
  <c r="M1832" i="19" s="1"/>
  <c r="M1901" i="19" s="1"/>
  <c r="I1026" i="19"/>
  <c r="I1256" i="19" s="1"/>
  <c r="I2218" i="19"/>
  <c r="I2793" i="19" s="1"/>
  <c r="I2839" i="19" s="1"/>
  <c r="K2839" i="19"/>
  <c r="K2838" i="19"/>
  <c r="M1802" i="19"/>
  <c r="M1825" i="19" s="1"/>
  <c r="M1894" i="19" s="1"/>
  <c r="K2837" i="19"/>
  <c r="K2836" i="19"/>
  <c r="K2835" i="19"/>
  <c r="K2834" i="19"/>
  <c r="I1706" i="19"/>
  <c r="I1798" i="19" s="1"/>
  <c r="I1890" i="19" s="1"/>
  <c r="I2074" i="19" s="1"/>
  <c r="I2212" i="19" s="1"/>
  <c r="I2787" i="19" s="1"/>
  <c r="I2833" i="19" s="1"/>
  <c r="I2879" i="19" s="1"/>
  <c r="I3019" i="19" s="1"/>
  <c r="K2833" i="19"/>
  <c r="M647" i="19"/>
  <c r="M670" i="19" s="1"/>
  <c r="M1107" i="19" s="1"/>
  <c r="M1245" i="19" s="1"/>
  <c r="M1705" i="19" s="1"/>
  <c r="M1797" i="19" s="1"/>
  <c r="M1820" i="19" s="1"/>
  <c r="M1889" i="19" s="1"/>
  <c r="K2832" i="19"/>
  <c r="J1973" i="19"/>
  <c r="J1974" i="19" s="1"/>
  <c r="J1975" i="19" s="1"/>
  <c r="J1976" i="19" s="1"/>
  <c r="J1977" i="19" s="1"/>
  <c r="J1978" i="19" s="1"/>
  <c r="J1979" i="19" s="1"/>
  <c r="J1980" i="19" s="1"/>
  <c r="J1747" i="19"/>
  <c r="J1746" i="19" s="1"/>
  <c r="J1745" i="19" s="1"/>
  <c r="J1744" i="19" s="1"/>
  <c r="J1743" i="19" s="1"/>
  <c r="J1742" i="19" s="1"/>
  <c r="B7" i="4"/>
  <c r="B6" i="4"/>
  <c r="B8" i="4" s="1"/>
  <c r="M441" i="19" l="1"/>
  <c r="M855" i="19" s="1"/>
  <c r="M551" i="19"/>
  <c r="M22" i="19" s="1"/>
  <c r="M460" i="19" s="1"/>
  <c r="M2691" i="19"/>
  <c r="M2806" i="19" s="1"/>
  <c r="M2553" i="19"/>
  <c r="M2683" i="19"/>
  <c r="M2798" i="19" s="1"/>
  <c r="M2545" i="19"/>
  <c r="M2690" i="19"/>
  <c r="M2805" i="19" s="1"/>
  <c r="M2851" i="19" s="1"/>
  <c r="M2897" i="19" s="1"/>
  <c r="M2552" i="19"/>
  <c r="M2676" i="19"/>
  <c r="M2791" i="19" s="1"/>
  <c r="M2837" i="19" s="1"/>
  <c r="M2538" i="19"/>
  <c r="M2671" i="19"/>
  <c r="M2786" i="19" s="1"/>
  <c r="M2832" i="19" s="1"/>
  <c r="M2533" i="19"/>
  <c r="M1180" i="19"/>
  <c r="M1317" i="19"/>
  <c r="I2740" i="19"/>
  <c r="I2741" i="19" s="1"/>
  <c r="I2742" i="19" s="1"/>
  <c r="M1202" i="19"/>
  <c r="I1764" i="19"/>
  <c r="I1765" i="19" s="1"/>
  <c r="I1754" i="19"/>
  <c r="I1755" i="19" s="1"/>
  <c r="M1191" i="19"/>
  <c r="M1192" i="19" s="1"/>
  <c r="M1193" i="19" s="1"/>
  <c r="M1203" i="19"/>
  <c r="M1341" i="19" s="1"/>
  <c r="J762" i="19"/>
  <c r="J763" i="19" s="1"/>
  <c r="J764" i="19" s="1"/>
  <c r="M1260" i="19"/>
  <c r="F785" i="19"/>
  <c r="F786" i="19" s="1"/>
  <c r="F787" i="19" s="1"/>
  <c r="I1259" i="19"/>
  <c r="I1262" i="19" s="1"/>
  <c r="I1032" i="19"/>
  <c r="M1124" i="19"/>
  <c r="M1125" i="19" s="1"/>
  <c r="I3224" i="19"/>
  <c r="I3225" i="19" s="1"/>
  <c r="I3226" i="19" s="1"/>
  <c r="I3227" i="19" s="1"/>
  <c r="F2280" i="19"/>
  <c r="F2281" i="19" s="1"/>
  <c r="F2282" i="19" s="1"/>
  <c r="F2326" i="19"/>
  <c r="F2327" i="19" s="1"/>
  <c r="M664" i="19"/>
  <c r="M665" i="19" s="1"/>
  <c r="M616" i="19"/>
  <c r="M3242" i="19"/>
  <c r="I3018" i="19"/>
  <c r="I2969" i="19"/>
  <c r="I2992" i="19" s="1"/>
  <c r="I3291" i="19" s="1"/>
  <c r="I3314" i="19" s="1"/>
  <c r="I3360" i="19" s="1"/>
  <c r="I3429" i="19" s="1"/>
  <c r="I3016" i="19"/>
  <c r="I2925" i="19"/>
  <c r="I3362" i="19" s="1"/>
  <c r="I3020" i="19"/>
  <c r="I2968" i="19"/>
  <c r="I2991" i="19" s="1"/>
  <c r="I3290" i="19" s="1"/>
  <c r="I3313" i="19" s="1"/>
  <c r="I3359" i="19" s="1"/>
  <c r="I3428" i="19" s="1"/>
  <c r="I3037" i="19"/>
  <c r="I3036" i="19" s="1"/>
  <c r="I3035" i="19" s="1"/>
  <c r="M1082" i="19"/>
  <c r="M1105" i="19" s="1"/>
  <c r="M1727" i="19"/>
  <c r="M1819" i="19" s="1"/>
  <c r="M1842" i="19" s="1"/>
  <c r="M1911" i="19" s="1"/>
  <c r="M1152" i="19"/>
  <c r="M1081" i="19"/>
  <c r="M1150" i="19" s="1"/>
  <c r="K116" i="19"/>
  <c r="K208" i="19"/>
  <c r="M1726" i="19"/>
  <c r="M1818" i="19" s="1"/>
  <c r="M1841" i="19" s="1"/>
  <c r="M1910" i="19" s="1"/>
  <c r="L116" i="19"/>
  <c r="L208" i="19"/>
  <c r="K115" i="19"/>
  <c r="K207" i="19"/>
  <c r="I2944" i="19"/>
  <c r="I3381" i="19" s="1"/>
  <c r="I3151" i="19"/>
  <c r="M2346" i="19"/>
  <c r="M1146" i="19"/>
  <c r="M1149" i="19"/>
  <c r="K114" i="19"/>
  <c r="M1056" i="19"/>
  <c r="M1148" i="19" s="1"/>
  <c r="K206" i="19"/>
  <c r="I3081" i="19"/>
  <c r="K113" i="19"/>
  <c r="K205" i="19"/>
  <c r="M1143" i="19"/>
  <c r="M1212" i="19" s="1"/>
  <c r="M1078" i="19"/>
  <c r="M2919" i="19"/>
  <c r="I3147" i="19"/>
  <c r="K112" i="19"/>
  <c r="K204" i="19"/>
  <c r="M2826" i="19"/>
  <c r="M3010" i="19" s="1"/>
  <c r="M1144" i="19"/>
  <c r="M1213" i="19" s="1"/>
  <c r="K111" i="19"/>
  <c r="M295" i="19"/>
  <c r="M111" i="19" s="1"/>
  <c r="K203" i="19"/>
  <c r="M1076" i="19"/>
  <c r="M1099" i="19" s="1"/>
  <c r="K110" i="19"/>
  <c r="I2042" i="19"/>
  <c r="I2134" i="19" s="1"/>
  <c r="I2387" i="19" s="1"/>
  <c r="I2640" i="19" s="1"/>
  <c r="K109" i="19"/>
  <c r="I2845" i="19"/>
  <c r="I2891" i="19" s="1"/>
  <c r="K108" i="19"/>
  <c r="K200" i="19"/>
  <c r="I3074" i="19"/>
  <c r="K107" i="19"/>
  <c r="K199" i="19"/>
  <c r="M1142" i="19"/>
  <c r="M1211" i="19" s="1"/>
  <c r="I1716" i="19"/>
  <c r="I1808" i="19" s="1"/>
  <c r="I1900" i="19" s="1"/>
  <c r="I2084" i="19" s="1"/>
  <c r="I2222" i="19" s="1"/>
  <c r="I2797" i="19" s="1"/>
  <c r="I1394" i="19"/>
  <c r="K106" i="19"/>
  <c r="M1139" i="19"/>
  <c r="M1141" i="19"/>
  <c r="M1210" i="19" s="1"/>
  <c r="K105" i="19"/>
  <c r="K197" i="19"/>
  <c r="M1071" i="19"/>
  <c r="M1094" i="19" s="1"/>
  <c r="I2956" i="19"/>
  <c r="I2979" i="19" s="1"/>
  <c r="I3140" i="19"/>
  <c r="K104" i="19"/>
  <c r="K196" i="19"/>
  <c r="I1230" i="19"/>
  <c r="I1299" i="19" s="1"/>
  <c r="I954" i="19"/>
  <c r="I1046" i="19" s="1"/>
  <c r="M1137" i="19"/>
  <c r="I2955" i="19"/>
  <c r="I2978" i="19" s="1"/>
  <c r="I3139" i="19"/>
  <c r="K103" i="19"/>
  <c r="K195" i="19"/>
  <c r="M1138" i="19"/>
  <c r="I102" i="19"/>
  <c r="I378" i="19"/>
  <c r="K102" i="19"/>
  <c r="M2332" i="19"/>
  <c r="M1136" i="19"/>
  <c r="K101" i="19"/>
  <c r="K193" i="19"/>
  <c r="M1087" i="19"/>
  <c r="I3067" i="19"/>
  <c r="M1363" i="19"/>
  <c r="M1524" i="19" s="1"/>
  <c r="M1616" i="19" s="1"/>
  <c r="M1685" i="19" s="1"/>
  <c r="M1938" i="19" s="1"/>
  <c r="M1131" i="19"/>
  <c r="M1200" i="19" s="1"/>
  <c r="I1729" i="19"/>
  <c r="I1867" i="19" s="1"/>
  <c r="I2028" i="19" s="1"/>
  <c r="I2120" i="19" s="1"/>
  <c r="I2373" i="19" s="1"/>
  <c r="I1429" i="19"/>
  <c r="M1061" i="19"/>
  <c r="M1084" i="19" s="1"/>
  <c r="K236" i="19"/>
  <c r="K234" i="19"/>
  <c r="M2877" i="19"/>
  <c r="M1244" i="19"/>
  <c r="I945" i="19"/>
  <c r="M2876" i="19"/>
  <c r="K242" i="19"/>
  <c r="M530" i="19"/>
  <c r="M645" i="19" s="1"/>
  <c r="I507" i="19"/>
  <c r="I645" i="19" s="1"/>
  <c r="M2875" i="19"/>
  <c r="I2967" i="19"/>
  <c r="I2990" i="19" s="1"/>
  <c r="M644" i="19"/>
  <c r="I506" i="19"/>
  <c r="I644" i="19" s="1"/>
  <c r="M2782" i="19"/>
  <c r="I3311" i="19"/>
  <c r="M643" i="19"/>
  <c r="I849" i="19"/>
  <c r="I941" i="19" s="1"/>
  <c r="I1240" i="19" s="1"/>
  <c r="I505" i="19"/>
  <c r="I643" i="19" s="1"/>
  <c r="K238" i="19"/>
  <c r="K240" i="19"/>
  <c r="K233" i="19"/>
  <c r="K237" i="19"/>
  <c r="K235" i="19"/>
  <c r="K243" i="19"/>
  <c r="K241" i="19"/>
  <c r="K239" i="19"/>
  <c r="K244" i="19"/>
  <c r="I2965" i="19"/>
  <c r="I2988" i="19" s="1"/>
  <c r="M2873" i="19"/>
  <c r="M527" i="19"/>
  <c r="M642" i="19" s="1"/>
  <c r="M2780" i="19"/>
  <c r="M641" i="19"/>
  <c r="I3355" i="19"/>
  <c r="I3424" i="19" s="1"/>
  <c r="I503" i="19"/>
  <c r="I641" i="19" s="1"/>
  <c r="M2779" i="19"/>
  <c r="I640" i="19"/>
  <c r="I847" i="19" s="1"/>
  <c r="M525" i="19"/>
  <c r="M640" i="19" s="1"/>
  <c r="I2963" i="19"/>
  <c r="I2986" i="19" s="1"/>
  <c r="M2778" i="19"/>
  <c r="I639" i="19"/>
  <c r="I3307" i="19"/>
  <c r="M639" i="19"/>
  <c r="I2984" i="19"/>
  <c r="I3283" i="19" s="1"/>
  <c r="I638" i="19"/>
  <c r="M1236" i="19"/>
  <c r="M1305" i="19" s="1"/>
  <c r="M1235" i="19"/>
  <c r="M1304" i="19" s="1"/>
  <c r="I2960" i="19"/>
  <c r="I2983" i="19" s="1"/>
  <c r="I3282" i="19" s="1"/>
  <c r="I844" i="19"/>
  <c r="I1234" i="19"/>
  <c r="I3304" i="19"/>
  <c r="M1234" i="19"/>
  <c r="M1303" i="19" s="1"/>
  <c r="I635" i="19"/>
  <c r="I842" i="19" s="1"/>
  <c r="I933" i="19"/>
  <c r="I1232" i="19" s="1"/>
  <c r="I1301" i="19" s="1"/>
  <c r="I3303" i="19"/>
  <c r="I3349" i="19" s="1"/>
  <c r="I3418" i="19" s="1"/>
  <c r="M1302" i="19"/>
  <c r="I633" i="19"/>
  <c r="M1232" i="19"/>
  <c r="M1301" i="19" s="1"/>
  <c r="M1300" i="19"/>
  <c r="M1161" i="19"/>
  <c r="M1298" i="19"/>
  <c r="I3345" i="19"/>
  <c r="I3414" i="19" s="1"/>
  <c r="I493" i="19"/>
  <c r="M1159" i="19"/>
  <c r="I2953" i="19"/>
  <c r="I2976" i="19" s="1"/>
  <c r="I929" i="19"/>
  <c r="I1228" i="19" s="1"/>
  <c r="I629" i="19"/>
  <c r="I836" i="19" s="1"/>
  <c r="M1227" i="19"/>
  <c r="I3297" i="19"/>
  <c r="I3343" i="19" s="1"/>
  <c r="I3296" i="19"/>
  <c r="I3342" i="19" s="1"/>
  <c r="I835" i="19"/>
  <c r="I927" i="19" s="1"/>
  <c r="I950" i="19" s="1"/>
  <c r="I1042" i="19" s="1"/>
  <c r="I2950" i="19"/>
  <c r="I2973" i="19" s="1"/>
  <c r="I3272" i="19" s="1"/>
  <c r="I626" i="19"/>
  <c r="I925" i="19" s="1"/>
  <c r="I1224" i="19" s="1"/>
  <c r="I1477" i="19" s="1"/>
  <c r="I627" i="19"/>
  <c r="I834" i="19" s="1"/>
  <c r="I2949" i="19"/>
  <c r="I2972" i="19" s="1"/>
  <c r="M1224" i="19"/>
  <c r="M1293" i="19" s="1"/>
  <c r="M1223" i="19"/>
  <c r="M1292" i="19" s="1"/>
  <c r="I464" i="19"/>
  <c r="I487" i="19" s="1"/>
  <c r="I2971" i="19"/>
  <c r="I3270" i="19" s="1"/>
  <c r="I3293" i="19" s="1"/>
  <c r="I463" i="19"/>
  <c r="I486" i="19" s="1"/>
  <c r="M1291" i="19"/>
  <c r="M1360" i="19" s="1"/>
  <c r="M1521" i="19" s="1"/>
  <c r="M1613" i="19" s="1"/>
  <c r="M1682" i="19" s="1"/>
  <c r="M1935" i="19" s="1"/>
  <c r="I3292" i="19"/>
  <c r="I3338" i="19" s="1"/>
  <c r="I3407" i="19" s="1"/>
  <c r="M294" i="19"/>
  <c r="M110" i="19" s="1"/>
  <c r="M1287" i="19"/>
  <c r="M3107" i="19"/>
  <c r="M3106" i="19"/>
  <c r="I2302" i="19"/>
  <c r="I2301" i="19"/>
  <c r="M301" i="19"/>
  <c r="M116" i="19"/>
  <c r="M1261" i="19"/>
  <c r="I2885" i="19"/>
  <c r="J1750" i="19"/>
  <c r="B9" i="4"/>
  <c r="B10" i="4" s="1"/>
  <c r="E16" i="4"/>
  <c r="E17" i="4"/>
  <c r="E19" i="4"/>
  <c r="E20" i="4"/>
  <c r="E31" i="4"/>
  <c r="E18" i="4" s="1"/>
  <c r="G15" i="3"/>
  <c r="G17" i="3"/>
  <c r="G16" i="3" s="1"/>
  <c r="M874" i="19" l="1"/>
  <c r="M2692" i="19"/>
  <c r="M2807" i="19" s="1"/>
  <c r="M2853" i="19" s="1"/>
  <c r="M2899" i="19" s="1"/>
  <c r="M2554" i="19"/>
  <c r="M2693" i="19"/>
  <c r="M2808" i="19" s="1"/>
  <c r="M2854" i="19" s="1"/>
  <c r="M2900" i="19" s="1"/>
  <c r="M2555" i="19"/>
  <c r="M1340" i="19"/>
  <c r="M1329" i="19"/>
  <c r="M1181" i="19"/>
  <c r="M1318" i="19"/>
  <c r="M1387" i="19" s="1"/>
  <c r="I2743" i="19"/>
  <c r="I2746" i="19" s="1"/>
  <c r="I2747" i="19" s="1"/>
  <c r="I2748" i="19" s="1"/>
  <c r="M1215" i="19"/>
  <c r="I1766" i="19"/>
  <c r="I1756" i="19"/>
  <c r="I1757" i="19" s="1"/>
  <c r="M1194" i="19"/>
  <c r="M1195" i="19" s="1"/>
  <c r="M1218" i="19" s="1"/>
  <c r="M1720" i="19"/>
  <c r="M1812" i="19" s="1"/>
  <c r="I1397" i="19"/>
  <c r="I1719" i="19"/>
  <c r="I1811" i="19" s="1"/>
  <c r="I1903" i="19" s="1"/>
  <c r="M1147" i="19"/>
  <c r="M1216" i="19" s="1"/>
  <c r="M1217" i="19"/>
  <c r="I762" i="19"/>
  <c r="I763" i="19" s="1"/>
  <c r="I764" i="19" s="1"/>
  <c r="I785" i="19"/>
  <c r="F2283" i="19"/>
  <c r="F2284" i="19" s="1"/>
  <c r="F2328" i="19"/>
  <c r="F2329" i="19" s="1"/>
  <c r="F2330" i="19" s="1"/>
  <c r="I3228" i="19"/>
  <c r="I3229" i="19" s="1"/>
  <c r="F788" i="19"/>
  <c r="J765" i="19"/>
  <c r="J766" i="19" s="1"/>
  <c r="M1721" i="19"/>
  <c r="M1262" i="19"/>
  <c r="M593" i="19"/>
  <c r="M618" i="19"/>
  <c r="M619" i="19" s="1"/>
  <c r="M3243" i="19"/>
  <c r="M3244" i="19" s="1"/>
  <c r="M1151" i="19"/>
  <c r="I2937" i="19"/>
  <c r="I3374" i="19" s="1"/>
  <c r="M2943" i="19"/>
  <c r="M3058" i="19" s="1"/>
  <c r="M3196" i="19" s="1"/>
  <c r="M3380" i="19" s="1"/>
  <c r="I3026" i="19"/>
  <c r="I3024" i="19"/>
  <c r="I3025" i="19"/>
  <c r="M1104" i="19"/>
  <c r="M2969" i="19"/>
  <c r="M2992" i="19" s="1"/>
  <c r="M3015" i="19" s="1"/>
  <c r="M2968" i="19"/>
  <c r="M2991" i="19" s="1"/>
  <c r="M3129" i="19" s="1"/>
  <c r="M2920" i="19"/>
  <c r="M2967" i="19"/>
  <c r="M2990" i="19" s="1"/>
  <c r="M3128" i="19" s="1"/>
  <c r="M3220" i="19" s="1"/>
  <c r="M2852" i="19"/>
  <c r="M2898" i="19" s="1"/>
  <c r="I3289" i="19"/>
  <c r="I3312" i="19" s="1"/>
  <c r="I3358" i="19" s="1"/>
  <c r="I3427" i="19" s="1"/>
  <c r="I3082" i="19"/>
  <c r="M2345" i="19"/>
  <c r="M2965" i="19"/>
  <c r="M2988" i="19" s="1"/>
  <c r="M3011" i="19" s="1"/>
  <c r="M3080" i="19" s="1"/>
  <c r="I3287" i="19"/>
  <c r="I3310" i="19" s="1"/>
  <c r="I3356" i="19" s="1"/>
  <c r="I3080" i="19"/>
  <c r="M1101" i="19"/>
  <c r="I1309" i="19"/>
  <c r="I1470" i="19" s="1"/>
  <c r="I1516" i="19" s="1"/>
  <c r="I1493" i="19"/>
  <c r="I3144" i="19"/>
  <c r="M3079" i="19"/>
  <c r="M1145" i="19"/>
  <c r="M1214" i="19" s="1"/>
  <c r="I3285" i="19"/>
  <c r="I3354" i="19" s="1"/>
  <c r="I3423" i="19" s="1"/>
  <c r="I3078" i="19"/>
  <c r="M2871" i="19"/>
  <c r="M2963" i="19" s="1"/>
  <c r="M2870" i="19"/>
  <c r="M2962" i="19" s="1"/>
  <c r="I2663" i="19"/>
  <c r="I2916" i="19" s="1"/>
  <c r="M1374" i="19"/>
  <c r="M1535" i="19" s="1"/>
  <c r="M1627" i="19" s="1"/>
  <c r="M1696" i="19" s="1"/>
  <c r="M1949" i="19" s="1"/>
  <c r="I3075" i="19"/>
  <c r="M1372" i="19"/>
  <c r="M1533" i="19" s="1"/>
  <c r="M1625" i="19" s="1"/>
  <c r="M1694" i="19" s="1"/>
  <c r="M1947" i="19" s="1"/>
  <c r="I1303" i="19"/>
  <c r="I1441" i="19" s="1"/>
  <c r="I1487" i="19"/>
  <c r="I2843" i="19"/>
  <c r="I2889" i="19" s="1"/>
  <c r="I3073" i="19"/>
  <c r="M1371" i="19"/>
  <c r="M1532" i="19" s="1"/>
  <c r="M1624" i="19" s="1"/>
  <c r="M1693" i="19" s="1"/>
  <c r="M1946" i="19" s="1"/>
  <c r="M1140" i="19"/>
  <c r="M1209" i="19" s="1"/>
  <c r="I3278" i="19"/>
  <c r="I3301" i="19" s="1"/>
  <c r="I3347" i="19" s="1"/>
  <c r="I3071" i="19"/>
  <c r="M1369" i="19"/>
  <c r="I3277" i="19"/>
  <c r="I3300" i="19" s="1"/>
  <c r="I3346" i="19" s="1"/>
  <c r="I3415" i="19" s="1"/>
  <c r="I3070" i="19"/>
  <c r="I1437" i="19"/>
  <c r="I1483" i="19"/>
  <c r="I2931" i="19"/>
  <c r="I3368" i="19" s="1"/>
  <c r="M1367" i="19"/>
  <c r="M1528" i="19" s="1"/>
  <c r="M1620" i="19" s="1"/>
  <c r="M1689" i="19" s="1"/>
  <c r="M1942" i="19" s="1"/>
  <c r="I3275" i="19"/>
  <c r="I3298" i="19" s="1"/>
  <c r="I3068" i="19"/>
  <c r="I1481" i="19"/>
  <c r="M1386" i="19"/>
  <c r="M1296" i="19"/>
  <c r="M1362" i="19"/>
  <c r="M1523" i="19" s="1"/>
  <c r="M1615" i="19" s="1"/>
  <c r="M1684" i="19" s="1"/>
  <c r="M1937" i="19" s="1"/>
  <c r="I3271" i="19"/>
  <c r="I3294" i="19" s="1"/>
  <c r="I3340" i="19" s="1"/>
  <c r="I2626" i="19"/>
  <c r="I2649" i="19" s="1"/>
  <c r="I1475" i="19"/>
  <c r="I1728" i="19" s="1"/>
  <c r="M1130" i="19"/>
  <c r="M1199" i="19" s="1"/>
  <c r="M1313" i="19"/>
  <c r="I1244" i="19"/>
  <c r="I1497" i="19" s="1"/>
  <c r="M852" i="19"/>
  <c r="M1174" i="19" s="1"/>
  <c r="I852" i="19"/>
  <c r="M851" i="19"/>
  <c r="M1173" i="19" s="1"/>
  <c r="I851" i="19"/>
  <c r="I3357" i="19"/>
  <c r="I3426" i="19" s="1"/>
  <c r="I850" i="19"/>
  <c r="M2874" i="19"/>
  <c r="M850" i="19"/>
  <c r="M1172" i="19" s="1"/>
  <c r="M849" i="19"/>
  <c r="M1171" i="19" s="1"/>
  <c r="I848" i="19"/>
  <c r="M2872" i="19"/>
  <c r="M848" i="19"/>
  <c r="I939" i="19"/>
  <c r="I1238" i="19" s="1"/>
  <c r="I1491" i="19" s="1"/>
  <c r="M847" i="19"/>
  <c r="M846" i="19"/>
  <c r="M1168" i="19" s="1"/>
  <c r="I3353" i="19"/>
  <c r="I3422" i="19" s="1"/>
  <c r="I846" i="19"/>
  <c r="I3306" i="19"/>
  <c r="I845" i="19"/>
  <c r="I937" i="19" s="1"/>
  <c r="I960" i="19" s="1"/>
  <c r="I1052" i="19" s="1"/>
  <c r="I3305" i="19"/>
  <c r="I936" i="19"/>
  <c r="M1373" i="19"/>
  <c r="M1534" i="19" s="1"/>
  <c r="M1626" i="19" s="1"/>
  <c r="I3350" i="19"/>
  <c r="I3419" i="19" s="1"/>
  <c r="I1462" i="19"/>
  <c r="I1508" i="19" s="1"/>
  <c r="I934" i="19"/>
  <c r="I1233" i="19" s="1"/>
  <c r="M1370" i="19"/>
  <c r="M1531" i="19" s="1"/>
  <c r="M1623" i="19" s="1"/>
  <c r="I840" i="19"/>
  <c r="M1230" i="19"/>
  <c r="I1460" i="19"/>
  <c r="I631" i="19"/>
  <c r="I1297" i="19"/>
  <c r="I1458" i="19" s="1"/>
  <c r="M1228" i="19"/>
  <c r="M1297" i="19" s="1"/>
  <c r="I3412" i="19"/>
  <c r="I928" i="19"/>
  <c r="I3295" i="19"/>
  <c r="I3341" i="19" s="1"/>
  <c r="I1293" i="19"/>
  <c r="I1226" i="19"/>
  <c r="I1295" i="19" s="1"/>
  <c r="I1479" i="19" s="1"/>
  <c r="I3411" i="19"/>
  <c r="I926" i="19"/>
  <c r="I625" i="19"/>
  <c r="I832" i="19" s="1"/>
  <c r="I3339" i="19"/>
  <c r="I3408" i="19" s="1"/>
  <c r="M1361" i="19"/>
  <c r="M1522" i="19" s="1"/>
  <c r="M1614" i="19" s="1"/>
  <c r="I624" i="19"/>
  <c r="I831" i="19" s="1"/>
  <c r="M1290" i="19"/>
  <c r="M2348" i="19" s="1"/>
  <c r="M1289" i="19"/>
  <c r="I2348" i="19"/>
  <c r="I2347" i="19"/>
  <c r="M3268" i="19"/>
  <c r="M3267" i="19"/>
  <c r="G14" i="3"/>
  <c r="E30" i="4"/>
  <c r="E29" i="4" s="1"/>
  <c r="E28" i="4" s="1"/>
  <c r="M1352" i="19" l="1"/>
  <c r="M1182" i="19"/>
  <c r="M1204" i="19"/>
  <c r="I2749" i="19"/>
  <c r="I1767" i="19"/>
  <c r="M1196" i="19"/>
  <c r="I1758" i="19"/>
  <c r="I1759" i="19" s="1"/>
  <c r="M1722" i="19"/>
  <c r="M1723" i="19" s="1"/>
  <c r="I1814" i="19"/>
  <c r="F2285" i="19"/>
  <c r="F2286" i="19" s="1"/>
  <c r="I786" i="19"/>
  <c r="F2331" i="19"/>
  <c r="F2332" i="19" s="1"/>
  <c r="I3230" i="19"/>
  <c r="F789" i="19"/>
  <c r="J767" i="19"/>
  <c r="I765" i="19"/>
  <c r="M3245" i="19"/>
  <c r="M595" i="19"/>
  <c r="M596" i="19" s="1"/>
  <c r="M570" i="19"/>
  <c r="I2087" i="19"/>
  <c r="I1906" i="19"/>
  <c r="I3425" i="19"/>
  <c r="M1835" i="19"/>
  <c r="M1263" i="19"/>
  <c r="M1355" i="19" s="1"/>
  <c r="M1813" i="19"/>
  <c r="M3081" i="19"/>
  <c r="M3038" i="19"/>
  <c r="I3029" i="19"/>
  <c r="I3030" i="19"/>
  <c r="I3028" i="19"/>
  <c r="M3130" i="19"/>
  <c r="M3222" i="19" s="1"/>
  <c r="M1382" i="19"/>
  <c r="M1543" i="19" s="1"/>
  <c r="M1635" i="19" s="1"/>
  <c r="M1704" i="19" s="1"/>
  <c r="M1957" i="19" s="1"/>
  <c r="M2946" i="19"/>
  <c r="M2923" i="19"/>
  <c r="M2945" i="19"/>
  <c r="M2922" i="19"/>
  <c r="M3014" i="19"/>
  <c r="M2944" i="19"/>
  <c r="M2921" i="19"/>
  <c r="M3013" i="19"/>
  <c r="M3126" i="19"/>
  <c r="M3149" i="19" s="1"/>
  <c r="M3172" i="19" s="1"/>
  <c r="M3333" i="19" s="1"/>
  <c r="I1447" i="19"/>
  <c r="M3148" i="19"/>
  <c r="I3008" i="19"/>
  <c r="M1461" i="19"/>
  <c r="M1530" i="19" s="1"/>
  <c r="M1622" i="19" s="1"/>
  <c r="M1691" i="19" s="1"/>
  <c r="M1944" i="19" s="1"/>
  <c r="I1464" i="19"/>
  <c r="I1510" i="19" s="1"/>
  <c r="I1302" i="19"/>
  <c r="I1440" i="19" s="1"/>
  <c r="I1486" i="19"/>
  <c r="I2935" i="19"/>
  <c r="I3372" i="19" s="1"/>
  <c r="I3142" i="19"/>
  <c r="I1736" i="19"/>
  <c r="I1874" i="19" s="1"/>
  <c r="I1435" i="19"/>
  <c r="M1365" i="19"/>
  <c r="M1526" i="19" s="1"/>
  <c r="M1618" i="19" s="1"/>
  <c r="M1687" i="19" s="1"/>
  <c r="M1940" i="19" s="1"/>
  <c r="I1732" i="19"/>
  <c r="I1870" i="19" s="1"/>
  <c r="I1454" i="19"/>
  <c r="I1500" i="19" s="1"/>
  <c r="I1431" i="19"/>
  <c r="M1337" i="19"/>
  <c r="M1383" i="19" s="1"/>
  <c r="I1866" i="19"/>
  <c r="I2902" i="19"/>
  <c r="I1313" i="19"/>
  <c r="I944" i="19"/>
  <c r="M1243" i="19"/>
  <c r="M1312" i="19" s="1"/>
  <c r="M3221" i="19"/>
  <c r="M1242" i="19"/>
  <c r="M1311" i="19" s="1"/>
  <c r="M3289" i="19"/>
  <c r="I1539" i="19"/>
  <c r="I943" i="19"/>
  <c r="I1242" i="19" s="1"/>
  <c r="M2966" i="19"/>
  <c r="M2989" i="19" s="1"/>
  <c r="M3012" i="19" s="1"/>
  <c r="M1241" i="19"/>
  <c r="M1310" i="19" s="1"/>
  <c r="I942" i="19"/>
  <c r="M1240" i="19"/>
  <c r="M2964" i="19"/>
  <c r="M2987" i="19" s="1"/>
  <c r="M3171" i="19" s="1"/>
  <c r="M1170" i="19"/>
  <c r="M1239" i="19" s="1"/>
  <c r="I940" i="19"/>
  <c r="I1307" i="19"/>
  <c r="M2986" i="19"/>
  <c r="M3124" i="19" s="1"/>
  <c r="M1169" i="19"/>
  <c r="M1237" i="19"/>
  <c r="M1306" i="19" s="1"/>
  <c r="M2985" i="19"/>
  <c r="M3008" i="19" s="1"/>
  <c r="I938" i="19"/>
  <c r="I1237" i="19" s="1"/>
  <c r="I3352" i="19"/>
  <c r="I3421" i="19" s="1"/>
  <c r="I1236" i="19"/>
  <c r="M1695" i="19"/>
  <c r="M1948" i="19" s="1"/>
  <c r="I1235" i="19"/>
  <c r="I3351" i="19"/>
  <c r="I3420" i="19" s="1"/>
  <c r="I932" i="19"/>
  <c r="M1692" i="19"/>
  <c r="M1945" i="19" s="1"/>
  <c r="I1531" i="19"/>
  <c r="I1600" i="19" s="1"/>
  <c r="I3416" i="19"/>
  <c r="I1506" i="19"/>
  <c r="I1529" i="19" s="1"/>
  <c r="M1299" i="19"/>
  <c r="I838" i="19"/>
  <c r="I930" i="19" s="1"/>
  <c r="M1366" i="19"/>
  <c r="M1527" i="19" s="1"/>
  <c r="M1619" i="19" s="1"/>
  <c r="I1504" i="19"/>
  <c r="I1527" i="19" s="1"/>
  <c r="I3344" i="19"/>
  <c r="I3413" i="19" s="1"/>
  <c r="I1227" i="19"/>
  <c r="I1296" i="19" s="1"/>
  <c r="I1456" i="19"/>
  <c r="I1502" i="19" s="1"/>
  <c r="I3410" i="19"/>
  <c r="I3409" i="19" s="1"/>
  <c r="I1225" i="19"/>
  <c r="M1683" i="19"/>
  <c r="M1936" i="19" s="1"/>
  <c r="I924" i="19"/>
  <c r="I923" i="19"/>
  <c r="I1222" i="19" s="1"/>
  <c r="I2486" i="19"/>
  <c r="I2485" i="19"/>
  <c r="E14" i="4"/>
  <c r="E15" i="4"/>
  <c r="M1958" i="19" l="1"/>
  <c r="M1959" i="19" s="1"/>
  <c r="M1960" i="19" s="1"/>
  <c r="M1205" i="19"/>
  <c r="M1183" i="19"/>
  <c r="I2750" i="19"/>
  <c r="I2751" i="19" s="1"/>
  <c r="I1760" i="19"/>
  <c r="I1768" i="19"/>
  <c r="M1219" i="19"/>
  <c r="M1197" i="19"/>
  <c r="F2287" i="19"/>
  <c r="F2288" i="19" s="1"/>
  <c r="F2333" i="19"/>
  <c r="F2334" i="19" s="1"/>
  <c r="I787" i="19"/>
  <c r="I3231" i="19"/>
  <c r="I3232" i="19" s="1"/>
  <c r="F790" i="19"/>
  <c r="F791" i="19" s="1"/>
  <c r="J768" i="19"/>
  <c r="I766" i="19"/>
  <c r="I767" i="19" s="1"/>
  <c r="M547" i="19"/>
  <c r="M572" i="19"/>
  <c r="M573" i="19" s="1"/>
  <c r="M575" i="19" s="1"/>
  <c r="I2225" i="19"/>
  <c r="I2800" i="19" s="1"/>
  <c r="I2803" i="19" s="1"/>
  <c r="I2090" i="19"/>
  <c r="M1836" i="19"/>
  <c r="M1905" i="19" s="1"/>
  <c r="M1904" i="19"/>
  <c r="M2548" i="19" s="1"/>
  <c r="M1814" i="19"/>
  <c r="M1815" i="19" s="1"/>
  <c r="M1405" i="19"/>
  <c r="M3291" i="19"/>
  <c r="M3314" i="19" s="1"/>
  <c r="M3360" i="19" s="1"/>
  <c r="M3218" i="19"/>
  <c r="M3287" i="19" s="1"/>
  <c r="M3310" i="19" s="1"/>
  <c r="M3153" i="19"/>
  <c r="M3061" i="19"/>
  <c r="M3084" i="19" s="1"/>
  <c r="I1474" i="19"/>
  <c r="I1520" i="19" s="1"/>
  <c r="I1451" i="19"/>
  <c r="M1381" i="19"/>
  <c r="M1542" i="19" s="1"/>
  <c r="M1634" i="19" s="1"/>
  <c r="M1703" i="19" s="1"/>
  <c r="M1956" i="19" s="1"/>
  <c r="M3152" i="19"/>
  <c r="M3060" i="19"/>
  <c r="M3083" i="19" s="1"/>
  <c r="M3332" i="19"/>
  <c r="M1380" i="19"/>
  <c r="M1541" i="19" s="1"/>
  <c r="M1633" i="19" s="1"/>
  <c r="M1702" i="19" s="1"/>
  <c r="M1955" i="19" s="1"/>
  <c r="M3059" i="19"/>
  <c r="M3197" i="19" s="1"/>
  <c r="M3381" i="19" s="1"/>
  <c r="M3151" i="19"/>
  <c r="I1608" i="19"/>
  <c r="I1746" i="19" s="1"/>
  <c r="I1884" i="19" s="1"/>
  <c r="I1468" i="19"/>
  <c r="I1514" i="19" s="1"/>
  <c r="I1445" i="19"/>
  <c r="M3009" i="19"/>
  <c r="M3147" i="19" s="1"/>
  <c r="I3077" i="19"/>
  <c r="I1305" i="19"/>
  <c r="I1443" i="19" s="1"/>
  <c r="I1489" i="19"/>
  <c r="I1488" i="19"/>
  <c r="I1463" i="19"/>
  <c r="I1509" i="19" s="1"/>
  <c r="I1231" i="19"/>
  <c r="I1300" i="19" s="1"/>
  <c r="I955" i="19"/>
  <c r="I1047" i="19" s="1"/>
  <c r="I2035" i="19"/>
  <c r="I2127" i="19" s="1"/>
  <c r="I2380" i="19" s="1"/>
  <c r="I2633" i="19" s="1"/>
  <c r="M1368" i="19"/>
  <c r="M1529" i="19" s="1"/>
  <c r="M1621" i="19" s="1"/>
  <c r="M1690" i="19" s="1"/>
  <c r="M1943" i="19" s="1"/>
  <c r="M1388" i="19"/>
  <c r="I2031" i="19"/>
  <c r="I1478" i="19"/>
  <c r="I2027" i="19"/>
  <c r="I2119" i="19" s="1"/>
  <c r="I2994" i="19"/>
  <c r="M2072" i="19"/>
  <c r="M3290" i="19"/>
  <c r="I1243" i="19"/>
  <c r="I1311" i="19"/>
  <c r="I1495" i="19" s="1"/>
  <c r="I1748" i="19" s="1"/>
  <c r="I1886" i="19" s="1"/>
  <c r="M3312" i="19"/>
  <c r="M1379" i="19"/>
  <c r="M1540" i="19" s="1"/>
  <c r="M1632" i="19" s="1"/>
  <c r="I1241" i="19"/>
  <c r="M3127" i="19"/>
  <c r="M3219" i="19" s="1"/>
  <c r="M1309" i="19"/>
  <c r="M1308" i="19"/>
  <c r="I1239" i="19"/>
  <c r="M3125" i="19"/>
  <c r="M3217" i="19" s="1"/>
  <c r="M3216" i="19"/>
  <c r="M1238" i="19"/>
  <c r="M1375" i="19"/>
  <c r="M1536" i="19" s="1"/>
  <c r="M1628" i="19" s="1"/>
  <c r="I1306" i="19"/>
  <c r="M3123" i="19"/>
  <c r="M3215" i="19" s="1"/>
  <c r="I1304" i="19"/>
  <c r="I1442" i="19" s="1"/>
  <c r="I1533" i="19"/>
  <c r="I1623" i="19"/>
  <c r="I1669" i="19" s="1"/>
  <c r="I1598" i="19"/>
  <c r="I1621" i="19" s="1"/>
  <c r="I1229" i="19"/>
  <c r="I1596" i="19"/>
  <c r="I1619" i="19" s="1"/>
  <c r="M1688" i="19"/>
  <c r="M1941" i="19" s="1"/>
  <c r="I1457" i="19"/>
  <c r="I1503" i="19" s="1"/>
  <c r="I1733" i="19" s="1"/>
  <c r="I1871" i="19" s="1"/>
  <c r="I1525" i="19"/>
  <c r="I1594" i="19" s="1"/>
  <c r="I1617" i="19" s="1"/>
  <c r="I1294" i="19"/>
  <c r="I1455" i="19" s="1"/>
  <c r="I1523" i="19"/>
  <c r="I1592" i="19" s="1"/>
  <c r="I1730" i="19" s="1"/>
  <c r="I1868" i="19" s="1"/>
  <c r="I1223" i="19"/>
  <c r="I1291" i="19"/>
  <c r="M576" i="19" l="1"/>
  <c r="M552" i="19"/>
  <c r="M1961" i="19"/>
  <c r="M2687" i="19"/>
  <c r="M2802" i="19" s="1"/>
  <c r="M2848" i="19" s="1"/>
  <c r="M2894" i="19" s="1"/>
  <c r="M2940" i="19" s="1"/>
  <c r="M2549" i="19"/>
  <c r="I2534" i="19"/>
  <c r="M1184" i="19"/>
  <c r="M1206" i="19"/>
  <c r="I2752" i="19"/>
  <c r="I1769" i="19"/>
  <c r="I1770" i="19" s="1"/>
  <c r="I1771" i="19" s="1"/>
  <c r="M1198" i="19"/>
  <c r="M1221" i="19" s="1"/>
  <c r="M1220" i="19"/>
  <c r="I788" i="19"/>
  <c r="I3233" i="19"/>
  <c r="F2335" i="19"/>
  <c r="F2336" i="19" s="1"/>
  <c r="F2289" i="19"/>
  <c r="F2290" i="19" s="1"/>
  <c r="F792" i="19"/>
  <c r="J769" i="19"/>
  <c r="J770" i="19" s="1"/>
  <c r="I768" i="19"/>
  <c r="M1837" i="19"/>
  <c r="M1838" i="19" s="1"/>
  <c r="M18" i="19"/>
  <c r="M456" i="19" s="1"/>
  <c r="M870" i="19" s="1"/>
  <c r="M549" i="19"/>
  <c r="M550" i="19" s="1"/>
  <c r="I3076" i="19"/>
  <c r="I2846" i="19"/>
  <c r="M2686" i="19"/>
  <c r="M1906" i="19"/>
  <c r="M3176" i="19"/>
  <c r="I1631" i="19"/>
  <c r="I1677" i="19" s="1"/>
  <c r="M3175" i="19"/>
  <c r="M3199" i="19"/>
  <c r="M3383" i="19" s="1"/>
  <c r="M3198" i="19"/>
  <c r="M3382" i="19" s="1"/>
  <c r="I1496" i="19"/>
  <c r="I2047" i="19"/>
  <c r="M3082" i="19"/>
  <c r="M3150" i="19"/>
  <c r="M3173" i="19" s="1"/>
  <c r="M1378" i="19"/>
  <c r="M1539" i="19" s="1"/>
  <c r="M1631" i="19" s="1"/>
  <c r="M1700" i="19" s="1"/>
  <c r="M1953" i="19" s="1"/>
  <c r="I2045" i="19"/>
  <c r="I2137" i="19" s="1"/>
  <c r="I2390" i="19" s="1"/>
  <c r="I1492" i="19"/>
  <c r="M1377" i="19"/>
  <c r="M1538" i="19" s="1"/>
  <c r="M1630" i="19" s="1"/>
  <c r="M1699" i="19" s="1"/>
  <c r="M1952" i="19" s="1"/>
  <c r="M3146" i="19"/>
  <c r="M1398" i="19"/>
  <c r="I3146" i="19"/>
  <c r="I3169" i="19" s="1"/>
  <c r="I1466" i="19"/>
  <c r="I1512" i="19" s="1"/>
  <c r="I1532" i="19"/>
  <c r="I1484" i="19"/>
  <c r="I1438" i="19"/>
  <c r="I2656" i="19"/>
  <c r="I1298" i="19"/>
  <c r="I1436" i="19" s="1"/>
  <c r="I1482" i="19"/>
  <c r="I1734" i="19"/>
  <c r="I1872" i="19" s="1"/>
  <c r="I2032" i="19"/>
  <c r="I2124" i="19" s="1"/>
  <c r="I2377" i="19" s="1"/>
  <c r="I2123" i="19"/>
  <c r="I2376" i="19" s="1"/>
  <c r="I1432" i="19"/>
  <c r="I2029" i="19"/>
  <c r="I2372" i="19"/>
  <c r="I2625" i="19" s="1"/>
  <c r="I2648" i="19" s="1"/>
  <c r="I3063" i="19"/>
  <c r="M3406" i="19"/>
  <c r="M3429" i="19" s="1"/>
  <c r="I1543" i="19"/>
  <c r="I1312" i="19"/>
  <c r="I1473" i="19" s="1"/>
  <c r="M3313" i="19"/>
  <c r="M2071" i="19"/>
  <c r="M2117" i="19" s="1"/>
  <c r="M2118" i="19" s="1"/>
  <c r="M3358" i="19"/>
  <c r="M3404" i="19" s="1"/>
  <c r="M3427" i="19" s="1"/>
  <c r="M2070" i="19"/>
  <c r="I1472" i="19"/>
  <c r="M1701" i="19"/>
  <c r="M1954" i="19" s="1"/>
  <c r="M3288" i="19"/>
  <c r="M3311" i="19" s="1"/>
  <c r="I1310" i="19"/>
  <c r="I1494" i="19" s="1"/>
  <c r="I1747" i="19" s="1"/>
  <c r="I1885" i="19" s="1"/>
  <c r="M3356" i="19"/>
  <c r="M3402" i="19" s="1"/>
  <c r="M3286" i="19"/>
  <c r="M3309" i="19" s="1"/>
  <c r="I1308" i="19"/>
  <c r="I1446" i="19" s="1"/>
  <c r="I1537" i="19"/>
  <c r="M1307" i="19"/>
  <c r="M1376" i="19" s="1"/>
  <c r="M3284" i="19"/>
  <c r="M3285" i="19"/>
  <c r="M3308" i="19" s="1"/>
  <c r="M3354" i="19" s="1"/>
  <c r="I1467" i="19"/>
  <c r="M1697" i="19"/>
  <c r="M1950" i="19" s="1"/>
  <c r="I1465" i="19"/>
  <c r="I1602" i="19"/>
  <c r="I1625" i="19" s="1"/>
  <c r="I1945" i="19"/>
  <c r="I1461" i="19"/>
  <c r="I1507" i="19" s="1"/>
  <c r="I1667" i="19"/>
  <c r="I1943" i="19" s="1"/>
  <c r="I1665" i="19"/>
  <c r="I1941" i="19" s="1"/>
  <c r="I2010" i="19" s="1"/>
  <c r="I1526" i="19"/>
  <c r="I1595" i="19" s="1"/>
  <c r="I1618" i="19" s="1"/>
  <c r="I1663" i="19"/>
  <c r="I1615" i="19"/>
  <c r="I1661" i="19" s="1"/>
  <c r="I1501" i="19"/>
  <c r="I1292" i="19"/>
  <c r="I1452" i="19"/>
  <c r="I1498" i="19" s="1"/>
  <c r="M577" i="19" l="1"/>
  <c r="M554" i="19" s="1"/>
  <c r="M599" i="19"/>
  <c r="M622" i="19" s="1"/>
  <c r="M668" i="19" s="1"/>
  <c r="I1958" i="19"/>
  <c r="I1959" i="19" s="1"/>
  <c r="I1960" i="19" s="1"/>
  <c r="I1961" i="19" s="1"/>
  <c r="I1962" i="19" s="1"/>
  <c r="I1963" i="19" s="1"/>
  <c r="I1964" i="19" s="1"/>
  <c r="I1965" i="19" s="1"/>
  <c r="I1966" i="19" s="1"/>
  <c r="I1967" i="19" s="1"/>
  <c r="I1968" i="19" s="1"/>
  <c r="I1969" i="19" s="1"/>
  <c r="I1970" i="19" s="1"/>
  <c r="I1971" i="19" s="1"/>
  <c r="I1972" i="19" s="1"/>
  <c r="I1973" i="19" s="1"/>
  <c r="I1974" i="19" s="1"/>
  <c r="I1975" i="19" s="1"/>
  <c r="I1976" i="19" s="1"/>
  <c r="I1977" i="19" s="1"/>
  <c r="I1978" i="19" s="1"/>
  <c r="I1979" i="19" s="1"/>
  <c r="I1980" i="19" s="1"/>
  <c r="M1962" i="19"/>
  <c r="M1963" i="19" s="1"/>
  <c r="M2917" i="19"/>
  <c r="M1907" i="19"/>
  <c r="M2551" i="19" s="1"/>
  <c r="M2550" i="19"/>
  <c r="I2535" i="19"/>
  <c r="M1185" i="19"/>
  <c r="M1208" i="19" s="1"/>
  <c r="M1207" i="19"/>
  <c r="I2753" i="19"/>
  <c r="I1772" i="19"/>
  <c r="I1773" i="19" s="1"/>
  <c r="L164" i="19"/>
  <c r="L165" i="19" s="1"/>
  <c r="M2801" i="19"/>
  <c r="M2847" i="19" s="1"/>
  <c r="M2688" i="19"/>
  <c r="M2689" i="19" s="1"/>
  <c r="I2892" i="19"/>
  <c r="I3033" i="19" s="1"/>
  <c r="I2849" i="19"/>
  <c r="I789" i="19"/>
  <c r="I3234" i="19"/>
  <c r="I3235" i="19" s="1"/>
  <c r="F2337" i="19"/>
  <c r="F2291" i="19"/>
  <c r="F793" i="19"/>
  <c r="J771" i="19"/>
  <c r="I769" i="19"/>
  <c r="I770" i="19" s="1"/>
  <c r="M20" i="19"/>
  <c r="M3055" i="19"/>
  <c r="M3078" i="19" s="1"/>
  <c r="M3170" i="19" s="1"/>
  <c r="I1953" i="19"/>
  <c r="I2022" i="19" s="1"/>
  <c r="M3336" i="19"/>
  <c r="M3337" i="19"/>
  <c r="I1450" i="19"/>
  <c r="I1745" i="19"/>
  <c r="I1883" i="19" s="1"/>
  <c r="M3174" i="19"/>
  <c r="M3335" i="19" s="1"/>
  <c r="I2139" i="19"/>
  <c r="I2392" i="19" s="1"/>
  <c r="I2046" i="19"/>
  <c r="I2138" i="19" s="1"/>
  <c r="I2391" i="19" s="1"/>
  <c r="M3357" i="19"/>
  <c r="M3403" i="19" s="1"/>
  <c r="M3426" i="19" s="1"/>
  <c r="M3334" i="19"/>
  <c r="I2643" i="19"/>
  <c r="I2666" i="19" s="1"/>
  <c r="M1537" i="19"/>
  <c r="M1629" i="19" s="1"/>
  <c r="M1698" i="19" s="1"/>
  <c r="M1951" i="19" s="1"/>
  <c r="M2066" i="19" s="1"/>
  <c r="I1535" i="19"/>
  <c r="I1604" i="19" s="1"/>
  <c r="I1742" i="19" s="1"/>
  <c r="I1880" i="19" s="1"/>
  <c r="I1740" i="19"/>
  <c r="I1878" i="19" s="1"/>
  <c r="I1601" i="19"/>
  <c r="I2909" i="19"/>
  <c r="I3162" i="19" s="1"/>
  <c r="I1735" i="19"/>
  <c r="I1873" i="19" s="1"/>
  <c r="I1459" i="19"/>
  <c r="I1505" i="19" s="1"/>
  <c r="I2033" i="19"/>
  <c r="I2125" i="19" s="1"/>
  <c r="I2378" i="19" s="1"/>
  <c r="I2631" i="19" s="1"/>
  <c r="I2654" i="19" s="1"/>
  <c r="I2515" i="19"/>
  <c r="I2629" i="19"/>
  <c r="I2652" i="19" s="1"/>
  <c r="I2121" i="19"/>
  <c r="I2374" i="19" s="1"/>
  <c r="I2901" i="19"/>
  <c r="I2993" i="19" s="1"/>
  <c r="I3062" i="19" s="1"/>
  <c r="I3131" i="19" s="1"/>
  <c r="I3154" i="19" s="1"/>
  <c r="I3132" i="19"/>
  <c r="I3155" i="19" s="1"/>
  <c r="I1612" i="19"/>
  <c r="I1750" i="19" s="1"/>
  <c r="I1888" i="19" s="1"/>
  <c r="I1519" i="19"/>
  <c r="I1542" i="19" s="1"/>
  <c r="M3359" i="19"/>
  <c r="I1518" i="19"/>
  <c r="M3425" i="19"/>
  <c r="M2069" i="19"/>
  <c r="I1471" i="19"/>
  <c r="I1517" i="19" s="1"/>
  <c r="M2068" i="19"/>
  <c r="I1606" i="19"/>
  <c r="I1469" i="19"/>
  <c r="M3355" i="19"/>
  <c r="M3401" i="19" s="1"/>
  <c r="M2067" i="19"/>
  <c r="M3307" i="19"/>
  <c r="M3400" i="19"/>
  <c r="M3423" i="19" s="1"/>
  <c r="I1513" i="19"/>
  <c r="I1536" i="19" s="1"/>
  <c r="M2065" i="19"/>
  <c r="I1511" i="19"/>
  <c r="I1671" i="19"/>
  <c r="I1530" i="19"/>
  <c r="I2014" i="19"/>
  <c r="I2106" i="19" s="1"/>
  <c r="I2012" i="19"/>
  <c r="I2104" i="19" s="1"/>
  <c r="I2102" i="19"/>
  <c r="I2148" i="19" s="1"/>
  <c r="I1664" i="19"/>
  <c r="I1939" i="19"/>
  <c r="I1524" i="19"/>
  <c r="I1937" i="19"/>
  <c r="I1453" i="19"/>
  <c r="I1499" i="19" s="1"/>
  <c r="I1521" i="19"/>
  <c r="M21" i="19" l="1"/>
  <c r="M459" i="19" s="1"/>
  <c r="M458" i="19"/>
  <c r="M872" i="19" s="1"/>
  <c r="M1964" i="19"/>
  <c r="I2536" i="19"/>
  <c r="I2754" i="19"/>
  <c r="I2755" i="19" s="1"/>
  <c r="L166" i="19"/>
  <c r="L167" i="19" s="1"/>
  <c r="L144" i="19" s="1"/>
  <c r="L121" i="19" s="1"/>
  <c r="I3145" i="19"/>
  <c r="I2938" i="19"/>
  <c r="I3375" i="19" s="1"/>
  <c r="I3378" i="19" s="1"/>
  <c r="I3031" i="19"/>
  <c r="I3032" i="19"/>
  <c r="I2895" i="19"/>
  <c r="M2893" i="19"/>
  <c r="M2895" i="19" s="1"/>
  <c r="M2896" i="19" s="1"/>
  <c r="M2849" i="19"/>
  <c r="M2850" i="19" s="1"/>
  <c r="M2803" i="19"/>
  <c r="M2804" i="19" s="1"/>
  <c r="I790" i="19"/>
  <c r="I791" i="19" s="1"/>
  <c r="I3236" i="19"/>
  <c r="F2338" i="19"/>
  <c r="F2339" i="19" s="1"/>
  <c r="F2292" i="19"/>
  <c r="F2293" i="19" s="1"/>
  <c r="F794" i="19"/>
  <c r="J772" i="19"/>
  <c r="J773" i="19" s="1"/>
  <c r="I771" i="19"/>
  <c r="M3193" i="19"/>
  <c r="M3377" i="19" s="1"/>
  <c r="I2114" i="19"/>
  <c r="I2160" i="19" s="1"/>
  <c r="I2049" i="19"/>
  <c r="I2141" i="19" s="1"/>
  <c r="I2394" i="19" s="1"/>
  <c r="I2645" i="19"/>
  <c r="I2668" i="19" s="1"/>
  <c r="I2921" i="19" s="1"/>
  <c r="I2644" i="19"/>
  <c r="I2919" i="19"/>
  <c r="I3172" i="19" s="1"/>
  <c r="I3333" i="19" s="1"/>
  <c r="I2044" i="19"/>
  <c r="I2136" i="19" s="1"/>
  <c r="I1629" i="19"/>
  <c r="I1675" i="19" s="1"/>
  <c r="I1951" i="19" s="1"/>
  <c r="I2020" i="19" s="1"/>
  <c r="I1744" i="19"/>
  <c r="I1882" i="19" s="1"/>
  <c r="M3353" i="19"/>
  <c r="M3399" i="19" s="1"/>
  <c r="M3422" i="19" s="1"/>
  <c r="I2041" i="19"/>
  <c r="I2039" i="19"/>
  <c r="I2131" i="19" s="1"/>
  <c r="I2384" i="19" s="1"/>
  <c r="I1624" i="19"/>
  <c r="I1670" i="19" s="1"/>
  <c r="I1739" i="19"/>
  <c r="I1877" i="19" s="1"/>
  <c r="I3001" i="19"/>
  <c r="I1528" i="19"/>
  <c r="I1597" i="19" s="1"/>
  <c r="I1620" i="19" s="1"/>
  <c r="I2034" i="19"/>
  <c r="I2126" i="19" s="1"/>
  <c r="I2907" i="19"/>
  <c r="I3160" i="19" s="1"/>
  <c r="I2630" i="19"/>
  <c r="I2653" i="19" s="1"/>
  <c r="I2905" i="19"/>
  <c r="I2627" i="19"/>
  <c r="I2650" i="19" s="1"/>
  <c r="I1635" i="19"/>
  <c r="I1681" i="19" s="1"/>
  <c r="M3405" i="19"/>
  <c r="M3428" i="19" s="1"/>
  <c r="I1611" i="19"/>
  <c r="I1749" i="19" s="1"/>
  <c r="I1887" i="19" s="1"/>
  <c r="I1541" i="19"/>
  <c r="I1540" i="19"/>
  <c r="I1609" i="19" s="1"/>
  <c r="I1632" i="19" s="1"/>
  <c r="M3424" i="19"/>
  <c r="I1515" i="19"/>
  <c r="I1538" i="19" s="1"/>
  <c r="I1605" i="19"/>
  <c r="I1628" i="19" s="1"/>
  <c r="I1627" i="19"/>
  <c r="I1534" i="19"/>
  <c r="I1947" i="19"/>
  <c r="I2152" i="19"/>
  <c r="I1599" i="19"/>
  <c r="I1737" i="19" s="1"/>
  <c r="I1875" i="19" s="1"/>
  <c r="I2150" i="19"/>
  <c r="I1940" i="19"/>
  <c r="I2008" i="19"/>
  <c r="I2100" i="19" s="1"/>
  <c r="I1593" i="19"/>
  <c r="I1731" i="19" s="1"/>
  <c r="I1869" i="19" s="1"/>
  <c r="I2006" i="19"/>
  <c r="I1522" i="19"/>
  <c r="I1590" i="19"/>
  <c r="I1613" i="19" s="1"/>
  <c r="M461" i="19" l="1"/>
  <c r="M875" i="19" s="1"/>
  <c r="M873" i="19"/>
  <c r="M462" i="19"/>
  <c r="M876" i="19" s="1"/>
  <c r="M1965" i="19"/>
  <c r="M1966" i="19" s="1"/>
  <c r="I2537" i="19"/>
  <c r="I2756" i="19"/>
  <c r="L168" i="19"/>
  <c r="L145" i="19" s="1"/>
  <c r="L122" i="19" s="1"/>
  <c r="M2939" i="19"/>
  <c r="M3054" i="19" s="1"/>
  <c r="I2941" i="19"/>
  <c r="I3034" i="19"/>
  <c r="M3033" i="19"/>
  <c r="M3032" i="19"/>
  <c r="M2916" i="19"/>
  <c r="I792" i="19"/>
  <c r="I3237" i="19"/>
  <c r="I3238" i="19" s="1"/>
  <c r="F2340" i="19"/>
  <c r="F2294" i="19"/>
  <c r="F795" i="19"/>
  <c r="J774" i="19"/>
  <c r="I772" i="19"/>
  <c r="I773" i="19" s="1"/>
  <c r="M3331" i="19"/>
  <c r="I2647" i="19"/>
  <c r="I2670" i="19" s="1"/>
  <c r="I2048" i="19"/>
  <c r="I2140" i="19" s="1"/>
  <c r="I2393" i="19" s="1"/>
  <c r="I3013" i="19"/>
  <c r="I3174" i="19"/>
  <c r="I3335" i="19" s="1"/>
  <c r="I2667" i="19"/>
  <c r="I2920" i="19" s="1"/>
  <c r="I3173" i="19" s="1"/>
  <c r="I3334" i="19" s="1"/>
  <c r="I3011" i="19"/>
  <c r="I2389" i="19"/>
  <c r="I2043" i="19"/>
  <c r="I2133" i="19"/>
  <c r="I2386" i="19" s="1"/>
  <c r="I2637" i="19"/>
  <c r="I1946" i="19"/>
  <c r="I2038" i="19"/>
  <c r="I2130" i="19" s="1"/>
  <c r="I2383" i="19" s="1"/>
  <c r="I2036" i="19"/>
  <c r="I2128" i="19" s="1"/>
  <c r="I2381" i="19" s="1"/>
  <c r="I2999" i="19"/>
  <c r="I2379" i="19"/>
  <c r="I2906" i="19"/>
  <c r="I2998" i="19" s="1"/>
  <c r="I3159" i="19" s="1"/>
  <c r="I2997" i="19"/>
  <c r="I3066" i="19" s="1"/>
  <c r="I2030" i="19"/>
  <c r="I2122" i="19" s="1"/>
  <c r="I2375" i="19" s="1"/>
  <c r="I2903" i="19"/>
  <c r="I1957" i="19"/>
  <c r="I1634" i="19"/>
  <c r="I1680" i="19" s="1"/>
  <c r="I1610" i="19"/>
  <c r="I1633" i="19" s="1"/>
  <c r="I1678" i="19"/>
  <c r="I1954" i="19" s="1"/>
  <c r="I1607" i="19"/>
  <c r="I2112" i="19"/>
  <c r="I2158" i="19" s="1"/>
  <c r="I1674" i="19"/>
  <c r="I1950" i="19" s="1"/>
  <c r="I1673" i="19"/>
  <c r="I1949" i="19" s="1"/>
  <c r="I1603" i="19"/>
  <c r="I1741" i="19" s="1"/>
  <c r="I1879" i="19" s="1"/>
  <c r="I2016" i="19"/>
  <c r="I1622" i="19"/>
  <c r="I1666" i="19"/>
  <c r="I1942" i="19" s="1"/>
  <c r="I2011" i="19" s="1"/>
  <c r="I2009" i="19"/>
  <c r="I2146" i="19"/>
  <c r="I1616" i="19"/>
  <c r="I1662" i="19" s="1"/>
  <c r="I2098" i="19"/>
  <c r="I2144" i="19" s="1"/>
  <c r="I1591" i="19"/>
  <c r="I1614" i="19" s="1"/>
  <c r="I1660" i="19" s="1"/>
  <c r="I1659" i="19"/>
  <c r="M1967" i="19" l="1"/>
  <c r="I2538" i="19"/>
  <c r="I2539" i="19" s="1"/>
  <c r="M1338" i="19"/>
  <c r="M1384" i="19"/>
  <c r="I2757" i="19"/>
  <c r="I2758" i="19" s="1"/>
  <c r="L169" i="19"/>
  <c r="L146" i="19" s="1"/>
  <c r="M2941" i="19"/>
  <c r="M2942" i="19" s="1"/>
  <c r="M3034" i="19"/>
  <c r="M3035" i="19" s="1"/>
  <c r="M3036" i="19" s="1"/>
  <c r="M3037" i="19" s="1"/>
  <c r="M3192" i="19"/>
  <c r="M3376" i="19" s="1"/>
  <c r="M3056" i="19"/>
  <c r="M3057" i="19" s="1"/>
  <c r="I793" i="19"/>
  <c r="I3239" i="19"/>
  <c r="F2341" i="19"/>
  <c r="F2342" i="19" s="1"/>
  <c r="F2295" i="19"/>
  <c r="F796" i="19"/>
  <c r="F797" i="19" s="1"/>
  <c r="F798" i="19" s="1"/>
  <c r="J775" i="19"/>
  <c r="I774" i="19"/>
  <c r="M3077" i="19"/>
  <c r="M3169" i="19" s="1"/>
  <c r="I2923" i="19"/>
  <c r="I3015" i="19" s="1"/>
  <c r="I2646" i="19"/>
  <c r="I3012" i="19"/>
  <c r="I2642" i="19"/>
  <c r="I2665" i="19" s="1"/>
  <c r="I2135" i="19"/>
  <c r="I2388" i="19" s="1"/>
  <c r="I2639" i="19"/>
  <c r="I2662" i="19" s="1"/>
  <c r="I2040" i="19"/>
  <c r="I2132" i="19" s="1"/>
  <c r="I2385" i="19" s="1"/>
  <c r="I2660" i="19"/>
  <c r="I2913" i="19" s="1"/>
  <c r="I3166" i="19" s="1"/>
  <c r="I2636" i="19"/>
  <c r="I2015" i="19"/>
  <c r="I2107" i="19" s="1"/>
  <c r="I2153" i="19" s="1"/>
  <c r="I2634" i="19"/>
  <c r="I2632" i="19"/>
  <c r="I2655" i="19" s="1"/>
  <c r="I3135" i="19"/>
  <c r="I3158" i="19" s="1"/>
  <c r="I2628" i="19"/>
  <c r="I2651" i="19" s="1"/>
  <c r="I2995" i="19"/>
  <c r="I3156" i="19" s="1"/>
  <c r="I2026" i="19"/>
  <c r="I1956" i="19"/>
  <c r="I2025" i="19" s="1"/>
  <c r="I1679" i="19"/>
  <c r="I2023" i="19"/>
  <c r="I2115" i="19" s="1"/>
  <c r="I1630" i="19"/>
  <c r="I1676" i="19" s="1"/>
  <c r="I2019" i="19"/>
  <c r="I2018" i="19"/>
  <c r="I1626" i="19"/>
  <c r="I2108" i="19"/>
  <c r="I2154" i="19" s="1"/>
  <c r="I1668" i="19"/>
  <c r="I2149" i="19"/>
  <c r="I2103" i="19"/>
  <c r="I2101" i="19"/>
  <c r="I2147" i="19" s="1"/>
  <c r="I1938" i="19"/>
  <c r="I1936" i="19"/>
  <c r="I2005" i="19" s="1"/>
  <c r="I1935" i="19"/>
  <c r="M1968" i="19" l="1"/>
  <c r="M1969" i="19" s="1"/>
  <c r="I2540" i="19"/>
  <c r="I2541" i="19" s="1"/>
  <c r="M1319" i="19"/>
  <c r="M1339" i="19"/>
  <c r="M1385" i="19"/>
  <c r="I2759" i="19"/>
  <c r="I2760" i="19" s="1"/>
  <c r="I2761" i="19" s="1"/>
  <c r="I2762" i="19" s="1"/>
  <c r="L170" i="19"/>
  <c r="L171" i="19" s="1"/>
  <c r="L148" i="19" s="1"/>
  <c r="L125" i="19" s="1"/>
  <c r="M3330" i="19"/>
  <c r="M3194" i="19"/>
  <c r="M3195" i="19" s="1"/>
  <c r="I794" i="19"/>
  <c r="I795" i="19" s="1"/>
  <c r="I3240" i="19"/>
  <c r="I3241" i="19" s="1"/>
  <c r="F2343" i="19"/>
  <c r="F2296" i="19"/>
  <c r="F799" i="19"/>
  <c r="J776" i="19"/>
  <c r="J777" i="19" s="1"/>
  <c r="I775" i="19"/>
  <c r="I776" i="19" s="1"/>
  <c r="M3378" i="19"/>
  <c r="M3379" i="19" s="1"/>
  <c r="I3084" i="19"/>
  <c r="I2669" i="19"/>
  <c r="I2918" i="19"/>
  <c r="I2641" i="19"/>
  <c r="I2664" i="19" s="1"/>
  <c r="I2915" i="19"/>
  <c r="I3168" i="19" s="1"/>
  <c r="I2638" i="19"/>
  <c r="I2661" i="19" s="1"/>
  <c r="I3005" i="19"/>
  <c r="I2659" i="19"/>
  <c r="I2912" i="19" s="1"/>
  <c r="I2657" i="19"/>
  <c r="I2908" i="19"/>
  <c r="I3000" i="19" s="1"/>
  <c r="I3064" i="19"/>
  <c r="I3133" i="19" s="1"/>
  <c r="I2812" i="19"/>
  <c r="I2904" i="19" s="1"/>
  <c r="I2118" i="19"/>
  <c r="I2164" i="19" s="1"/>
  <c r="I2117" i="19"/>
  <c r="I2163" i="19" s="1"/>
  <c r="I1955" i="19"/>
  <c r="I2024" i="19" s="1"/>
  <c r="I2161" i="19"/>
  <c r="I1952" i="19"/>
  <c r="I2021" i="19" s="1"/>
  <c r="I2111" i="19"/>
  <c r="I2157" i="19" s="1"/>
  <c r="I2110" i="19"/>
  <c r="I2156" i="19" s="1"/>
  <c r="I1672" i="19"/>
  <c r="I1944" i="19"/>
  <c r="I2013" i="19" s="1"/>
  <c r="I2105" i="19" s="1"/>
  <c r="I2151" i="19" s="1"/>
  <c r="I2007" i="19"/>
  <c r="I2099" i="19" s="1"/>
  <c r="I2097" i="19"/>
  <c r="I2143" i="19" s="1"/>
  <c r="I2004" i="19"/>
  <c r="M1970" i="19" l="1"/>
  <c r="I2542" i="19"/>
  <c r="M1342" i="19"/>
  <c r="M1320" i="19"/>
  <c r="L147" i="19"/>
  <c r="L124" i="19" s="1"/>
  <c r="L172" i="19"/>
  <c r="L149" i="19" s="1"/>
  <c r="L126" i="19" s="1"/>
  <c r="K164" i="19"/>
  <c r="K165" i="19" s="1"/>
  <c r="I777" i="19"/>
  <c r="I778" i="19" s="1"/>
  <c r="I796" i="19"/>
  <c r="I797" i="19" s="1"/>
  <c r="I3242" i="19"/>
  <c r="F2344" i="19"/>
  <c r="F2345" i="19" s="1"/>
  <c r="F2297" i="19"/>
  <c r="F2298" i="19" s="1"/>
  <c r="F800" i="19"/>
  <c r="F801" i="19" s="1"/>
  <c r="J778" i="19"/>
  <c r="I3176" i="19"/>
  <c r="I3153" i="19"/>
  <c r="I2922" i="19"/>
  <c r="I3007" i="19"/>
  <c r="I3010" i="19"/>
  <c r="I3079" i="19" s="1"/>
  <c r="I2917" i="19"/>
  <c r="I2914" i="19"/>
  <c r="I3006" i="19" s="1"/>
  <c r="I3167" i="19" s="1"/>
  <c r="I3004" i="19"/>
  <c r="I3165" i="19"/>
  <c r="I2910" i="19"/>
  <c r="I3163" i="19" s="1"/>
  <c r="I3161" i="19"/>
  <c r="I3069" i="19"/>
  <c r="I3138" i="19" s="1"/>
  <c r="I2996" i="19"/>
  <c r="I3065" i="19"/>
  <c r="I3157" i="19" s="1"/>
  <c r="I2116" i="19"/>
  <c r="I2162" i="19" s="1"/>
  <c r="I2113" i="19"/>
  <c r="I2159" i="19" s="1"/>
  <c r="I1948" i="19"/>
  <c r="I2145" i="19"/>
  <c r="I2096" i="19"/>
  <c r="I2142" i="19" s="1"/>
  <c r="M1971" i="19" l="1"/>
  <c r="M1972" i="19" s="1"/>
  <c r="I2543" i="19"/>
  <c r="I2544" i="19" s="1"/>
  <c r="M1321" i="19"/>
  <c r="M1322" i="19" s="1"/>
  <c r="M1343" i="19"/>
  <c r="M1389" i="19"/>
  <c r="L173" i="19"/>
  <c r="K166" i="19"/>
  <c r="F2299" i="19"/>
  <c r="F2300" i="19" s="1"/>
  <c r="F2301" i="19" s="1"/>
  <c r="I798" i="19"/>
  <c r="I799" i="19" s="1"/>
  <c r="I3243" i="19"/>
  <c r="F2346" i="19"/>
  <c r="F2347" i="19" s="1"/>
  <c r="F802" i="19"/>
  <c r="J779" i="19"/>
  <c r="J780" i="19" s="1"/>
  <c r="I779" i="19"/>
  <c r="I780" i="19" s="1"/>
  <c r="I3337" i="19"/>
  <c r="I3014" i="19"/>
  <c r="I3148" i="19"/>
  <c r="I3009" i="19"/>
  <c r="I3170" i="19"/>
  <c r="I3002" i="19"/>
  <c r="I2017" i="19"/>
  <c r="M1973" i="19" l="1"/>
  <c r="I2545" i="19"/>
  <c r="I2546" i="19" s="1"/>
  <c r="M1345" i="19"/>
  <c r="M1391" i="19"/>
  <c r="M1323" i="19"/>
  <c r="M1324" i="19" s="1"/>
  <c r="M1344" i="19"/>
  <c r="M1390" i="19"/>
  <c r="L174" i="19"/>
  <c r="L150" i="19"/>
  <c r="L127" i="19" s="1"/>
  <c r="K167" i="19"/>
  <c r="I800" i="19"/>
  <c r="I3244" i="19"/>
  <c r="I3245" i="19" s="1"/>
  <c r="F2348" i="19"/>
  <c r="F2302" i="19"/>
  <c r="F803" i="19"/>
  <c r="J781" i="19"/>
  <c r="I781" i="19"/>
  <c r="K1204" i="19"/>
  <c r="I3083" i="19"/>
  <c r="I3171" i="19"/>
  <c r="I3332" i="19" s="1"/>
  <c r="I2109" i="19"/>
  <c r="I2155" i="19" s="1"/>
  <c r="M1974" i="19" l="1"/>
  <c r="M1975" i="19" s="1"/>
  <c r="M1976" i="19" s="1"/>
  <c r="I2547" i="19"/>
  <c r="M1347" i="19"/>
  <c r="M1393" i="19"/>
  <c r="M1346" i="19"/>
  <c r="M1392" i="19"/>
  <c r="M1325" i="19"/>
  <c r="M1326" i="19" s="1"/>
  <c r="L151" i="19"/>
  <c r="L128" i="19" s="1"/>
  <c r="L175" i="19"/>
  <c r="K144" i="19"/>
  <c r="K121" i="19" s="1"/>
  <c r="K168" i="19"/>
  <c r="K169" i="19" s="1"/>
  <c r="K146" i="19" s="1"/>
  <c r="K123" i="19" s="1"/>
  <c r="I801" i="19"/>
  <c r="I802" i="19" s="1"/>
  <c r="F804" i="19"/>
  <c r="J782" i="19"/>
  <c r="I782" i="19"/>
  <c r="K1205" i="19"/>
  <c r="I3152" i="19"/>
  <c r="I3175" i="19" s="1"/>
  <c r="M1977" i="19" l="1"/>
  <c r="I2548" i="19"/>
  <c r="I2549" i="19" s="1"/>
  <c r="M1348" i="19"/>
  <c r="M1394" i="19"/>
  <c r="M1349" i="19"/>
  <c r="M1395" i="19"/>
  <c r="M1327" i="19"/>
  <c r="L152" i="19"/>
  <c r="L129" i="19" s="1"/>
  <c r="L176" i="19"/>
  <c r="K145" i="19"/>
  <c r="K122" i="19" s="1"/>
  <c r="K170" i="19"/>
  <c r="F805" i="19"/>
  <c r="F806" i="19" s="1"/>
  <c r="I803" i="19"/>
  <c r="J783" i="19"/>
  <c r="J784" i="19" s="1"/>
  <c r="I783" i="19"/>
  <c r="I784" i="19" s="1"/>
  <c r="K1206" i="19"/>
  <c r="K1207" i="19" s="1"/>
  <c r="K1208" i="19" s="1"/>
  <c r="I3336" i="19"/>
  <c r="M1978" i="19" l="1"/>
  <c r="I2550" i="19"/>
  <c r="M1350" i="19"/>
  <c r="M1396" i="19"/>
  <c r="M1328" i="19"/>
  <c r="L177" i="19"/>
  <c r="L153" i="19"/>
  <c r="L130" i="19" s="1"/>
  <c r="K147" i="19"/>
  <c r="K124" i="19" s="1"/>
  <c r="K171" i="19"/>
  <c r="F807" i="19"/>
  <c r="I804" i="19"/>
  <c r="I805" i="19" s="1"/>
  <c r="K1209" i="19"/>
  <c r="K189" i="19"/>
  <c r="K143" i="19" s="1"/>
  <c r="K120" i="19" s="1"/>
  <c r="L192" i="19"/>
  <c r="L123" i="19" s="1"/>
  <c r="K198" i="19"/>
  <c r="K202" i="19"/>
  <c r="M1330" i="19" l="1"/>
  <c r="M1979" i="19"/>
  <c r="M1980" i="19" s="1"/>
  <c r="I2551" i="19"/>
  <c r="M1351" i="19"/>
  <c r="M1397" i="19"/>
  <c r="L154" i="19"/>
  <c r="L131" i="19" s="1"/>
  <c r="L178" i="19"/>
  <c r="L179" i="19" s="1"/>
  <c r="K172" i="19"/>
  <c r="K173" i="19" s="1"/>
  <c r="K174" i="19" s="1"/>
  <c r="K148" i="19"/>
  <c r="K125" i="19" s="1"/>
  <c r="I806" i="19"/>
  <c r="I807" i="19" s="1"/>
  <c r="K1210" i="19"/>
  <c r="K1211" i="19" s="1"/>
  <c r="M1353" i="19" l="1"/>
  <c r="M1399" i="19"/>
  <c r="M1331" i="19"/>
  <c r="I2552" i="19"/>
  <c r="L155" i="19"/>
  <c r="L132" i="19" s="1"/>
  <c r="L180" i="19"/>
  <c r="L156" i="19"/>
  <c r="L133" i="19" s="1"/>
  <c r="K151" i="19"/>
  <c r="K128" i="19" s="1"/>
  <c r="K150" i="19"/>
  <c r="K127" i="19" s="1"/>
  <c r="K149" i="19"/>
  <c r="K126" i="19" s="1"/>
  <c r="K175" i="19"/>
  <c r="K152" i="19" s="1"/>
  <c r="K129" i="19" s="1"/>
  <c r="K1212" i="19"/>
  <c r="K1213" i="19" s="1"/>
  <c r="M1354" i="19" l="1"/>
  <c r="M1400" i="19"/>
  <c r="M1332" i="19"/>
  <c r="M1333" i="19" s="1"/>
  <c r="I2553" i="19"/>
  <c r="I2554" i="19" s="1"/>
  <c r="I2555" i="19" s="1"/>
  <c r="L157" i="19"/>
  <c r="L134" i="19" s="1"/>
  <c r="L181" i="19"/>
  <c r="K176" i="19"/>
  <c r="K177" i="19" s="1"/>
  <c r="K1214" i="19"/>
  <c r="M1334" i="19" l="1"/>
  <c r="M1335" i="19" s="1"/>
  <c r="M1356" i="19"/>
  <c r="M1402" i="19"/>
  <c r="M1401" i="19"/>
  <c r="L182" i="19"/>
  <c r="L183" i="19" s="1"/>
  <c r="L158" i="19"/>
  <c r="L135" i="19" s="1"/>
  <c r="K153" i="19"/>
  <c r="K130" i="19" s="1"/>
  <c r="K178" i="19"/>
  <c r="K154" i="19"/>
  <c r="K131" i="19" s="1"/>
  <c r="K1215" i="19"/>
  <c r="M1336" i="19" l="1"/>
  <c r="M1359" i="19" s="1"/>
  <c r="M1358" i="19"/>
  <c r="M1404" i="19"/>
  <c r="M1357" i="19"/>
  <c r="M1403" i="19"/>
  <c r="L160" i="19"/>
  <c r="L137" i="19" s="1"/>
  <c r="L184" i="19"/>
  <c r="L161" i="19" s="1"/>
  <c r="L138" i="19" s="1"/>
  <c r="L159" i="19"/>
  <c r="L136" i="19" s="1"/>
  <c r="K179" i="19"/>
  <c r="K180" i="19" s="1"/>
  <c r="K155" i="19"/>
  <c r="K132" i="19" s="1"/>
  <c r="K1216" i="19"/>
  <c r="K1217" i="19" s="1"/>
  <c r="K1218" i="19" s="1"/>
  <c r="K1219" i="19" s="1"/>
  <c r="K156" i="19" l="1"/>
  <c r="K133" i="19" s="1"/>
  <c r="L185" i="19"/>
  <c r="L162" i="19" s="1"/>
  <c r="L139" i="19" s="1"/>
  <c r="K157" i="19"/>
  <c r="K134" i="19" s="1"/>
  <c r="K181" i="19"/>
  <c r="K1220" i="19"/>
  <c r="K1221" i="19" s="1"/>
  <c r="L186" i="19" l="1"/>
  <c r="L163" i="19" s="1"/>
  <c r="L140" i="19" s="1"/>
  <c r="K158" i="19"/>
  <c r="K135" i="19" s="1"/>
  <c r="K182" i="19"/>
  <c r="K159" i="19" l="1"/>
  <c r="K136" i="19" s="1"/>
  <c r="K183" i="19"/>
  <c r="K160" i="19" l="1"/>
  <c r="K137" i="19" s="1"/>
  <c r="K184" i="19"/>
  <c r="K161" i="19" s="1"/>
  <c r="K138" i="19" s="1"/>
  <c r="K185" i="19" l="1"/>
  <c r="K162" i="19" l="1"/>
  <c r="K139" i="19" s="1"/>
  <c r="K186" i="19"/>
  <c r="K163" i="19" s="1"/>
  <c r="K140" i="19" s="1"/>
</calcChain>
</file>

<file path=xl/sharedStrings.xml><?xml version="1.0" encoding="utf-8"?>
<sst xmlns="http://schemas.openxmlformats.org/spreadsheetml/2006/main" count="14998" uniqueCount="260">
  <si>
    <t>Year</t>
  </si>
  <si>
    <t>Brunei Darussalam</t>
  </si>
  <si>
    <t>Indonesia</t>
  </si>
  <si>
    <t>India</t>
  </si>
  <si>
    <t>Myanmar</t>
  </si>
  <si>
    <t>Malaysia</t>
  </si>
  <si>
    <t>Nepal</t>
  </si>
  <si>
    <t>Pakistan</t>
  </si>
  <si>
    <t>Philippines</t>
  </si>
  <si>
    <t>Sri Lanka</t>
  </si>
  <si>
    <t>Singapore</t>
  </si>
  <si>
    <t>Thailand</t>
  </si>
  <si>
    <t>China</t>
  </si>
  <si>
    <t>Japan</t>
  </si>
  <si>
    <t>South-Korea</t>
  </si>
  <si>
    <t>Bangladesh</t>
  </si>
  <si>
    <t xml:space="preserve">Bangladesh </t>
  </si>
  <si>
    <t>ID</t>
  </si>
  <si>
    <t>CC</t>
  </si>
  <si>
    <t>country</t>
  </si>
  <si>
    <t>Brunei Darrussalam</t>
  </si>
  <si>
    <t xml:space="preserve">India </t>
  </si>
  <si>
    <t>Phillipines</t>
  </si>
  <si>
    <t xml:space="preserve">Thailand </t>
  </si>
  <si>
    <t>GDP(per)</t>
  </si>
  <si>
    <t>ID-2</t>
  </si>
  <si>
    <t>FDI(%GDP)</t>
  </si>
  <si>
    <t>ID-3</t>
  </si>
  <si>
    <t xml:space="preserve">
Market Size(POP) </t>
  </si>
  <si>
    <t>ID-4</t>
  </si>
  <si>
    <t>Infrastructure (EC)</t>
  </si>
  <si>
    <t>ID-5</t>
  </si>
  <si>
    <t>ID-7</t>
  </si>
  <si>
    <t>CO2</t>
  </si>
  <si>
    <t>..</t>
  </si>
  <si>
    <t>JPN</t>
  </si>
  <si>
    <t>PRK</t>
  </si>
  <si>
    <t>IDN</t>
  </si>
  <si>
    <t>IND</t>
  </si>
  <si>
    <t>MMR</t>
  </si>
  <si>
    <t>MYS</t>
  </si>
  <si>
    <t>NPL</t>
  </si>
  <si>
    <t>PAK</t>
  </si>
  <si>
    <t>PHL</t>
  </si>
  <si>
    <t>LKA</t>
  </si>
  <si>
    <t>SGP</t>
  </si>
  <si>
    <t>THA</t>
  </si>
  <si>
    <t>BGD</t>
  </si>
  <si>
    <t>CHN</t>
  </si>
  <si>
    <t>BRN</t>
  </si>
  <si>
    <t>Country</t>
  </si>
  <si>
    <t xml:space="preserve">
Real Exchange Rate (EX)</t>
  </si>
  <si>
    <t xml:space="preserve">Trade 
(Total Trade%GDP </t>
  </si>
  <si>
    <t>FD</t>
  </si>
  <si>
    <t>ID-1</t>
  </si>
  <si>
    <t>ID-6</t>
  </si>
  <si>
    <t>ID- 8</t>
  </si>
  <si>
    <t>Afghanistan</t>
  </si>
  <si>
    <t>AFG</t>
  </si>
  <si>
    <t>Albania</t>
  </si>
  <si>
    <t>Algeria</t>
  </si>
  <si>
    <t>American Samoa</t>
  </si>
  <si>
    <t>Angola</t>
  </si>
  <si>
    <t>Antigua and Barbuda</t>
  </si>
  <si>
    <t>Argentina</t>
  </si>
  <si>
    <t>Armenia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</si>
  <si>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</si>
  <si>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</si>
  <si>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</si>
  <si>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</si>
  <si>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</si>
  <si>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</si>
  <si>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</si>
  <si>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</si>
  <si>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</si>
  <si>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</si>
  <si>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Belarus</t>
  </si>
  <si>
    <t>BLR</t>
  </si>
  <si>
    <t>Benin</t>
  </si>
  <si>
    <t>BEN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</si>
  <si>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</si>
  <si>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</si>
  <si>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</si>
  <si>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</si>
  <si>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</si>
  <si>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</si>
  <si>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</si>
  <si>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</si>
  <si>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</si>
  <si>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</si>
  <si>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</si>
  <si>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</si>
  <si>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</si>
  <si>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</si>
  <si>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</si>
  <si>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</si>
  <si>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</si>
  <si>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</si>
  <si>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Central African Republic</t>
  </si>
  <si>
    <t>CAF</t>
  </si>
  <si>
    <t>Chad</t>
  </si>
  <si>
    <t>TCD</t>
  </si>
  <si>
    <t>Chile</t>
  </si>
  <si>
    <t>CHL</t>
  </si>
  <si>
    <t>Comoros</t>
  </si>
  <si>
    <t>COM</t>
  </si>
  <si>
    <t>Congo, Dem. Rep.</t>
  </si>
  <si>
    <t>COD</t>
  </si>
  <si>
    <t>Congo, Rep.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</si>
  <si>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</si>
  <si>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</si>
  <si>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</si>
  <si>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</si>
  <si>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</si>
  <si>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</si>
  <si>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</si>
  <si>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</si>
  <si>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</si>
  <si>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</si>
  <si>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</si>
  <si>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</si>
  <si>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</si>
  <si>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Czechia</t>
  </si>
  <si>
    <t>CZE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</si>
  <si>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</si>
  <si>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</si>
  <si>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</si>
  <si>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</si>
  <si>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</si>
  <si>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</si>
  <si>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</si>
  <si>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</si>
  <si>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</si>
  <si>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</si>
  <si>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</si>
  <si>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</si>
  <si>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</si>
  <si>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</si>
  <si>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</si>
  <si>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Gabon</t>
  </si>
  <si>
    <t>Gambia, The</t>
  </si>
  <si>
    <t>Georgia</t>
  </si>
  <si>
    <t>Ghana</t>
  </si>
  <si>
    <t>Greece</t>
  </si>
  <si>
    <t>Grenada</t>
  </si>
  <si>
    <t>Guinea</t>
  </si>
  <si>
    <t>Guinea-Bissau</t>
  </si>
  <si>
    <t>Guyana</t>
  </si>
  <si>
    <t>Honduras</t>
  </si>
  <si>
    <t>Hungary</t>
  </si>
  <si>
    <t>Iran, Islamic Rep.</t>
  </si>
  <si>
    <t>Iraq</t>
  </si>
  <si>
    <t>Italy</t>
  </si>
  <si>
    <t>Jamaica</t>
  </si>
  <si>
    <t>Jordan</t>
  </si>
  <si>
    <t>Kazakhstan</t>
  </si>
  <si>
    <t>Kenya</t>
  </si>
  <si>
    <t>Kiribati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</si>
  <si>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</si>
  <si>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</si>
  <si>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</si>
  <si>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</si>
  <si>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</si>
  <si>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</si>
  <si>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</si>
  <si>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</si>
  <si>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</si>
  <si>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</si>
  <si>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</si>
  <si>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</si>
  <si>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</si>
  <si>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Maldives</t>
  </si>
  <si>
    <t>Mali</t>
  </si>
  <si>
    <t>Malta</t>
  </si>
  <si>
    <t>Mauritania</t>
  </si>
  <si>
    <t>Micronesia, Fed. Sts.</t>
  </si>
  <si>
    <t>Moldova</t>
  </si>
  <si>
    <t>Mongolia</t>
  </si>
  <si>
    <t>Montenegro</t>
  </si>
  <si>
    <t>Morocco</t>
  </si>
  <si>
    <t>Mozambique</t>
  </si>
  <si>
    <t>Namibia</t>
  </si>
  <si>
    <t>New Zealand</t>
  </si>
  <si>
    <t>Nicaragua</t>
  </si>
  <si>
    <t>Niger</t>
  </si>
  <si>
    <t>Nigeria</t>
  </si>
  <si>
    <t>North Macedonia</t>
  </si>
  <si>
    <t>Oman</t>
  </si>
  <si>
    <t>Panama</t>
  </si>
  <si>
    <t>Papua New Guinea</t>
  </si>
  <si>
    <t>Peru</t>
  </si>
  <si>
    <t>Poland</t>
  </si>
  <si>
    <t>Portugal</t>
  </si>
  <si>
    <t>Qatar</t>
  </si>
  <si>
    <t>Romania</t>
  </si>
  <si>
    <t>Russian Federation</t>
  </si>
  <si>
    <t>Rwanda</t>
  </si>
  <si>
    <t>Samoa</t>
  </si>
  <si>
    <t>Saudi Arabia</t>
  </si>
  <si>
    <t>Senegal</t>
  </si>
  <si>
    <t>Serbia</t>
  </si>
  <si>
    <t>Seychelles</t>
  </si>
  <si>
    <t>Sierra Leone</t>
  </si>
  <si>
    <t>Slovak Republic</t>
  </si>
  <si>
    <t>Slovenia</t>
  </si>
  <si>
    <t>Solomon Islands</t>
  </si>
  <si>
    <t>Somalia</t>
  </si>
  <si>
    <t>South Africa</t>
  </si>
  <si>
    <t>South Sudan</t>
  </si>
  <si>
    <t>Sudan</t>
  </si>
  <si>
    <t>Suriname</t>
  </si>
  <si>
    <t>Syrian Arab Republic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</si>
  <si>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</si>
  <si>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</si>
  <si>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</si>
  <si>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</si>
  <si>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</si>
  <si>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</si>
  <si>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</si>
  <si>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</si>
  <si>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</si>
  <si>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</si>
  <si>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</si>
  <si>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</si>
  <si>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Uruguay</t>
  </si>
  <si>
    <t>Uzbekistan</t>
  </si>
  <si>
    <t>Vanuatu</t>
  </si>
  <si>
    <t>Venezuela, RB</t>
  </si>
  <si>
    <t>Viet Nam</t>
  </si>
  <si>
    <t>Yemen, Rep.</t>
  </si>
  <si>
    <t>Zambia</t>
  </si>
  <si>
    <t>Zimbabwe</t>
  </si>
  <si>
    <t>Barbados</t>
  </si>
  <si>
    <t>ID-8</t>
  </si>
  <si>
    <t>cc</t>
  </si>
  <si>
    <t>year</t>
  </si>
  <si>
    <t>income group</t>
  </si>
  <si>
    <t>category</t>
  </si>
  <si>
    <t>co2</t>
  </si>
  <si>
    <t>economic stablity</t>
  </si>
  <si>
    <t>real exchange rate (ex)</t>
  </si>
  <si>
    <t>fdi(%gdp)</t>
  </si>
  <si>
    <t xml:space="preserve">trade 
(total trade%gdp </t>
  </si>
  <si>
    <t>gdp(per)</t>
  </si>
  <si>
    <t>infrastructure (ec)</t>
  </si>
  <si>
    <t>Low income country</t>
  </si>
  <si>
    <t>low income country</t>
  </si>
  <si>
    <t>developing country</t>
  </si>
  <si>
    <t>developed country</t>
  </si>
  <si>
    <t>upper-middle income country</t>
  </si>
  <si>
    <t>lower-middle income country</t>
  </si>
  <si>
    <t>high income country</t>
  </si>
  <si>
    <t>low middle income country</t>
  </si>
  <si>
    <t>developed countries</t>
  </si>
  <si>
    <t>under developed country</t>
  </si>
  <si>
    <t xml:space="preserve">market size(pop) </t>
  </si>
  <si>
    <t xml:space="preserve">under-developed country </t>
  </si>
  <si>
    <t>ID- 4</t>
  </si>
  <si>
    <t>ID-9</t>
  </si>
  <si>
    <t>Urbanization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</si>
</sst>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0"/>
      <name val="Arial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7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3" borderId="1" xfId="0" applyFill="1" applyBorder="1"/>
    <xf numFmtId="0" fontId="0" fillId="3" borderId="1" xfId="0" applyFont="1" applyFill="1" applyBorder="1"/>
    <xf numFmtId="0" fontId="5" fillId="3" borderId="1" xfId="0" applyFont="1" applyFill="1" applyBorder="1"/>
    <xf numFmtId="0" fontId="5" fillId="0" borderId="1" xfId="0" applyFont="1" applyFill="1" applyBorder="1"/>
    <xf numFmtId="0" fontId="0" fillId="5" borderId="1" xfId="0" applyFill="1" applyBorder="1"/>
    <xf numFmtId="0" fontId="5" fillId="5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49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right"/>
    </xf>
    <xf numFmtId="0" fontId="1" fillId="5" borderId="0" xfId="0" applyFont="1" applyFill="1"/>
    <xf numFmtId="0" fontId="1" fillId="0" borderId="0" xfId="0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8"/>
  <sheetViews>
    <sheetView zoomScale="59" zoomScaleNormal="59" workbookViewId="0">
      <selection activeCell="H27" sqref="H27"/>
    </sheetView>
  </sheetViews>
  <sheetFormatPr defaultRowHeight="14.25" x14ac:dyDescent="0.45"/>
  <cols>
    <col min="1" max="1" width="6.1328125" style="7" customWidth="1"/>
    <col min="2" max="2" width="16.73046875" style="11" customWidth="1"/>
    <col min="3" max="4" width="11.59765625" style="11" customWidth="1"/>
    <col min="5" max="9" width="9.1328125" style="1"/>
    <col min="10" max="10" width="9.1328125" style="14"/>
    <col min="11" max="12" width="9.1328125" style="1"/>
    <col min="13" max="13" width="13" customWidth="1"/>
    <col min="16" max="16" width="16.3984375" customWidth="1"/>
  </cols>
  <sheetData>
    <row r="1" spans="1:16" ht="28.5" customHeight="1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16</v>
      </c>
      <c r="N1" s="21" t="s">
        <v>12</v>
      </c>
      <c r="O1" s="21" t="s">
        <v>13</v>
      </c>
      <c r="P1" s="21" t="s">
        <v>14</v>
      </c>
    </row>
    <row r="2" spans="1:16" ht="28.5" customHeight="1" x14ac:dyDescent="0.45">
      <c r="A2" s="9">
        <v>1980</v>
      </c>
      <c r="B2" s="24">
        <v>86.113967266101952</v>
      </c>
      <c r="C2" s="23">
        <v>29.004704788301581</v>
      </c>
      <c r="D2" s="3">
        <v>11.508320807462042</v>
      </c>
      <c r="E2" s="23">
        <v>3.3187599563300409</v>
      </c>
      <c r="F2" s="3">
        <v>6.875078733969886</v>
      </c>
      <c r="G2" s="23">
        <v>7.6095465523937378</v>
      </c>
      <c r="H2" s="26">
        <v>9.00820936080477</v>
      </c>
      <c r="I2" s="3">
        <v>14.234592513241282</v>
      </c>
      <c r="J2" s="3">
        <v>19.97751200604641</v>
      </c>
      <c r="K2" s="25">
        <v>11.127109004531448</v>
      </c>
      <c r="L2" s="25">
        <v>12.702482790509833</v>
      </c>
      <c r="M2" s="27">
        <v>17.555067090090674</v>
      </c>
      <c r="N2" s="27">
        <v>3.7517770566664694</v>
      </c>
      <c r="O2" s="27">
        <v>5.4379838966769398</v>
      </c>
      <c r="P2" s="28">
        <v>24.65099631317635</v>
      </c>
    </row>
    <row r="3" spans="1:16" ht="28.5" customHeight="1" x14ac:dyDescent="0.45">
      <c r="A3" s="9">
        <v>1981</v>
      </c>
      <c r="B3" s="24">
        <v>9.021595023977298</v>
      </c>
      <c r="C3" s="23">
        <v>10.200102243267324</v>
      </c>
      <c r="D3" s="3">
        <v>10.827581979485302</v>
      </c>
      <c r="E3" s="23">
        <v>2.8844307643052076</v>
      </c>
      <c r="F3" s="3">
        <v>1.0600191290354672</v>
      </c>
      <c r="G3" s="23">
        <v>7.9373564075474263</v>
      </c>
      <c r="H3" s="3">
        <v>10.077339576149313</v>
      </c>
      <c r="I3" s="3">
        <v>11.764746993747949</v>
      </c>
      <c r="J3" s="3">
        <v>20.885301332364833</v>
      </c>
      <c r="K3" s="23">
        <v>5.8754893525999137</v>
      </c>
      <c r="L3" s="23">
        <v>8.3724225743514182</v>
      </c>
      <c r="M3" s="28">
        <v>9.894690311899538</v>
      </c>
      <c r="N3" s="29">
        <v>2.3578714211684115</v>
      </c>
      <c r="O3" s="29">
        <v>2.8762006576815651</v>
      </c>
      <c r="P3" s="29">
        <v>16.585783368217037</v>
      </c>
    </row>
    <row r="4" spans="1:16" ht="28.5" customHeight="1" x14ac:dyDescent="0.45">
      <c r="A4" s="9">
        <v>1982</v>
      </c>
      <c r="B4" s="24">
        <v>-4.8384433326173024</v>
      </c>
      <c r="C4" s="23">
        <v>7.9497166353737896</v>
      </c>
      <c r="D4" s="3">
        <v>8.0958631006234612</v>
      </c>
      <c r="E4" s="23">
        <v>3.866185618412274</v>
      </c>
      <c r="F4" s="3">
        <v>2.5590557316689626</v>
      </c>
      <c r="G4" s="23">
        <v>9.34740967360203</v>
      </c>
      <c r="H4" s="3">
        <v>9.3716477370039399</v>
      </c>
      <c r="I4" s="3">
        <v>8.6435080745094268</v>
      </c>
      <c r="J4" s="3">
        <v>12.101060360545063</v>
      </c>
      <c r="K4" s="23">
        <v>4.5329555121909664</v>
      </c>
      <c r="L4" s="23">
        <v>5.0578546442461345</v>
      </c>
      <c r="M4" s="27">
        <v>9.8558124633516258</v>
      </c>
      <c r="N4" s="1">
        <v>-0.14035508960779453</v>
      </c>
      <c r="O4" s="1">
        <v>1.7771965765411153</v>
      </c>
      <c r="P4" s="29">
        <v>6.4582956684907487</v>
      </c>
    </row>
    <row r="5" spans="1:16" ht="28.5" customHeight="1" x14ac:dyDescent="0.45">
      <c r="A5" s="9">
        <v>1983</v>
      </c>
      <c r="B5" s="24">
        <v>-11.420035315901288</v>
      </c>
      <c r="C5" s="23">
        <v>18.382467237542443</v>
      </c>
      <c r="D5" s="3">
        <v>8.5528596022411278</v>
      </c>
      <c r="E5" s="23">
        <v>2.6291085273971504</v>
      </c>
      <c r="F5" s="3">
        <v>5.9103872144689689</v>
      </c>
      <c r="G5" s="23">
        <v>12.28869109719642</v>
      </c>
      <c r="H5" s="3">
        <v>5.2740836291047799</v>
      </c>
      <c r="I5" s="3">
        <v>14.248217775795055</v>
      </c>
      <c r="J5" s="3">
        <v>16.906830272525923</v>
      </c>
      <c r="K5" s="23">
        <v>3.1714396498405932</v>
      </c>
      <c r="L5" s="23">
        <v>3.6491556533808023</v>
      </c>
      <c r="M5" s="27">
        <v>8.4877558783708338</v>
      </c>
      <c r="N5" s="1">
        <v>1.1567952621931283</v>
      </c>
      <c r="O5" s="1">
        <v>0.84128187746151184</v>
      </c>
      <c r="P5" s="29">
        <v>4.8202855850601196</v>
      </c>
    </row>
    <row r="6" spans="1:16" ht="28.5" customHeight="1" x14ac:dyDescent="0.45">
      <c r="A6" s="9">
        <v>1984</v>
      </c>
      <c r="B6" s="24">
        <v>-1.2741715632398751</v>
      </c>
      <c r="C6" s="23">
        <v>10.559722526874054</v>
      </c>
      <c r="D6" s="3">
        <v>7.9232328482273857</v>
      </c>
      <c r="E6" s="23">
        <v>2.2496365239073981</v>
      </c>
      <c r="F6" s="3">
        <v>4.7927840196209814</v>
      </c>
      <c r="G6" s="23">
        <v>6.3779499733312974</v>
      </c>
      <c r="H6" s="3">
        <v>9.6535544523753032</v>
      </c>
      <c r="I6" s="3">
        <v>52.959450719558305</v>
      </c>
      <c r="J6" s="3">
        <v>20.300515888101216</v>
      </c>
      <c r="K6" s="23">
        <v>0.78791995234759327</v>
      </c>
      <c r="L6" s="23">
        <v>1.4478665785963898</v>
      </c>
      <c r="M6" s="27">
        <v>7.8755663490861991</v>
      </c>
      <c r="N6" s="1">
        <v>4.9441627127497298</v>
      </c>
      <c r="O6" s="1">
        <v>1.5619330704714542</v>
      </c>
      <c r="P6" s="29">
        <v>4.4213002286837906</v>
      </c>
    </row>
    <row r="7" spans="1:16" ht="28.5" customHeight="1" x14ac:dyDescent="0.45">
      <c r="A7" s="9">
        <v>1985</v>
      </c>
      <c r="B7" s="24">
        <v>-2.4649410473008118</v>
      </c>
      <c r="C7" s="23">
        <v>6.1904199335449732</v>
      </c>
      <c r="D7" s="3">
        <v>7.1937854445294249</v>
      </c>
      <c r="E7" s="23">
        <v>2.0172810352877804</v>
      </c>
      <c r="F7" s="3">
        <v>-1.6059221989808918</v>
      </c>
      <c r="G7" s="23">
        <v>11.42183275617765</v>
      </c>
      <c r="H7" s="3">
        <v>4.5349427871263117</v>
      </c>
      <c r="I7" s="3">
        <v>17.061014740917528</v>
      </c>
      <c r="J7" s="3">
        <v>0.58390555949357292</v>
      </c>
      <c r="K7" s="23">
        <v>-1.4654838117877915</v>
      </c>
      <c r="L7" s="23">
        <v>2.1772027675002477</v>
      </c>
      <c r="M7" s="27">
        <v>18.495115699650484</v>
      </c>
      <c r="N7" s="1">
        <v>10.209399044134074</v>
      </c>
      <c r="O7" s="1">
        <v>1.3309942853138068</v>
      </c>
      <c r="P7" s="29">
        <v>3.98543544625214</v>
      </c>
    </row>
    <row r="8" spans="1:16" ht="28.5" customHeight="1" x14ac:dyDescent="0.45">
      <c r="A8" s="9">
        <v>1986</v>
      </c>
      <c r="B8" s="24">
        <v>-31.904747575869408</v>
      </c>
      <c r="C8" s="23">
        <v>2.3560688599835231</v>
      </c>
      <c r="D8" s="3">
        <v>6.789400453561754</v>
      </c>
      <c r="E8" s="23">
        <v>4.0513448401828356</v>
      </c>
      <c r="F8" s="3">
        <v>-8.7173198626618813</v>
      </c>
      <c r="G8" s="23">
        <v>14.392570079272573</v>
      </c>
      <c r="H8" s="3">
        <v>3.2920008372046823</v>
      </c>
      <c r="I8" s="3">
        <v>2.8919363881342264</v>
      </c>
      <c r="J8" s="3">
        <v>5.9172849327499222</v>
      </c>
      <c r="K8" s="23">
        <v>-1.2528157868767522</v>
      </c>
      <c r="L8" s="23">
        <v>1.6531553058300972</v>
      </c>
      <c r="M8" s="27">
        <v>8.2544048942708343</v>
      </c>
      <c r="N8" s="1">
        <v>4.6690207973299351</v>
      </c>
      <c r="O8" s="1">
        <v>1.6441513436786863</v>
      </c>
      <c r="P8" s="29">
        <v>4.9671801095668116</v>
      </c>
    </row>
    <row r="9" spans="1:16" ht="28.5" customHeight="1" x14ac:dyDescent="0.45">
      <c r="A9" s="9">
        <v>1987</v>
      </c>
      <c r="B9" s="24">
        <v>10.729960713460002</v>
      </c>
      <c r="C9" s="23">
        <v>15.921980396327996</v>
      </c>
      <c r="D9" s="3">
        <v>9.3278933059824425</v>
      </c>
      <c r="E9" s="23">
        <v>13.924741840315761</v>
      </c>
      <c r="F9" s="3">
        <v>7.6667147507537976</v>
      </c>
      <c r="G9" s="23">
        <v>12.696801867657086</v>
      </c>
      <c r="H9" s="3">
        <v>4.5182057777363838</v>
      </c>
      <c r="I9" s="3">
        <v>7.4971258535141487</v>
      </c>
      <c r="J9" s="3">
        <v>7.7514915940813722</v>
      </c>
      <c r="K9" s="23">
        <v>0.5324279415726636</v>
      </c>
      <c r="L9" s="23">
        <v>4.7232135131412463</v>
      </c>
      <c r="M9" s="27">
        <v>11.119631168608393</v>
      </c>
      <c r="N9" s="1">
        <v>5.0825164676545569</v>
      </c>
      <c r="O9" s="1">
        <v>-7.9846900961982215E-2</v>
      </c>
      <c r="P9" s="29">
        <v>4.8311078090571726</v>
      </c>
    </row>
    <row r="10" spans="1:16" ht="28.5" customHeight="1" x14ac:dyDescent="0.45">
      <c r="A10" s="9">
        <v>1988</v>
      </c>
      <c r="B10" s="24">
        <v>-7.6690730217596439</v>
      </c>
      <c r="C10" s="23">
        <v>7.7847972694008689</v>
      </c>
      <c r="D10" s="3">
        <v>8.2325153687047674</v>
      </c>
      <c r="E10" s="23">
        <v>22.817035704652284</v>
      </c>
      <c r="F10" s="3">
        <v>3.6200262502995173</v>
      </c>
      <c r="G10" s="23">
        <v>11.815310196070612</v>
      </c>
      <c r="H10" s="3">
        <v>9.6175606497837407</v>
      </c>
      <c r="I10" s="3">
        <v>9.7599591186082932</v>
      </c>
      <c r="J10" s="3">
        <v>10.117034033173567</v>
      </c>
      <c r="K10" s="23">
        <v>5.4307213169274746</v>
      </c>
      <c r="L10" s="23">
        <v>5.9183965488826402</v>
      </c>
      <c r="M10" s="27">
        <v>7.4958352970969173</v>
      </c>
      <c r="N10" s="1">
        <v>12.107661498956233</v>
      </c>
      <c r="O10" s="1">
        <v>0.74169432301320626</v>
      </c>
      <c r="P10" s="29">
        <v>7.123308442418022</v>
      </c>
    </row>
    <row r="11" spans="1:16" ht="28.5" customHeight="1" x14ac:dyDescent="0.45">
      <c r="A11" s="9">
        <v>1989</v>
      </c>
      <c r="B11" s="24">
        <v>8.6980499588853206</v>
      </c>
      <c r="C11" s="23">
        <v>9.1495275815612445</v>
      </c>
      <c r="D11" s="3">
        <v>8.4368088690979732</v>
      </c>
      <c r="E11" s="23">
        <v>44.814328892954279</v>
      </c>
      <c r="F11" s="3">
        <v>4.4617035433516889</v>
      </c>
      <c r="G11" s="23">
        <v>11.258372911177787</v>
      </c>
      <c r="H11" s="3">
        <v>8.585048017189095</v>
      </c>
      <c r="I11" s="3">
        <v>9.0999414502652911</v>
      </c>
      <c r="J11" s="3">
        <v>10.923157256773109</v>
      </c>
      <c r="K11" s="23">
        <v>4.1591704781811529</v>
      </c>
      <c r="L11" s="23">
        <v>6.1167430870732886</v>
      </c>
      <c r="M11" s="27">
        <v>8.3379732498553665</v>
      </c>
      <c r="N11" s="1">
        <v>8.6024651337209548</v>
      </c>
      <c r="O11" s="1">
        <v>2.0429610813097696</v>
      </c>
      <c r="P11" s="29">
        <v>6.0651258465101705</v>
      </c>
    </row>
    <row r="12" spans="1:16" ht="28.5" customHeight="1" x14ac:dyDescent="0.45">
      <c r="A12" s="9">
        <v>1990</v>
      </c>
      <c r="B12" s="24">
        <v>8.4099637662913125</v>
      </c>
      <c r="C12" s="23">
        <v>9.1120570532033867</v>
      </c>
      <c r="D12" s="3">
        <v>10.668303850087483</v>
      </c>
      <c r="E12" s="23">
        <v>33.346649970552193</v>
      </c>
      <c r="F12" s="3">
        <v>3.8078149763084923</v>
      </c>
      <c r="G12" s="23">
        <v>10.715885153300817</v>
      </c>
      <c r="H12" s="3">
        <v>6.4519991679134421</v>
      </c>
      <c r="I12" s="3">
        <v>12.956838354490955</v>
      </c>
      <c r="J12" s="3">
        <v>20.063275288455173</v>
      </c>
      <c r="K12" s="23">
        <v>4.6974233054645822</v>
      </c>
      <c r="L12" s="23">
        <v>5.7731821624428221</v>
      </c>
      <c r="M12" s="27">
        <v>6.5327352922551114</v>
      </c>
      <c r="N12" s="1">
        <v>5.7112241686844811</v>
      </c>
      <c r="O12" s="1">
        <v>2.6559849465037644</v>
      </c>
      <c r="P12" s="29">
        <v>10.087465738089804</v>
      </c>
    </row>
    <row r="13" spans="1:16" ht="28.5" customHeight="1" x14ac:dyDescent="0.45">
      <c r="A13" s="9">
        <v>1991</v>
      </c>
      <c r="B13" s="24">
        <v>-2.8372808229556483</v>
      </c>
      <c r="C13" s="23">
        <v>8.9057435771505027</v>
      </c>
      <c r="D13" s="3">
        <v>13.75181894267223</v>
      </c>
      <c r="E13" s="23">
        <v>21.180356189030093</v>
      </c>
      <c r="F13" s="3">
        <v>3.584698694941892</v>
      </c>
      <c r="G13" s="23">
        <v>12.544638209438901</v>
      </c>
      <c r="H13" s="3">
        <v>13.492416258472502</v>
      </c>
      <c r="I13" s="3">
        <v>16.395119643651483</v>
      </c>
      <c r="J13" s="3">
        <v>10.624023164388461</v>
      </c>
      <c r="K13" s="23">
        <v>4.4353452107024509</v>
      </c>
      <c r="L13" s="23">
        <v>5.74652378137894</v>
      </c>
      <c r="M13" s="27">
        <v>2.7295319953907722</v>
      </c>
      <c r="N13" s="1">
        <v>6.7145369595671696</v>
      </c>
      <c r="O13" s="1">
        <v>2.8225965171388054</v>
      </c>
      <c r="P13" s="29">
        <v>9.1410332757702264</v>
      </c>
    </row>
    <row r="14" spans="1:16" x14ac:dyDescent="0.45">
      <c r="A14" s="4">
        <v>1992</v>
      </c>
      <c r="B14" s="6">
        <v>1.7268753562391908</v>
      </c>
      <c r="C14" s="6">
        <v>7.2888562578412319</v>
      </c>
      <c r="D14" s="6">
        <v>8.9651523604288741</v>
      </c>
      <c r="E14" s="3">
        <v>23.237706247257933</v>
      </c>
      <c r="F14" s="3">
        <v>2.4142424724986</v>
      </c>
      <c r="G14" s="3">
        <v>18.489094630457387</v>
      </c>
      <c r="H14" s="3">
        <v>10.201407756999401</v>
      </c>
      <c r="I14" s="3">
        <v>7.8818638109708274</v>
      </c>
      <c r="J14" s="3">
        <v>9.4037061158059601</v>
      </c>
      <c r="K14" s="3">
        <v>1.3877030595459843</v>
      </c>
      <c r="L14" s="3">
        <v>4.4904541312546371</v>
      </c>
      <c r="M14" s="27">
        <v>2.5821618999105169</v>
      </c>
      <c r="N14" s="1">
        <v>8.1903230209824756</v>
      </c>
      <c r="O14" s="1">
        <v>1.6137235297241261</v>
      </c>
      <c r="P14" s="29">
        <v>7.7779641230706602</v>
      </c>
    </row>
    <row r="15" spans="1:16" x14ac:dyDescent="0.45">
      <c r="A15" s="4">
        <v>1993</v>
      </c>
      <c r="B15" s="6">
        <v>-2.9514895271674106</v>
      </c>
      <c r="C15" s="6">
        <v>19.152578255304277</v>
      </c>
      <c r="D15" s="6">
        <v>9.8617828527791289</v>
      </c>
      <c r="E15" s="3">
        <v>29.705876294432983</v>
      </c>
      <c r="F15" s="3">
        <v>3.9869713102189479</v>
      </c>
      <c r="G15" s="3">
        <v>10.774909271590388</v>
      </c>
      <c r="H15" s="3">
        <v>8.8385531272027436</v>
      </c>
      <c r="I15" s="3">
        <v>6.8096219865676773</v>
      </c>
      <c r="J15" s="3">
        <v>9.8843943106280392</v>
      </c>
      <c r="K15" s="3">
        <v>3.4561867748337249</v>
      </c>
      <c r="L15" s="3">
        <v>6.4906547671218959</v>
      </c>
      <c r="M15" s="27">
        <v>0.15551817272397273</v>
      </c>
      <c r="N15" s="1">
        <v>15.185864508616433</v>
      </c>
      <c r="O15" s="1">
        <v>0.50906724919298085</v>
      </c>
      <c r="P15" s="29">
        <v>6.2545228237659245</v>
      </c>
    </row>
    <row r="16" spans="1:16" x14ac:dyDescent="0.45">
      <c r="A16" s="4">
        <v>1994</v>
      </c>
      <c r="B16" s="6">
        <v>-8.7636265269017031</v>
      </c>
      <c r="C16" s="6">
        <v>7.7765728026776912</v>
      </c>
      <c r="D16" s="6">
        <v>9.9800447751791097</v>
      </c>
      <c r="E16" s="3">
        <v>27.961195228788611</v>
      </c>
      <c r="F16" s="3">
        <v>3.9373345120758358</v>
      </c>
      <c r="G16" s="3">
        <v>4.8159862010783314</v>
      </c>
      <c r="H16" s="3">
        <v>13.028416053876285</v>
      </c>
      <c r="I16" s="3">
        <v>10.060230510794696</v>
      </c>
      <c r="J16" s="3">
        <v>9.7705848200750438</v>
      </c>
      <c r="K16" s="3">
        <v>3.4627396276992357</v>
      </c>
      <c r="L16" s="3">
        <v>4.6727635464799846</v>
      </c>
      <c r="M16" s="27">
        <v>3.9662163155599757</v>
      </c>
      <c r="N16" s="1">
        <v>20.616988812672417</v>
      </c>
      <c r="O16" s="1">
        <v>2.0491479604774554</v>
      </c>
      <c r="P16" s="29">
        <v>8.1589586516405745</v>
      </c>
    </row>
    <row r="17" spans="1:16" x14ac:dyDescent="0.45">
      <c r="A17" s="4">
        <v>1995</v>
      </c>
      <c r="B17" s="6">
        <v>2.8729975322006709</v>
      </c>
      <c r="C17" s="6">
        <v>9.8820451309312887</v>
      </c>
      <c r="D17" s="6">
        <v>9.0627022204743781</v>
      </c>
      <c r="E17" s="3">
        <v>20.646664845998956</v>
      </c>
      <c r="F17" s="3">
        <v>3.6334195531012341</v>
      </c>
      <c r="G17" s="3">
        <v>6.3008615502761813</v>
      </c>
      <c r="H17" s="3">
        <v>13.006484465156376</v>
      </c>
      <c r="I17" s="3">
        <v>7.6423038549755802</v>
      </c>
      <c r="J17" s="3">
        <v>9.3034396278522991</v>
      </c>
      <c r="K17" s="3">
        <v>3.1762783092923428</v>
      </c>
      <c r="L17" s="3">
        <v>5.7402361456272217</v>
      </c>
      <c r="M17" s="27">
        <v>7.1449387034039518</v>
      </c>
      <c r="N17" s="1">
        <v>13.665696399203298</v>
      </c>
      <c r="O17" s="1">
        <v>-0.52345898368942301</v>
      </c>
      <c r="P17" s="29">
        <v>7.0245616556598094</v>
      </c>
    </row>
    <row r="18" spans="1:16" x14ac:dyDescent="0.45">
      <c r="A18" s="4">
        <v>1996</v>
      </c>
      <c r="B18" s="6">
        <v>4.4887558151177842</v>
      </c>
      <c r="C18" s="6">
        <v>8.6765097553661974</v>
      </c>
      <c r="D18" s="6">
        <v>7.5750182880844221</v>
      </c>
      <c r="E18" s="3">
        <v>21.500007824061825</v>
      </c>
      <c r="F18" s="3">
        <v>3.6799033847535867</v>
      </c>
      <c r="G18" s="3">
        <v>7.8230355612473517</v>
      </c>
      <c r="H18" s="3">
        <v>8.3736099971456213</v>
      </c>
      <c r="I18" s="3">
        <v>7.6889654784622792</v>
      </c>
      <c r="J18" s="3">
        <v>10.817455797097494</v>
      </c>
      <c r="K18" s="3">
        <v>1.506222812203589</v>
      </c>
      <c r="L18" s="3">
        <v>4.0981409238428625</v>
      </c>
      <c r="M18" s="27">
        <v>19.143213112828491</v>
      </c>
      <c r="N18" s="1">
        <v>6.5067306359231765</v>
      </c>
      <c r="O18" s="1">
        <v>-0.44577539324210136</v>
      </c>
      <c r="P18" s="29">
        <v>4.1106747645405903</v>
      </c>
    </row>
    <row r="19" spans="1:16" x14ac:dyDescent="0.45">
      <c r="A19" s="4">
        <v>1997</v>
      </c>
      <c r="B19" s="6">
        <v>8.5848533848929236</v>
      </c>
      <c r="C19" s="6">
        <v>12.57137629568949</v>
      </c>
      <c r="D19" s="6">
        <v>6.4762712630614772</v>
      </c>
      <c r="E19" s="3">
        <v>29.067658893315155</v>
      </c>
      <c r="F19" s="3">
        <v>3.4823495826593387</v>
      </c>
      <c r="G19" s="3">
        <v>7.2790929776352016</v>
      </c>
      <c r="H19" s="3">
        <v>13.383514635032583</v>
      </c>
      <c r="I19" s="3">
        <v>6.2598157557939942</v>
      </c>
      <c r="J19" s="3">
        <v>8.9244688196033195</v>
      </c>
      <c r="K19" s="3">
        <v>1.0849922181525926</v>
      </c>
      <c r="L19" s="3">
        <v>4.421168366326782</v>
      </c>
      <c r="M19" s="27">
        <v>3.8002322009131433</v>
      </c>
      <c r="N19" s="1">
        <v>1.6165687422919035</v>
      </c>
      <c r="O19" s="1">
        <v>0.50446081427382694</v>
      </c>
      <c r="P19" s="29">
        <v>4.003285762645433</v>
      </c>
    </row>
    <row r="20" spans="1:16" x14ac:dyDescent="0.45">
      <c r="A20" s="4">
        <v>1998</v>
      </c>
      <c r="B20" s="6">
        <v>-11.648573565925375</v>
      </c>
      <c r="C20" s="6">
        <v>75.271168773471771</v>
      </c>
      <c r="D20" s="6">
        <v>8.0101675232066043</v>
      </c>
      <c r="E20" s="3">
        <v>35.004441851553196</v>
      </c>
      <c r="F20" s="3">
        <v>8.4987199983485766</v>
      </c>
      <c r="G20" s="3">
        <v>4.1078506762858069</v>
      </c>
      <c r="H20" s="3">
        <v>7.5260368985060211</v>
      </c>
      <c r="I20" s="3">
        <v>10.405670361417279</v>
      </c>
      <c r="J20" s="3">
        <v>9.2141601259812234</v>
      </c>
      <c r="K20" s="3">
        <v>-1.328848554562029</v>
      </c>
      <c r="L20" s="3">
        <v>8.0637104569703411</v>
      </c>
      <c r="M20" s="27">
        <v>4.7362125618407163</v>
      </c>
      <c r="N20" s="1">
        <v>-0.90025162923896573</v>
      </c>
      <c r="O20" s="1">
        <v>-2.6680247024998494E-2</v>
      </c>
      <c r="P20" s="29">
        <v>4.4759231761170923</v>
      </c>
    </row>
    <row r="21" spans="1:16" x14ac:dyDescent="0.45">
      <c r="A21" s="4">
        <v>1999</v>
      </c>
      <c r="B21" s="6">
        <v>11.59397647734886</v>
      </c>
      <c r="C21" s="6">
        <v>14.161195985779102</v>
      </c>
      <c r="D21" s="6">
        <v>3.0683955207817064</v>
      </c>
      <c r="E21" s="3">
        <v>28.352364502610101</v>
      </c>
      <c r="F21" s="3">
        <v>4.5452820569551022E-2</v>
      </c>
      <c r="G21" s="3">
        <v>8.8870474257355596</v>
      </c>
      <c r="H21" s="3">
        <v>5.8622861796655172</v>
      </c>
      <c r="I21" s="3">
        <v>6.3346397302426425</v>
      </c>
      <c r="J21" s="3">
        <v>4.162701158847625</v>
      </c>
      <c r="K21" s="3">
        <v>-3.5778297715097693</v>
      </c>
      <c r="L21" s="3">
        <v>-2.5769529776167701</v>
      </c>
      <c r="M21" s="27">
        <v>3.7810377366500205</v>
      </c>
      <c r="N21" s="1">
        <v>-1.2630589388777764</v>
      </c>
      <c r="O21" s="1">
        <v>-1.2410513472625837</v>
      </c>
      <c r="P21" s="29">
        <v>-1.2298353902398844</v>
      </c>
    </row>
    <row r="22" spans="1:16" x14ac:dyDescent="0.45">
      <c r="A22" s="4">
        <v>2000</v>
      </c>
      <c r="B22" s="6">
        <v>29.01570917416737</v>
      </c>
      <c r="C22" s="6">
        <v>20.447456852145905</v>
      </c>
      <c r="D22" s="6">
        <v>3.6449701611281853</v>
      </c>
      <c r="E22" s="3">
        <v>11.02653052074254</v>
      </c>
      <c r="F22" s="3">
        <v>8.8552168514483895</v>
      </c>
      <c r="G22" s="3">
        <v>4.4724337187195289</v>
      </c>
      <c r="H22" s="3">
        <v>38.511986194647932</v>
      </c>
      <c r="I22" s="3">
        <v>5.8169335593727567</v>
      </c>
      <c r="J22" s="3">
        <v>7.2774302093247627</v>
      </c>
      <c r="K22" s="3">
        <v>3.8634775178326919</v>
      </c>
      <c r="L22" s="3">
        <v>1.3310499593202536</v>
      </c>
      <c r="M22" s="27">
        <v>3.4466593491479784</v>
      </c>
      <c r="N22" s="1">
        <v>2.0627926136811396</v>
      </c>
      <c r="O22" s="1">
        <v>-1.3362600899871353</v>
      </c>
      <c r="P22" s="29">
        <v>1.0217650054873673</v>
      </c>
    </row>
    <row r="23" spans="1:16" x14ac:dyDescent="0.45">
      <c r="A23" s="4">
        <v>2001</v>
      </c>
      <c r="B23" s="6">
        <v>-5.5918980497648789</v>
      </c>
      <c r="C23" s="6">
        <v>14.295715436283587</v>
      </c>
      <c r="D23" s="6">
        <v>3.2156160174506851</v>
      </c>
      <c r="E23" s="3">
        <v>14.374638542067515</v>
      </c>
      <c r="F23" s="3">
        <v>-1.5818739118174392</v>
      </c>
      <c r="G23" s="3">
        <v>11.017148295892085</v>
      </c>
      <c r="H23" s="3">
        <v>5.3106357135336282</v>
      </c>
      <c r="I23" s="3">
        <v>5.6188622657626439</v>
      </c>
      <c r="J23" s="3">
        <v>13.66480016244293</v>
      </c>
      <c r="K23" s="3">
        <v>-1.8144317307134799</v>
      </c>
      <c r="L23" s="3">
        <v>1.917532244930527</v>
      </c>
      <c r="M23" s="27">
        <v>3.2611601322243899</v>
      </c>
      <c r="N23" s="1">
        <v>2.0470494573133351</v>
      </c>
      <c r="O23" s="1">
        <v>-1.0848798481520134</v>
      </c>
      <c r="P23" s="29">
        <v>3.4784991471607611</v>
      </c>
    </row>
    <row r="24" spans="1:16" x14ac:dyDescent="0.45">
      <c r="A24" s="4">
        <v>2002</v>
      </c>
      <c r="B24" s="6">
        <v>0.37420952853027245</v>
      </c>
      <c r="C24" s="6">
        <v>5.8960516931848304</v>
      </c>
      <c r="D24" s="6">
        <v>3.7156837765281381</v>
      </c>
      <c r="E24" s="3">
        <v>34.60624105095286</v>
      </c>
      <c r="F24" s="3">
        <v>3.1288831986340853</v>
      </c>
      <c r="G24" s="3">
        <v>3.9348578981679907</v>
      </c>
      <c r="H24" s="3">
        <v>3.7290133040513354</v>
      </c>
      <c r="I24" s="3">
        <v>4.2310918137205817</v>
      </c>
      <c r="J24" s="3">
        <v>8.1115702573062691</v>
      </c>
      <c r="K24" s="3">
        <v>-0.89691563238464767</v>
      </c>
      <c r="L24" s="3">
        <v>1.6904580560415354</v>
      </c>
      <c r="M24" s="27">
        <v>3.8928674350377008</v>
      </c>
      <c r="N24" s="1">
        <v>0.60209907800394546</v>
      </c>
      <c r="O24" s="1">
        <v>-1.3909786153579944</v>
      </c>
      <c r="P24" s="29">
        <v>3.0331396462807305</v>
      </c>
    </row>
    <row r="25" spans="1:16" x14ac:dyDescent="0.45">
      <c r="A25" s="4">
        <v>2003</v>
      </c>
      <c r="B25" s="6">
        <v>6.1046110643027731</v>
      </c>
      <c r="C25" s="6">
        <v>5.4874291379014721</v>
      </c>
      <c r="D25" s="6">
        <v>3.8677980861705947</v>
      </c>
      <c r="E25" s="3">
        <v>28.719707517757826</v>
      </c>
      <c r="F25" s="3">
        <v>3.2989328768782542</v>
      </c>
      <c r="G25" s="3">
        <v>3.0703049673214764</v>
      </c>
      <c r="H25" s="3">
        <v>3.2586047519212968</v>
      </c>
      <c r="I25" s="3">
        <v>3.1921313294937192</v>
      </c>
      <c r="J25" s="3">
        <v>8.7486643975612282</v>
      </c>
      <c r="K25" s="3">
        <v>-1.7990488693887841</v>
      </c>
      <c r="L25" s="3">
        <v>2.1495490160916972</v>
      </c>
      <c r="M25" s="27">
        <v>5.815816647896213</v>
      </c>
      <c r="N25" s="1">
        <v>2.6031777189569283</v>
      </c>
      <c r="O25" s="1">
        <v>-1.6077037075122433</v>
      </c>
      <c r="P25" s="29">
        <v>3.4499934626881554</v>
      </c>
    </row>
    <row r="26" spans="1:16" x14ac:dyDescent="0.45">
      <c r="A26" s="4">
        <v>2004</v>
      </c>
      <c r="B26" s="6">
        <v>15.886164657530614</v>
      </c>
      <c r="C26" s="6">
        <v>8.5507270318636586</v>
      </c>
      <c r="D26" s="6">
        <v>5.7254132274628233</v>
      </c>
      <c r="E26" s="3">
        <v>10.722248210498961</v>
      </c>
      <c r="F26" s="3">
        <v>6.0092826148210605</v>
      </c>
      <c r="G26" s="3">
        <v>4.1664271507483477</v>
      </c>
      <c r="H26" s="3">
        <v>7.3306116739496616</v>
      </c>
      <c r="I26" s="3">
        <v>5.8907585340695334</v>
      </c>
      <c r="J26" s="3">
        <v>8.8014924613156325</v>
      </c>
      <c r="K26" s="3">
        <v>3.9595282197786759</v>
      </c>
      <c r="L26" s="3">
        <v>3.5692594260299728</v>
      </c>
      <c r="M26" s="27">
        <v>4.5621363796935981</v>
      </c>
      <c r="N26" s="1">
        <v>6.9519926804568968</v>
      </c>
      <c r="O26" s="1">
        <v>-1.1247663998524331</v>
      </c>
      <c r="P26" s="29">
        <v>3.1278802877273506</v>
      </c>
    </row>
    <row r="27" spans="1:16" x14ac:dyDescent="0.45">
      <c r="A27" s="4">
        <v>2005</v>
      </c>
      <c r="B27" s="6">
        <v>18.766319143274799</v>
      </c>
      <c r="C27" s="6">
        <v>14.331787084271213</v>
      </c>
      <c r="D27" s="6">
        <v>5.6219032626840431</v>
      </c>
      <c r="E27" s="3">
        <v>12.013657249983751</v>
      </c>
      <c r="F27" s="3">
        <v>8.8625864706771011</v>
      </c>
      <c r="G27" s="3">
        <v>6.1193904079363648</v>
      </c>
      <c r="H27" s="3">
        <v>7.839763640183989</v>
      </c>
      <c r="I27" s="3">
        <v>5.9108934478540931</v>
      </c>
      <c r="J27" s="3">
        <v>10.41872675165159</v>
      </c>
      <c r="K27" s="3">
        <v>1.9005186505386007</v>
      </c>
      <c r="L27" s="3">
        <v>5.0915561830489509</v>
      </c>
      <c r="M27" s="27">
        <v>4.5863607044494614</v>
      </c>
      <c r="N27" s="1">
        <v>3.9037442692328739</v>
      </c>
      <c r="O27" s="1">
        <v>-1.1940176805642722</v>
      </c>
      <c r="P27" s="29">
        <v>1.0414014916489975</v>
      </c>
    </row>
    <row r="28" spans="1:16" x14ac:dyDescent="0.45">
      <c r="A28" s="4">
        <v>2006</v>
      </c>
      <c r="B28" s="6">
        <v>10.047721475542403</v>
      </c>
      <c r="C28" s="6">
        <v>14.087424416792629</v>
      </c>
      <c r="D28" s="6">
        <v>8.4009382171396254</v>
      </c>
      <c r="E28" s="3">
        <v>20.367488546657924</v>
      </c>
      <c r="F28" s="3">
        <v>3.9809316735124156</v>
      </c>
      <c r="G28" s="3">
        <v>7.3600392790254432</v>
      </c>
      <c r="H28" s="3">
        <v>8.872814857126059</v>
      </c>
      <c r="I28" s="3">
        <v>5.1115866629503728</v>
      </c>
      <c r="J28" s="3">
        <v>11.277029447260077</v>
      </c>
      <c r="K28" s="3">
        <v>1.8441830136441979</v>
      </c>
      <c r="L28" s="3">
        <v>5.104213273029103</v>
      </c>
      <c r="M28" s="27">
        <v>5.875935815895545</v>
      </c>
      <c r="N28" s="1">
        <v>3.9265493966458678</v>
      </c>
      <c r="O28" s="1">
        <v>-0.86201838922802665</v>
      </c>
      <c r="P28" s="29">
        <v>-0.22319561244255226</v>
      </c>
    </row>
    <row r="29" spans="1:16" x14ac:dyDescent="0.45">
      <c r="A29" s="4">
        <v>2007</v>
      </c>
      <c r="B29" s="6">
        <v>1.1204476938103909</v>
      </c>
      <c r="C29" s="6">
        <v>11.258578530897111</v>
      </c>
      <c r="D29" s="6">
        <v>6.9444182537272496</v>
      </c>
      <c r="E29" s="3">
        <v>22.593927777519539</v>
      </c>
      <c r="F29" s="3">
        <v>4.8813233572794275</v>
      </c>
      <c r="G29" s="3">
        <v>7.6032889406115061</v>
      </c>
      <c r="H29" s="3">
        <v>7.2743193266169044</v>
      </c>
      <c r="I29" s="3">
        <v>3.1642897549487543</v>
      </c>
      <c r="J29" s="3">
        <v>14.028442824711206</v>
      </c>
      <c r="K29" s="3">
        <v>5.9168244766969451</v>
      </c>
      <c r="L29" s="3">
        <v>2.4733377418903615</v>
      </c>
      <c r="M29" s="27">
        <v>6.471260102206486</v>
      </c>
      <c r="N29" s="1">
        <v>7.7496864931477063</v>
      </c>
      <c r="O29" s="1">
        <v>-0.70524354749979068</v>
      </c>
      <c r="P29" s="29">
        <v>2.419195944278357</v>
      </c>
    </row>
    <row r="30" spans="1:16" x14ac:dyDescent="0.45">
      <c r="A30" s="4">
        <v>2008</v>
      </c>
      <c r="B30" s="6">
        <v>12.692729958361795</v>
      </c>
      <c r="C30" s="6">
        <v>18.149751249467556</v>
      </c>
      <c r="D30" s="6">
        <v>9.1939696262633817</v>
      </c>
      <c r="E30" s="3">
        <v>17.764330366518195</v>
      </c>
      <c r="F30" s="3">
        <v>10.388900399283571</v>
      </c>
      <c r="G30" s="3">
        <v>5.6198545238214166</v>
      </c>
      <c r="H30" s="3">
        <v>13.20400981944465</v>
      </c>
      <c r="I30" s="3">
        <v>7.1792161831583599</v>
      </c>
      <c r="J30" s="3">
        <v>16.327016024828083</v>
      </c>
      <c r="K30" s="3">
        <v>-1.3815554316942666</v>
      </c>
      <c r="L30" s="3">
        <v>5.1337803515996114</v>
      </c>
      <c r="M30" s="27">
        <v>7.8609660922653859</v>
      </c>
      <c r="N30" s="1">
        <v>7.7953460368212433</v>
      </c>
      <c r="O30" s="1">
        <v>-0.91153028828516369</v>
      </c>
      <c r="P30" s="29">
        <v>2.8263023010858035</v>
      </c>
    </row>
    <row r="31" spans="1:16" x14ac:dyDescent="0.45">
      <c r="A31" s="4">
        <v>2009</v>
      </c>
      <c r="B31" s="6">
        <v>-22.091416476352009</v>
      </c>
      <c r="C31" s="6">
        <v>8.2747524317285297</v>
      </c>
      <c r="D31" s="6">
        <v>7.0403654349674696</v>
      </c>
      <c r="E31" s="3">
        <v>8.7618477573264926</v>
      </c>
      <c r="F31" s="3">
        <v>-5.9922015556219606</v>
      </c>
      <c r="G31" s="3">
        <v>15.908330210245538</v>
      </c>
      <c r="H31" s="3">
        <v>20.666515814728029</v>
      </c>
      <c r="I31" s="3">
        <v>2.7382585664238235</v>
      </c>
      <c r="J31" s="3">
        <v>5.8798826358662239</v>
      </c>
      <c r="K31" s="3">
        <v>2.953924643737821</v>
      </c>
      <c r="L31" s="3">
        <v>0.19477213095817092</v>
      </c>
      <c r="M31" s="27">
        <v>6.7643546865300692</v>
      </c>
      <c r="N31" s="1">
        <v>-0.20953336098273212</v>
      </c>
      <c r="O31" s="1">
        <v>-0.56956492462434483</v>
      </c>
      <c r="P31" s="29">
        <v>3.6086441257284321</v>
      </c>
    </row>
    <row r="32" spans="1:16" x14ac:dyDescent="0.45">
      <c r="A32" s="4">
        <v>2010</v>
      </c>
      <c r="B32" s="6">
        <v>16.688282846399716</v>
      </c>
      <c r="C32" s="6">
        <v>15.264293657644942</v>
      </c>
      <c r="D32" s="6">
        <v>10.526030856185287</v>
      </c>
      <c r="E32" s="3">
        <v>6.0258734195764561</v>
      </c>
      <c r="F32" s="3">
        <v>7.2668459338943876</v>
      </c>
      <c r="G32" s="3">
        <v>15.146932449007224</v>
      </c>
      <c r="H32" s="3">
        <v>10.850239455827932</v>
      </c>
      <c r="I32" s="3">
        <v>4.3708843644488837</v>
      </c>
      <c r="J32" s="3">
        <v>26.934876176157303</v>
      </c>
      <c r="K32" s="3">
        <v>1.1078087134461612</v>
      </c>
      <c r="L32" s="3">
        <v>4.0809892267374295</v>
      </c>
      <c r="M32" s="27">
        <v>7.1446630248943848</v>
      </c>
      <c r="N32" s="1">
        <v>6.8813802531570758</v>
      </c>
      <c r="O32" s="1">
        <v>-1.8807419499391642</v>
      </c>
      <c r="P32" s="29">
        <v>2.7374968372649136</v>
      </c>
    </row>
    <row r="33" spans="1:16" x14ac:dyDescent="0.45">
      <c r="A33" s="4">
        <v>2011</v>
      </c>
      <c r="B33" s="6">
        <v>20.180505415162457</v>
      </c>
      <c r="C33" s="6">
        <v>7.4659430336751313</v>
      </c>
      <c r="D33" s="6">
        <v>8.7335801440461438</v>
      </c>
      <c r="E33" s="3">
        <v>8.6777991328952169</v>
      </c>
      <c r="F33" s="3">
        <v>5.4124080900796798</v>
      </c>
      <c r="G33" s="3">
        <v>26.39730666496753</v>
      </c>
      <c r="H33" s="3">
        <v>19.644651127200845</v>
      </c>
      <c r="I33" s="3">
        <v>3.91880577530506</v>
      </c>
      <c r="J33" s="3">
        <v>3.9799293429318539</v>
      </c>
      <c r="K33" s="3">
        <v>1.170798203550973</v>
      </c>
      <c r="L33" s="3">
        <v>3.7430981204437046</v>
      </c>
      <c r="M33" s="27">
        <v>7.8594508548098645</v>
      </c>
      <c r="N33" s="1">
        <v>8.0756844669555079</v>
      </c>
      <c r="O33" s="1">
        <v>-1.6220802500926652</v>
      </c>
      <c r="P33" s="29">
        <v>1.2818638059200964</v>
      </c>
    </row>
    <row r="34" spans="1:16" x14ac:dyDescent="0.45">
      <c r="A34" s="4">
        <v>2012</v>
      </c>
      <c r="B34" s="6">
        <v>1.2187026872860827</v>
      </c>
      <c r="C34" s="6">
        <v>3.7538787532365347</v>
      </c>
      <c r="D34" s="6">
        <v>7.9343862703191519</v>
      </c>
      <c r="E34" s="3">
        <v>6.4354663410652506</v>
      </c>
      <c r="F34" s="3">
        <v>0.99993230347088513</v>
      </c>
      <c r="G34" s="3">
        <v>7.7411500287850004</v>
      </c>
      <c r="H34" s="3">
        <v>5.9685743810276222</v>
      </c>
      <c r="I34" s="3">
        <v>1.9941760968025193</v>
      </c>
      <c r="J34" s="3">
        <v>10.463447180090398</v>
      </c>
      <c r="K34" s="3">
        <v>0.4953457712008742</v>
      </c>
      <c r="L34" s="3">
        <v>1.9091444419967445</v>
      </c>
      <c r="M34" s="27">
        <v>8.1645736778097131</v>
      </c>
      <c r="N34" s="1">
        <v>2.3312175757732376</v>
      </c>
      <c r="O34" s="1">
        <v>-0.75609311955516034</v>
      </c>
      <c r="P34" s="29">
        <v>1.2518081696316017</v>
      </c>
    </row>
    <row r="35" spans="1:16" x14ac:dyDescent="0.45">
      <c r="A35" s="4">
        <v>2013</v>
      </c>
      <c r="B35" s="6">
        <v>-2.8213211698954268</v>
      </c>
      <c r="C35" s="6">
        <v>4.9659902913167713</v>
      </c>
      <c r="D35" s="6">
        <v>6.1865039792641028</v>
      </c>
      <c r="E35" s="3">
        <v>3.7969915774223466</v>
      </c>
      <c r="F35" s="3">
        <v>0.17447448132143961</v>
      </c>
      <c r="G35" s="3">
        <v>7.0826509991402276</v>
      </c>
      <c r="H35" s="3">
        <v>6.9659430784773946</v>
      </c>
      <c r="I35" s="3">
        <v>2.0610633590686973</v>
      </c>
      <c r="J35" s="3">
        <v>6.2528852580252021</v>
      </c>
      <c r="K35" s="3">
        <v>-0.43105939187167053</v>
      </c>
      <c r="L35" s="3">
        <v>1.7787458923541664</v>
      </c>
      <c r="M35" s="27">
        <v>7.1749534265201476</v>
      </c>
      <c r="N35" s="1">
        <v>2.1633700268356932</v>
      </c>
      <c r="O35" s="1">
        <v>-0.35437505433027638</v>
      </c>
      <c r="P35" s="29">
        <v>1.0185438050527722</v>
      </c>
    </row>
    <row r="36" spans="1:16" x14ac:dyDescent="0.45">
      <c r="A36" s="4">
        <v>2014</v>
      </c>
      <c r="B36" s="6">
        <v>-1.8464572836568607</v>
      </c>
      <c r="C36" s="6">
        <v>5.4431745493561152</v>
      </c>
      <c r="D36" s="6">
        <v>3.33175691706154</v>
      </c>
      <c r="E36" s="3">
        <v>4.2652066163038569</v>
      </c>
      <c r="F36" s="3">
        <v>2.4674667836637809</v>
      </c>
      <c r="G36" s="3">
        <v>8.035366198698739</v>
      </c>
      <c r="H36" s="3">
        <v>7.411553240786148</v>
      </c>
      <c r="I36" s="3">
        <v>3.0530553008590573</v>
      </c>
      <c r="J36" s="3">
        <v>1.9206288034431509</v>
      </c>
      <c r="K36" s="3">
        <v>-0.26727004163480217</v>
      </c>
      <c r="L36" s="3">
        <v>1.441465365280294</v>
      </c>
      <c r="M36" s="27">
        <v>5.668788527712735</v>
      </c>
      <c r="N36" s="1">
        <v>1.0310636876785111</v>
      </c>
      <c r="O36" s="1">
        <v>1.6862947862667426</v>
      </c>
      <c r="P36" s="29">
        <v>0.90689675061581454</v>
      </c>
    </row>
    <row r="37" spans="1:16" x14ac:dyDescent="0.45">
      <c r="A37" s="4">
        <v>2015</v>
      </c>
      <c r="B37" s="6">
        <v>-17.612803134126182</v>
      </c>
      <c r="C37" s="6">
        <v>3.9802426601396093</v>
      </c>
      <c r="D37" s="6">
        <v>2.2795881084983307</v>
      </c>
      <c r="E37" s="3">
        <v>8.3748972406742155</v>
      </c>
      <c r="F37" s="3">
        <v>1.2180557335533848</v>
      </c>
      <c r="G37" s="3">
        <v>4.4090454316949348</v>
      </c>
      <c r="H37" s="3">
        <v>4.1102486586462419</v>
      </c>
      <c r="I37" s="3">
        <v>-0.71968278973592703</v>
      </c>
      <c r="J37" s="3">
        <v>3.0143808040395754</v>
      </c>
      <c r="K37" s="3">
        <v>3.0719550096641797</v>
      </c>
      <c r="L37" s="3">
        <v>0.72211357341251414</v>
      </c>
      <c r="M37" s="27">
        <v>5.8727770404052961</v>
      </c>
      <c r="N37" s="1">
        <v>-2.9440935731486206E-3</v>
      </c>
      <c r="O37" s="1">
        <v>2.1112989932749997</v>
      </c>
      <c r="P37" s="29">
        <v>3.1855959666495295</v>
      </c>
    </row>
    <row r="38" spans="1:16" s="5" customFormat="1" x14ac:dyDescent="0.45">
      <c r="A38" s="4">
        <v>2016</v>
      </c>
      <c r="B38" s="6">
        <v>-9.1678616164634406</v>
      </c>
      <c r="C38" s="6">
        <v>2.4389240868820679</v>
      </c>
      <c r="D38" s="6">
        <v>3.2379749508076685</v>
      </c>
      <c r="E38" s="3">
        <v>-2.6513524138243127</v>
      </c>
      <c r="F38" s="3">
        <v>1.65825996642414</v>
      </c>
      <c r="G38" s="3">
        <v>7.1503347880836401</v>
      </c>
      <c r="H38" s="3">
        <v>13.001929515734261</v>
      </c>
      <c r="I38" s="3">
        <v>1.2803117437396168</v>
      </c>
      <c r="J38" s="3">
        <v>5.4432217186421354</v>
      </c>
      <c r="K38" s="3">
        <v>0.46948324702054833</v>
      </c>
      <c r="L38" s="3">
        <v>2.6361676199892798</v>
      </c>
      <c r="M38" s="27">
        <v>27.850737724174195</v>
      </c>
      <c r="N38" s="1">
        <v>1.4073460272495026</v>
      </c>
      <c r="O38" s="1">
        <v>0.41994437605725921</v>
      </c>
      <c r="P38" s="29">
        <v>1.986038505453493</v>
      </c>
    </row>
    <row r="39" spans="1:16" ht="14.25" customHeight="1" x14ac:dyDescent="0.45">
      <c r="A39" s="4">
        <v>2017</v>
      </c>
      <c r="B39" s="6">
        <v>4.9536902890191357</v>
      </c>
      <c r="C39" s="6">
        <v>4.2926781219952517</v>
      </c>
      <c r="D39" s="6">
        <v>3.9692579335233802</v>
      </c>
      <c r="E39" s="3">
        <v>5.3729010205101417</v>
      </c>
      <c r="F39" s="3">
        <v>3.7789609430645328</v>
      </c>
      <c r="G39" s="3">
        <v>8.2614125506821949</v>
      </c>
      <c r="H39" s="3">
        <v>4.0297459932557871</v>
      </c>
      <c r="I39" s="3">
        <v>2.3202599460893936</v>
      </c>
      <c r="J39" s="3">
        <v>5.4728452958846958</v>
      </c>
      <c r="K39" s="3">
        <v>2.8751529853951752</v>
      </c>
      <c r="L39" s="3">
        <v>1.8999449899776977</v>
      </c>
      <c r="M39" s="27">
        <v>5.0475975820371417</v>
      </c>
      <c r="N39" s="1">
        <v>4.2326819752664306</v>
      </c>
      <c r="O39" s="1">
        <v>-7.4349503729081334E-2</v>
      </c>
      <c r="P39" s="29">
        <v>2.2227813815284065</v>
      </c>
    </row>
    <row r="40" spans="1:16" x14ac:dyDescent="0.45">
      <c r="A40" s="4">
        <v>2018</v>
      </c>
      <c r="B40" s="6">
        <v>9.2176534882716652</v>
      </c>
      <c r="C40" s="6">
        <v>3.8183235694333462</v>
      </c>
      <c r="D40" s="6">
        <v>3.8842402719666325</v>
      </c>
      <c r="E40" s="3">
        <v>5.4456594359947132</v>
      </c>
      <c r="F40" s="3">
        <v>0.62467467458664316</v>
      </c>
      <c r="G40" s="3">
        <v>4.3558584651574535</v>
      </c>
      <c r="H40" s="3">
        <v>3.8417866327479686</v>
      </c>
      <c r="I40" s="3">
        <v>3.7406538302207082</v>
      </c>
      <c r="J40" s="3">
        <v>4.2953061932129941</v>
      </c>
      <c r="K40" s="3">
        <v>3.5346507550531641</v>
      </c>
      <c r="L40" s="3">
        <v>1.4285861642072746</v>
      </c>
      <c r="M40" s="27">
        <v>5.8055387670457463</v>
      </c>
      <c r="N40" s="1">
        <v>3.4997476356900989</v>
      </c>
      <c r="O40" s="1">
        <v>-2.3750638760589027E-4</v>
      </c>
      <c r="P40" s="29">
        <v>0.48294898310261658</v>
      </c>
    </row>
    <row r="41" spans="1:16" x14ac:dyDescent="0.45">
      <c r="A41" s="4">
        <v>2019</v>
      </c>
      <c r="B41" s="6">
        <v>-3.3357679753650018</v>
      </c>
      <c r="C41" s="6">
        <v>1.5984884998414373</v>
      </c>
      <c r="D41" s="6">
        <v>2.4055171610651342</v>
      </c>
      <c r="E41" s="3">
        <v>6.2652186585049776</v>
      </c>
      <c r="F41" s="3">
        <v>7.1826909312136422E-2</v>
      </c>
      <c r="G41" s="3">
        <v>4.6911559345349758</v>
      </c>
      <c r="H41" s="3">
        <v>9.0363348417050702</v>
      </c>
      <c r="I41" s="3">
        <v>0.69707629741948551</v>
      </c>
      <c r="J41" s="3">
        <v>3.8705276126505481</v>
      </c>
      <c r="K41" s="3">
        <v>-0.20164817326393347</v>
      </c>
      <c r="L41" s="3">
        <v>1.0144234064249673</v>
      </c>
      <c r="M41" s="27">
        <v>3.6581561808312557</v>
      </c>
      <c r="N41" s="1">
        <v>1.2867004075708905</v>
      </c>
      <c r="O41" s="1">
        <v>0.63480316569608419</v>
      </c>
      <c r="P41" s="29">
        <v>-0.8393253081496681</v>
      </c>
    </row>
    <row r="42" spans="1:16" x14ac:dyDescent="0.45">
      <c r="A42" s="4">
        <v>2020</v>
      </c>
      <c r="B42" s="6">
        <v>-10.863759635016208</v>
      </c>
      <c r="C42" s="6">
        <v>-0.40165143521899438</v>
      </c>
      <c r="D42" s="6">
        <v>4.7465489326074248</v>
      </c>
      <c r="E42" s="3">
        <v>3.8442545356197115</v>
      </c>
      <c r="F42" s="3">
        <v>-0.77087420788838301</v>
      </c>
      <c r="G42" s="3">
        <v>3.2174023303376913</v>
      </c>
      <c r="H42" s="3">
        <v>9.9444982105729025</v>
      </c>
      <c r="I42" s="3">
        <v>1.6504901868136699</v>
      </c>
      <c r="J42" s="3">
        <v>3.2709021087644459</v>
      </c>
      <c r="K42" s="3">
        <v>-2.6964548484050965</v>
      </c>
      <c r="L42" s="3">
        <v>-1.2819443176342133</v>
      </c>
      <c r="M42" s="27">
        <v>3.8410447237990439</v>
      </c>
      <c r="N42" s="1">
        <v>0.49249369691071365</v>
      </c>
      <c r="O42" s="1">
        <v>0.94419743607119244</v>
      </c>
      <c r="P42" s="29">
        <v>1.5637468567534256</v>
      </c>
    </row>
    <row r="43" spans="1:16" x14ac:dyDescent="0.45">
      <c r="A43" s="4">
        <v>2021</v>
      </c>
      <c r="B43" s="6">
        <v>15.465928533965538</v>
      </c>
      <c r="C43" s="6">
        <v>6.003421337024875</v>
      </c>
      <c r="D43" s="6">
        <v>8.5385254812817806</v>
      </c>
      <c r="E43" s="3">
        <v>4.8025550036039846</v>
      </c>
      <c r="F43" s="3">
        <v>5.7136178320068751</v>
      </c>
      <c r="G43" s="3">
        <v>6.7627121636888887</v>
      </c>
      <c r="H43" s="3">
        <v>10.214676646859289</v>
      </c>
      <c r="I43" s="3">
        <v>2.2824784623180108</v>
      </c>
      <c r="J43" s="3">
        <v>8.4961186364112393</v>
      </c>
      <c r="K43" s="3">
        <v>8.7843655749485663</v>
      </c>
      <c r="L43" s="3">
        <v>1.7098129930281516</v>
      </c>
      <c r="M43" s="27">
        <v>4.1211747067956992</v>
      </c>
      <c r="N43" s="1">
        <v>4.5532842798660056</v>
      </c>
      <c r="O43" s="1">
        <v>-0.22753344094499539</v>
      </c>
      <c r="P43" s="29">
        <v>2.4976757211081946</v>
      </c>
    </row>
    <row r="44" spans="1:16" x14ac:dyDescent="0.45">
      <c r="A44" s="4">
        <v>2022</v>
      </c>
      <c r="B44" s="6">
        <v>24.23672668028756</v>
      </c>
      <c r="C44" s="6">
        <v>9.5678443611082855</v>
      </c>
      <c r="D44" s="6">
        <v>8.3182112923364997</v>
      </c>
      <c r="E44" s="3">
        <v>10.505836575920569</v>
      </c>
      <c r="F44" s="3">
        <v>6.4565021944460881</v>
      </c>
      <c r="G44" s="3">
        <v>7.3273659243794782</v>
      </c>
      <c r="H44" s="3">
        <v>12.999002698523967</v>
      </c>
      <c r="I44" s="3">
        <v>5.4810777391269596</v>
      </c>
      <c r="J44" s="3">
        <v>48.847276882634333</v>
      </c>
      <c r="K44" s="3">
        <v>9.051761389255347</v>
      </c>
      <c r="L44" s="3">
        <v>4.7101728637178155</v>
      </c>
      <c r="M44" s="27">
        <v>5.0490218788313115</v>
      </c>
      <c r="N44" s="1">
        <v>2.2472606837740585</v>
      </c>
      <c r="O44" s="1">
        <v>0.24446373139896593</v>
      </c>
      <c r="P44" s="29">
        <v>1.21768616147655</v>
      </c>
    </row>
    <row r="45" spans="1:16" x14ac:dyDescent="0.45">
      <c r="A45" s="12"/>
      <c r="B45" s="13"/>
      <c r="C45" s="13"/>
      <c r="D45" s="13"/>
      <c r="E45" s="2"/>
      <c r="F45" s="2"/>
      <c r="G45" s="2"/>
      <c r="H45" s="2"/>
      <c r="I45" s="2"/>
      <c r="J45" s="2"/>
      <c r="K45" s="2"/>
      <c r="L45" s="2"/>
    </row>
    <row r="46" spans="1:16" x14ac:dyDescent="0.45">
      <c r="A46" s="12"/>
      <c r="B46" s="13"/>
      <c r="C46" s="13"/>
      <c r="D46" s="13"/>
      <c r="E46" s="2"/>
      <c r="F46" s="2"/>
      <c r="G46" s="2"/>
      <c r="H46" s="2"/>
      <c r="I46" s="2"/>
      <c r="J46" s="2"/>
      <c r="K46" s="2"/>
      <c r="L46" s="2"/>
    </row>
    <row r="47" spans="1:16" x14ac:dyDescent="0.45">
      <c r="A47" s="12"/>
      <c r="B47" s="13"/>
      <c r="C47" s="13"/>
      <c r="D47" s="13"/>
      <c r="E47" s="2"/>
      <c r="F47" s="2"/>
      <c r="G47" s="2"/>
      <c r="H47" s="2"/>
      <c r="I47" s="2"/>
      <c r="J47" s="2"/>
      <c r="K47" s="2"/>
      <c r="L47" s="2"/>
    </row>
    <row r="48" spans="1:16" x14ac:dyDescent="0.45">
      <c r="A48" s="12"/>
      <c r="B48" s="13"/>
      <c r="C48" s="13"/>
      <c r="D48" s="13"/>
      <c r="E48" s="2"/>
      <c r="F48" s="2"/>
      <c r="G48" s="2"/>
      <c r="H48" s="2"/>
      <c r="I48" s="2"/>
      <c r="J48" s="2"/>
      <c r="K48" s="2"/>
      <c r="L48" s="2"/>
    </row>
    <row r="49" spans="1:12" x14ac:dyDescent="0.45">
      <c r="A49" s="12"/>
      <c r="B49" s="13"/>
      <c r="C49" s="13"/>
      <c r="D49" s="13"/>
      <c r="E49" s="2"/>
      <c r="F49" s="2"/>
      <c r="G49" s="2"/>
      <c r="H49" s="2"/>
      <c r="I49" s="2"/>
      <c r="J49" s="2"/>
      <c r="K49" s="2"/>
      <c r="L49" s="2"/>
    </row>
    <row r="50" spans="1:12" x14ac:dyDescent="0.45">
      <c r="A50" s="12"/>
      <c r="B50" s="13"/>
      <c r="C50" s="13"/>
      <c r="D50" s="13"/>
      <c r="E50" s="2"/>
      <c r="F50" s="2"/>
      <c r="G50" s="2"/>
      <c r="H50" s="2"/>
      <c r="I50" s="2"/>
      <c r="J50" s="2"/>
      <c r="K50" s="2"/>
      <c r="L50" s="2"/>
    </row>
    <row r="51" spans="1:12" x14ac:dyDescent="0.45">
      <c r="A51" s="12"/>
      <c r="B51" s="13"/>
      <c r="C51" s="13"/>
      <c r="D51" s="13"/>
      <c r="E51" s="2"/>
      <c r="F51" s="2"/>
      <c r="G51" s="2"/>
      <c r="H51" s="2"/>
      <c r="I51" s="2"/>
      <c r="J51" s="2"/>
      <c r="K51" s="2"/>
      <c r="L51" s="2"/>
    </row>
    <row r="52" spans="1:12" x14ac:dyDescent="0.45">
      <c r="A52" s="12"/>
      <c r="B52" s="13"/>
      <c r="C52" s="13"/>
      <c r="D52" s="13"/>
      <c r="E52" s="2"/>
      <c r="F52" s="2"/>
      <c r="G52" s="2"/>
      <c r="H52" s="2"/>
      <c r="I52" s="2"/>
      <c r="J52" s="2"/>
      <c r="K52" s="2"/>
      <c r="L52" s="2"/>
    </row>
    <row r="53" spans="1:12" x14ac:dyDescent="0.45">
      <c r="A53" s="12"/>
      <c r="B53" s="13"/>
      <c r="C53" s="13"/>
      <c r="D53" s="13"/>
      <c r="E53" s="2"/>
      <c r="F53" s="2"/>
      <c r="G53" s="2"/>
      <c r="H53" s="2"/>
      <c r="I53" s="2"/>
      <c r="J53" s="2"/>
      <c r="K53" s="2"/>
      <c r="L53" s="2"/>
    </row>
    <row r="54" spans="1:12" x14ac:dyDescent="0.45">
      <c r="A54" s="12"/>
      <c r="B54" s="13"/>
      <c r="C54" s="13"/>
      <c r="D54" s="13"/>
      <c r="E54" s="2"/>
      <c r="F54" s="2"/>
      <c r="G54" s="2"/>
      <c r="H54" s="2"/>
      <c r="I54" s="2"/>
      <c r="J54" s="2"/>
      <c r="K54" s="2"/>
      <c r="L54" s="2"/>
    </row>
    <row r="55" spans="1:12" x14ac:dyDescent="0.45">
      <c r="A55" s="12"/>
      <c r="B55" s="13"/>
      <c r="C55" s="13"/>
      <c r="D55" s="13"/>
      <c r="E55" s="2"/>
      <c r="F55" s="2"/>
      <c r="G55" s="2"/>
      <c r="H55" s="2"/>
      <c r="I55" s="2"/>
      <c r="J55" s="2"/>
      <c r="K55" s="2"/>
      <c r="L55" s="2"/>
    </row>
    <row r="56" spans="1:12" x14ac:dyDescent="0.45">
      <c r="A56" s="12"/>
      <c r="B56" s="13"/>
      <c r="C56" s="13"/>
      <c r="D56" s="13"/>
      <c r="E56" s="2"/>
      <c r="F56" s="2"/>
      <c r="G56" s="2"/>
      <c r="H56" s="2"/>
      <c r="I56" s="2"/>
      <c r="J56" s="2"/>
      <c r="K56" s="2"/>
      <c r="L56" s="2"/>
    </row>
    <row r="57" spans="1:12" x14ac:dyDescent="0.45">
      <c r="A57" s="12"/>
      <c r="B57" s="13"/>
      <c r="C57" s="13"/>
      <c r="D57" s="13"/>
      <c r="E57" s="2"/>
      <c r="F57" s="2"/>
      <c r="G57" s="2"/>
      <c r="H57" s="2"/>
      <c r="I57" s="2"/>
      <c r="J57" s="2"/>
      <c r="K57" s="2"/>
      <c r="L57" s="2"/>
    </row>
    <row r="58" spans="1:12" x14ac:dyDescent="0.45">
      <c r="A58" s="77"/>
      <c r="B58" s="77"/>
      <c r="C58" s="13"/>
      <c r="D58" s="13"/>
      <c r="E58" s="2"/>
      <c r="F58" s="2"/>
      <c r="G58" s="2"/>
      <c r="H58" s="2"/>
      <c r="I58" s="2"/>
      <c r="J58" s="2"/>
      <c r="K58" s="2"/>
      <c r="L58" s="2"/>
    </row>
    <row r="59" spans="1:12" x14ac:dyDescent="0.45">
      <c r="A59" s="19"/>
      <c r="B59" s="12"/>
      <c r="C59" s="13"/>
      <c r="D59" s="13"/>
      <c r="E59" s="2"/>
      <c r="F59" s="2"/>
      <c r="G59" s="2"/>
      <c r="H59" s="2"/>
      <c r="I59" s="2"/>
      <c r="J59" s="2"/>
      <c r="K59" s="2"/>
      <c r="L59" s="2"/>
    </row>
    <row r="60" spans="1:12" x14ac:dyDescent="0.45">
      <c r="A60" s="77"/>
      <c r="B60" s="77"/>
      <c r="C60" s="13"/>
      <c r="D60" s="13"/>
      <c r="E60" s="2"/>
      <c r="F60" s="2"/>
      <c r="G60" s="2"/>
      <c r="H60" s="2"/>
      <c r="I60" s="2"/>
      <c r="J60" s="2"/>
      <c r="K60" s="2"/>
      <c r="L60" s="2"/>
    </row>
    <row r="61" spans="1:12" x14ac:dyDescent="0.45">
      <c r="A61" s="19"/>
      <c r="B61" s="12"/>
      <c r="C61" s="13"/>
      <c r="D61" s="13"/>
      <c r="E61" s="2"/>
      <c r="F61" s="2"/>
      <c r="G61" s="2"/>
      <c r="H61" s="2"/>
      <c r="I61" s="2"/>
      <c r="J61" s="2"/>
      <c r="K61" s="2"/>
      <c r="L61" s="2"/>
    </row>
    <row r="62" spans="1:12" x14ac:dyDescent="0.45">
      <c r="A62" s="19"/>
      <c r="B62" s="12"/>
      <c r="C62" s="13"/>
      <c r="D62" s="13"/>
      <c r="E62" s="2"/>
      <c r="F62" s="2"/>
      <c r="G62" s="2"/>
      <c r="H62" s="2"/>
      <c r="I62" s="2"/>
      <c r="J62" s="2"/>
      <c r="K62" s="2"/>
      <c r="L62" s="2"/>
    </row>
    <row r="63" spans="1:12" x14ac:dyDescent="0.45">
      <c r="A63" s="19"/>
      <c r="B63" s="12"/>
      <c r="C63" s="13"/>
      <c r="D63" s="13"/>
      <c r="E63" s="2"/>
      <c r="F63" s="2"/>
      <c r="G63" s="2"/>
      <c r="H63" s="2"/>
      <c r="I63" s="2"/>
      <c r="J63" s="2"/>
      <c r="K63" s="2"/>
      <c r="L63" s="2"/>
    </row>
    <row r="64" spans="1:12" x14ac:dyDescent="0.45">
      <c r="A64" s="12"/>
      <c r="B64" s="13"/>
      <c r="C64" s="13"/>
      <c r="D64" s="13"/>
      <c r="E64" s="2"/>
      <c r="F64" s="2"/>
      <c r="G64" s="2"/>
      <c r="H64" s="2"/>
      <c r="I64" s="2"/>
      <c r="J64" s="2"/>
      <c r="K64" s="2"/>
      <c r="L64" s="2"/>
    </row>
    <row r="65" spans="1:12" x14ac:dyDescent="0.45">
      <c r="A65" s="12"/>
      <c r="B65" s="13"/>
      <c r="C65" s="13"/>
      <c r="D65" s="13"/>
      <c r="E65" s="2"/>
      <c r="F65" s="2"/>
      <c r="G65" s="2"/>
      <c r="H65" s="2"/>
      <c r="I65" s="2"/>
      <c r="J65" s="2"/>
      <c r="K65" s="2"/>
      <c r="L65" s="2"/>
    </row>
    <row r="66" spans="1:12" x14ac:dyDescent="0.45">
      <c r="A66" s="12"/>
      <c r="B66" s="13"/>
      <c r="C66" s="13"/>
      <c r="D66" s="13"/>
      <c r="E66" s="2"/>
      <c r="F66" s="2"/>
      <c r="G66" s="2"/>
      <c r="H66" s="2"/>
      <c r="I66" s="2"/>
      <c r="J66" s="2"/>
      <c r="K66" s="2"/>
      <c r="L66" s="2"/>
    </row>
    <row r="67" spans="1:12" x14ac:dyDescent="0.45">
      <c r="A67" s="12"/>
      <c r="B67" s="13"/>
      <c r="C67" s="13"/>
      <c r="D67" s="13"/>
      <c r="E67" s="2"/>
      <c r="F67" s="2"/>
      <c r="G67" s="2"/>
      <c r="H67" s="2"/>
      <c r="I67" s="2"/>
      <c r="J67" s="2"/>
      <c r="K67" s="2"/>
      <c r="L67" s="2"/>
    </row>
    <row r="68" spans="1:12" x14ac:dyDescent="0.45">
      <c r="A68" s="12"/>
      <c r="B68" s="13"/>
      <c r="C68" s="13"/>
      <c r="D68" s="13"/>
      <c r="E68" s="2"/>
      <c r="F68" s="2"/>
      <c r="G68" s="2"/>
      <c r="H68" s="2"/>
      <c r="I68" s="2"/>
      <c r="J68" s="2"/>
      <c r="K68" s="2"/>
      <c r="L68" s="2"/>
    </row>
    <row r="69" spans="1:12" x14ac:dyDescent="0.45">
      <c r="A69" s="12"/>
      <c r="B69" s="13"/>
      <c r="C69" s="13"/>
      <c r="D69" s="13"/>
      <c r="E69" s="2"/>
      <c r="F69" s="2"/>
      <c r="G69" s="2"/>
      <c r="H69" s="2"/>
      <c r="I69" s="2"/>
      <c r="J69" s="2"/>
      <c r="K69" s="2"/>
      <c r="L69" s="2"/>
    </row>
    <row r="70" spans="1:12" x14ac:dyDescent="0.45">
      <c r="A70" s="12"/>
      <c r="B70" s="13"/>
      <c r="C70" s="13"/>
      <c r="D70" s="13"/>
      <c r="E70" s="2"/>
      <c r="F70" s="2"/>
      <c r="G70" s="2"/>
      <c r="H70" s="2"/>
      <c r="I70" s="2"/>
      <c r="J70" s="2"/>
      <c r="K70" s="2"/>
      <c r="L70" s="2"/>
    </row>
    <row r="71" spans="1:12" x14ac:dyDescent="0.45">
      <c r="A71" s="12"/>
      <c r="B71" s="13"/>
      <c r="C71" s="13"/>
      <c r="D71" s="13"/>
      <c r="E71" s="2"/>
      <c r="F71" s="2"/>
      <c r="G71" s="2"/>
      <c r="H71" s="2"/>
      <c r="I71" s="2"/>
      <c r="J71" s="2"/>
      <c r="K71" s="2"/>
      <c r="L71" s="2"/>
    </row>
    <row r="72" spans="1:12" x14ac:dyDescent="0.45">
      <c r="A72" s="12"/>
      <c r="B72" s="13"/>
      <c r="C72" s="13"/>
      <c r="D72" s="13"/>
      <c r="E72" s="2"/>
      <c r="F72" s="2"/>
      <c r="G72" s="2"/>
      <c r="H72" s="2"/>
      <c r="I72" s="2"/>
      <c r="J72" s="2"/>
      <c r="K72" s="2"/>
      <c r="L72" s="2"/>
    </row>
    <row r="73" spans="1:12" x14ac:dyDescent="0.45">
      <c r="A73" s="12"/>
      <c r="B73" s="13"/>
      <c r="C73" s="13"/>
      <c r="D73" s="13"/>
      <c r="E73" s="2"/>
      <c r="F73" s="2"/>
      <c r="G73" s="2"/>
      <c r="H73" s="2"/>
      <c r="I73" s="2"/>
      <c r="J73" s="2"/>
      <c r="K73" s="2"/>
      <c r="L73" s="2"/>
    </row>
    <row r="74" spans="1:12" x14ac:dyDescent="0.45">
      <c r="A74" s="12"/>
      <c r="B74" s="13"/>
      <c r="C74" s="13"/>
      <c r="D74" s="13"/>
      <c r="E74" s="2"/>
      <c r="F74" s="2"/>
      <c r="G74" s="2"/>
      <c r="H74" s="2"/>
      <c r="I74" s="2"/>
      <c r="J74" s="2"/>
      <c r="K74" s="2"/>
      <c r="L74" s="2"/>
    </row>
    <row r="75" spans="1:12" x14ac:dyDescent="0.45">
      <c r="A75" s="12"/>
      <c r="B75" s="13"/>
      <c r="C75" s="13"/>
      <c r="D75" s="13"/>
      <c r="E75" s="2"/>
      <c r="F75" s="2"/>
      <c r="G75" s="2"/>
      <c r="H75" s="2"/>
      <c r="I75" s="2"/>
      <c r="J75" s="2"/>
      <c r="K75" s="2"/>
      <c r="L75" s="2"/>
    </row>
    <row r="76" spans="1:12" x14ac:dyDescent="0.45">
      <c r="A76" s="12"/>
      <c r="B76" s="13"/>
      <c r="C76" s="13"/>
      <c r="D76" s="13"/>
      <c r="E76" s="2"/>
      <c r="F76" s="2"/>
      <c r="G76" s="2"/>
      <c r="H76" s="2"/>
      <c r="I76" s="2"/>
      <c r="J76" s="2"/>
      <c r="K76" s="2"/>
      <c r="L76" s="2"/>
    </row>
    <row r="77" spans="1:12" x14ac:dyDescent="0.45">
      <c r="A77" s="12"/>
      <c r="B77" s="13"/>
      <c r="C77" s="13"/>
      <c r="D77" s="13"/>
      <c r="E77" s="2"/>
      <c r="F77" s="2"/>
      <c r="G77" s="2"/>
      <c r="H77" s="2"/>
      <c r="I77" s="2"/>
      <c r="J77" s="2"/>
      <c r="K77" s="2"/>
      <c r="L77" s="2"/>
    </row>
    <row r="78" spans="1:12" x14ac:dyDescent="0.45">
      <c r="A78" s="12"/>
      <c r="B78" s="13"/>
      <c r="C78" s="13"/>
      <c r="D78" s="13"/>
      <c r="E78" s="2"/>
      <c r="F78" s="2"/>
      <c r="G78" s="2"/>
      <c r="H78" s="2"/>
      <c r="I78" s="2"/>
      <c r="J78" s="2"/>
      <c r="K78" s="2"/>
      <c r="L78" s="2"/>
    </row>
    <row r="79" spans="1:12" x14ac:dyDescent="0.45">
      <c r="A79" s="12"/>
      <c r="B79" s="13"/>
      <c r="C79" s="13"/>
      <c r="D79" s="13"/>
      <c r="E79" s="2"/>
      <c r="F79" s="2"/>
      <c r="G79" s="2"/>
      <c r="H79" s="2"/>
      <c r="I79" s="2"/>
      <c r="J79" s="2"/>
      <c r="K79" s="2"/>
      <c r="L79" s="2"/>
    </row>
    <row r="80" spans="1:12" x14ac:dyDescent="0.45">
      <c r="A80" s="12"/>
      <c r="B80" s="13"/>
      <c r="C80" s="13"/>
      <c r="D80" s="13"/>
      <c r="E80" s="2"/>
      <c r="F80" s="2"/>
      <c r="G80" s="2"/>
      <c r="H80" s="2"/>
      <c r="I80" s="2"/>
      <c r="J80" s="2"/>
      <c r="K80" s="2"/>
      <c r="L80" s="2"/>
    </row>
    <row r="81" spans="1:12" x14ac:dyDescent="0.45">
      <c r="A81" s="12"/>
      <c r="B81" s="13"/>
      <c r="C81" s="13"/>
      <c r="D81" s="13"/>
      <c r="E81" s="2"/>
      <c r="F81" s="2"/>
      <c r="G81" s="2"/>
      <c r="H81" s="2"/>
      <c r="I81" s="2"/>
      <c r="J81" s="2"/>
      <c r="K81" s="2"/>
      <c r="L81" s="2"/>
    </row>
    <row r="82" spans="1:12" x14ac:dyDescent="0.45">
      <c r="A82" s="12"/>
      <c r="B82" s="13"/>
      <c r="C82" s="13"/>
      <c r="D82" s="13"/>
      <c r="E82" s="2"/>
      <c r="F82" s="2"/>
      <c r="G82" s="2"/>
      <c r="H82" s="2"/>
      <c r="I82" s="2"/>
      <c r="J82" s="2"/>
      <c r="K82" s="2"/>
      <c r="L82" s="2"/>
    </row>
    <row r="83" spans="1:12" x14ac:dyDescent="0.45">
      <c r="A83" s="12"/>
      <c r="B83" s="13"/>
      <c r="C83" s="13"/>
      <c r="D83" s="13"/>
      <c r="E83" s="2"/>
      <c r="F83" s="2"/>
      <c r="G83" s="2"/>
      <c r="H83" s="2"/>
      <c r="I83" s="2"/>
      <c r="J83" s="2"/>
      <c r="K83" s="2"/>
      <c r="L83" s="2"/>
    </row>
    <row r="84" spans="1:12" x14ac:dyDescent="0.45">
      <c r="A84" s="12"/>
      <c r="B84" s="13"/>
      <c r="C84" s="13"/>
      <c r="D84" s="13"/>
      <c r="E84" s="2"/>
      <c r="F84" s="2"/>
      <c r="G84" s="2"/>
      <c r="H84" s="2"/>
      <c r="I84" s="2"/>
      <c r="J84" s="2"/>
      <c r="K84" s="2"/>
      <c r="L84" s="2"/>
    </row>
    <row r="85" spans="1:12" x14ac:dyDescent="0.45">
      <c r="A85" s="12"/>
      <c r="B85" s="13"/>
      <c r="C85" s="13"/>
      <c r="D85" s="13"/>
      <c r="E85" s="2"/>
      <c r="F85" s="2"/>
      <c r="G85" s="2"/>
      <c r="H85" s="2"/>
      <c r="I85" s="2"/>
      <c r="J85" s="2"/>
      <c r="K85" s="2"/>
      <c r="L85" s="2"/>
    </row>
    <row r="86" spans="1:12" x14ac:dyDescent="0.45">
      <c r="A86" s="12"/>
      <c r="B86" s="13"/>
      <c r="C86" s="13"/>
      <c r="D86" s="13"/>
      <c r="E86" s="2"/>
      <c r="F86" s="2"/>
      <c r="G86" s="2"/>
      <c r="H86" s="2"/>
      <c r="I86" s="2"/>
      <c r="J86" s="2"/>
      <c r="K86" s="2"/>
      <c r="L86" s="2"/>
    </row>
    <row r="87" spans="1:12" x14ac:dyDescent="0.45">
      <c r="A87" s="12"/>
      <c r="B87" s="13"/>
      <c r="C87" s="13"/>
      <c r="D87" s="13"/>
      <c r="E87" s="2"/>
      <c r="F87" s="2"/>
      <c r="G87" s="2"/>
      <c r="H87" s="2"/>
      <c r="I87" s="2"/>
      <c r="J87" s="2"/>
      <c r="K87" s="2"/>
      <c r="L87" s="2"/>
    </row>
    <row r="88" spans="1:12" x14ac:dyDescent="0.45">
      <c r="A88" s="12"/>
      <c r="B88" s="13"/>
      <c r="C88" s="13"/>
      <c r="D88" s="13"/>
      <c r="E88" s="2"/>
      <c r="F88" s="2"/>
      <c r="G88" s="2"/>
      <c r="H88" s="2"/>
      <c r="I88" s="2"/>
      <c r="J88" s="2"/>
      <c r="K88" s="2"/>
      <c r="L88" s="2"/>
    </row>
    <row r="89" spans="1:12" x14ac:dyDescent="0.45">
      <c r="A89" s="12"/>
      <c r="B89" s="13"/>
      <c r="C89" s="13"/>
      <c r="D89" s="13"/>
      <c r="E89" s="2"/>
      <c r="F89" s="2"/>
      <c r="G89" s="2"/>
      <c r="H89" s="2"/>
      <c r="I89" s="2"/>
      <c r="J89" s="2"/>
      <c r="K89" s="2"/>
      <c r="L89" s="2"/>
    </row>
    <row r="90" spans="1:12" x14ac:dyDescent="0.45">
      <c r="A90" s="12"/>
      <c r="B90" s="13"/>
      <c r="C90" s="13"/>
      <c r="D90" s="13"/>
      <c r="E90" s="2"/>
      <c r="F90" s="2"/>
      <c r="G90" s="2"/>
      <c r="H90" s="2"/>
      <c r="I90" s="2"/>
      <c r="J90" s="2"/>
      <c r="K90" s="2"/>
      <c r="L90" s="2"/>
    </row>
    <row r="91" spans="1:12" x14ac:dyDescent="0.45">
      <c r="A91" s="12"/>
      <c r="B91" s="13"/>
      <c r="C91" s="13"/>
      <c r="D91" s="13"/>
      <c r="E91" s="2"/>
      <c r="F91" s="2"/>
      <c r="G91" s="2"/>
      <c r="H91" s="2"/>
      <c r="I91" s="2"/>
      <c r="J91" s="2"/>
      <c r="K91" s="2"/>
      <c r="L91" s="2"/>
    </row>
    <row r="92" spans="1:12" x14ac:dyDescent="0.45">
      <c r="A92" s="12"/>
      <c r="B92" s="13"/>
      <c r="C92" s="13"/>
      <c r="D92" s="13"/>
      <c r="E92" s="2"/>
      <c r="F92" s="2"/>
      <c r="G92" s="2"/>
      <c r="H92" s="2"/>
      <c r="I92" s="2"/>
      <c r="J92" s="2"/>
      <c r="K92" s="2"/>
      <c r="L92" s="2"/>
    </row>
    <row r="93" spans="1:12" x14ac:dyDescent="0.45">
      <c r="A93" s="12"/>
      <c r="B93" s="13"/>
      <c r="C93" s="13"/>
      <c r="D93" s="13"/>
      <c r="E93" s="2"/>
      <c r="F93" s="2"/>
      <c r="G93" s="2"/>
      <c r="H93" s="2"/>
      <c r="I93" s="2"/>
      <c r="J93" s="2"/>
      <c r="K93" s="2"/>
      <c r="L93" s="2"/>
    </row>
    <row r="94" spans="1:12" x14ac:dyDescent="0.45">
      <c r="A94" s="12"/>
      <c r="B94" s="13"/>
      <c r="C94" s="13"/>
      <c r="D94" s="13"/>
      <c r="E94" s="2"/>
      <c r="F94" s="2"/>
      <c r="G94" s="2"/>
      <c r="H94" s="2"/>
      <c r="I94" s="2"/>
      <c r="J94" s="2"/>
      <c r="K94" s="2"/>
      <c r="L94" s="2"/>
    </row>
    <row r="95" spans="1:12" x14ac:dyDescent="0.45">
      <c r="A95" s="12"/>
      <c r="B95" s="13"/>
      <c r="C95" s="13"/>
      <c r="D95" s="13"/>
      <c r="E95" s="2"/>
      <c r="F95" s="2"/>
      <c r="G95" s="2"/>
      <c r="H95" s="2"/>
      <c r="I95" s="2"/>
      <c r="J95" s="2"/>
      <c r="K95" s="2"/>
      <c r="L95" s="2"/>
    </row>
    <row r="96" spans="1:12" x14ac:dyDescent="0.45">
      <c r="A96" s="12"/>
      <c r="B96" s="13"/>
      <c r="C96" s="13"/>
      <c r="D96" s="13"/>
      <c r="E96" s="2"/>
      <c r="F96" s="2"/>
      <c r="G96" s="2"/>
      <c r="H96" s="2"/>
      <c r="I96" s="2"/>
      <c r="J96" s="2"/>
      <c r="K96" s="2"/>
      <c r="L96" s="2"/>
    </row>
    <row r="97" spans="1:12" x14ac:dyDescent="0.45">
      <c r="A97" s="12"/>
      <c r="B97" s="13"/>
      <c r="C97" s="13"/>
      <c r="D97" s="13"/>
      <c r="E97" s="2"/>
      <c r="F97" s="2"/>
      <c r="G97" s="2"/>
      <c r="H97" s="2"/>
      <c r="I97" s="2"/>
      <c r="J97" s="2"/>
      <c r="K97" s="2"/>
      <c r="L97" s="2"/>
    </row>
    <row r="98" spans="1:12" x14ac:dyDescent="0.45">
      <c r="A98" s="12"/>
      <c r="B98" s="13"/>
      <c r="C98" s="13"/>
      <c r="D98" s="13"/>
      <c r="E98" s="2"/>
      <c r="F98" s="2"/>
      <c r="G98" s="2"/>
      <c r="H98" s="2"/>
      <c r="I98" s="2"/>
      <c r="J98" s="2"/>
      <c r="K98" s="2"/>
      <c r="L98" s="2"/>
    </row>
    <row r="99" spans="1:12" x14ac:dyDescent="0.45">
      <c r="A99" s="12"/>
      <c r="B99" s="13"/>
      <c r="C99" s="13"/>
      <c r="D99" s="13"/>
      <c r="E99" s="2"/>
      <c r="F99" s="2"/>
      <c r="G99" s="2"/>
      <c r="H99" s="2"/>
      <c r="I99" s="2"/>
      <c r="J99" s="2"/>
      <c r="K99" s="2"/>
      <c r="L99" s="2"/>
    </row>
    <row r="100" spans="1:12" x14ac:dyDescent="0.45">
      <c r="A100" s="12"/>
      <c r="B100" s="13"/>
      <c r="C100" s="13"/>
      <c r="D100" s="13"/>
      <c r="E100" s="2"/>
      <c r="F100" s="2"/>
      <c r="G100" s="2"/>
      <c r="H100" s="2"/>
      <c r="I100" s="2"/>
      <c r="J100" s="2"/>
      <c r="K100" s="2"/>
      <c r="L100" s="2"/>
    </row>
    <row r="101" spans="1:12" x14ac:dyDescent="0.45">
      <c r="A101" s="12"/>
      <c r="B101" s="13"/>
      <c r="C101" s="13"/>
      <c r="D101" s="13"/>
      <c r="E101" s="2"/>
      <c r="F101" s="2"/>
      <c r="G101" s="2"/>
      <c r="H101" s="2"/>
      <c r="I101" s="2"/>
      <c r="J101" s="2"/>
      <c r="K101" s="2"/>
      <c r="L101" s="2"/>
    </row>
    <row r="102" spans="1:12" x14ac:dyDescent="0.45">
      <c r="A102" s="12"/>
      <c r="B102" s="13"/>
      <c r="C102" s="13"/>
      <c r="D102" s="13"/>
      <c r="E102" s="2"/>
      <c r="F102" s="2"/>
      <c r="G102" s="2"/>
      <c r="H102" s="2"/>
      <c r="I102" s="2"/>
      <c r="J102" s="2"/>
      <c r="K102" s="2"/>
      <c r="L102" s="2"/>
    </row>
    <row r="103" spans="1:12" x14ac:dyDescent="0.45">
      <c r="A103" s="12"/>
      <c r="B103" s="13"/>
      <c r="C103" s="13"/>
      <c r="D103" s="13"/>
      <c r="E103" s="2"/>
      <c r="F103" s="2"/>
      <c r="G103" s="2"/>
      <c r="H103" s="2"/>
      <c r="I103" s="2"/>
      <c r="J103" s="2"/>
      <c r="K103" s="2"/>
      <c r="L103" s="2"/>
    </row>
    <row r="104" spans="1:12" x14ac:dyDescent="0.45">
      <c r="A104" s="12"/>
      <c r="B104" s="13"/>
      <c r="C104" s="13"/>
      <c r="D104" s="13"/>
      <c r="E104" s="2"/>
      <c r="F104" s="2"/>
      <c r="G104" s="2"/>
      <c r="H104" s="2"/>
      <c r="I104" s="2"/>
      <c r="J104" s="2"/>
      <c r="K104" s="2"/>
      <c r="L104" s="2"/>
    </row>
    <row r="105" spans="1:12" x14ac:dyDescent="0.45">
      <c r="A105" s="12"/>
      <c r="B105" s="13"/>
      <c r="C105" s="13"/>
      <c r="D105" s="13"/>
      <c r="E105" s="2"/>
      <c r="F105" s="2"/>
      <c r="G105" s="2"/>
      <c r="H105" s="2"/>
      <c r="I105" s="2"/>
      <c r="J105" s="2"/>
      <c r="K105" s="2"/>
      <c r="L105" s="2"/>
    </row>
    <row r="106" spans="1:12" x14ac:dyDescent="0.45">
      <c r="A106" s="12"/>
      <c r="B106" s="13"/>
      <c r="C106" s="13"/>
      <c r="D106" s="13"/>
      <c r="E106" s="2"/>
      <c r="F106" s="2"/>
      <c r="G106" s="2"/>
      <c r="H106" s="2"/>
      <c r="I106" s="2"/>
      <c r="J106" s="2"/>
      <c r="K106" s="2"/>
      <c r="L106" s="2"/>
    </row>
    <row r="107" spans="1:12" x14ac:dyDescent="0.45">
      <c r="A107" s="12"/>
      <c r="B107" s="13"/>
      <c r="C107" s="13"/>
      <c r="D107" s="13"/>
      <c r="E107" s="2"/>
      <c r="F107" s="2"/>
      <c r="G107" s="2"/>
      <c r="H107" s="2"/>
      <c r="I107" s="2"/>
      <c r="J107" s="2"/>
      <c r="K107" s="2"/>
      <c r="L107" s="2"/>
    </row>
    <row r="108" spans="1:12" x14ac:dyDescent="0.45">
      <c r="A108" s="12"/>
      <c r="B108" s="13"/>
      <c r="C108" s="13"/>
      <c r="D108" s="13"/>
      <c r="E108" s="2"/>
      <c r="F108" s="2"/>
      <c r="G108" s="2"/>
      <c r="H108" s="2"/>
      <c r="I108" s="2"/>
      <c r="J108" s="2"/>
      <c r="K108" s="2"/>
      <c r="L108" s="2"/>
    </row>
    <row r="109" spans="1:12" x14ac:dyDescent="0.45">
      <c r="A109" s="12"/>
      <c r="B109" s="13"/>
      <c r="C109" s="13"/>
      <c r="D109" s="13"/>
      <c r="E109" s="2"/>
      <c r="F109" s="2"/>
      <c r="G109" s="2"/>
      <c r="H109" s="2"/>
      <c r="I109" s="2"/>
      <c r="J109" s="2"/>
      <c r="K109" s="2"/>
      <c r="L109" s="2"/>
    </row>
    <row r="110" spans="1:12" x14ac:dyDescent="0.45">
      <c r="A110" s="12"/>
      <c r="B110" s="13"/>
      <c r="C110" s="13"/>
      <c r="D110" s="13"/>
      <c r="E110" s="2"/>
      <c r="F110" s="2"/>
      <c r="G110" s="2"/>
      <c r="H110" s="2"/>
      <c r="I110" s="2"/>
      <c r="J110" s="2"/>
      <c r="K110" s="2"/>
      <c r="L110" s="2"/>
    </row>
    <row r="111" spans="1:12" x14ac:dyDescent="0.45">
      <c r="A111" s="12"/>
      <c r="B111" s="13"/>
      <c r="C111" s="13"/>
      <c r="D111" s="13"/>
      <c r="E111" s="2"/>
      <c r="F111" s="2"/>
      <c r="G111" s="2"/>
      <c r="H111" s="2"/>
      <c r="I111" s="2"/>
      <c r="J111" s="2"/>
      <c r="K111" s="2"/>
      <c r="L111" s="2"/>
    </row>
    <row r="112" spans="1:12" x14ac:dyDescent="0.45">
      <c r="A112" s="12"/>
      <c r="B112" s="13"/>
      <c r="C112" s="13"/>
      <c r="D112" s="13"/>
      <c r="E112" s="2"/>
      <c r="F112" s="2"/>
      <c r="G112" s="2"/>
      <c r="H112" s="2"/>
      <c r="I112" s="2"/>
      <c r="J112" s="2"/>
      <c r="K112" s="2"/>
      <c r="L112" s="2"/>
    </row>
    <row r="113" spans="1:12" x14ac:dyDescent="0.45">
      <c r="A113" s="12"/>
      <c r="B113" s="13"/>
      <c r="C113" s="13"/>
      <c r="D113" s="13"/>
      <c r="E113" s="2"/>
      <c r="F113" s="2"/>
      <c r="G113" s="2"/>
      <c r="H113" s="2"/>
      <c r="I113" s="2"/>
      <c r="J113" s="2"/>
      <c r="K113" s="2"/>
      <c r="L113" s="2"/>
    </row>
    <row r="114" spans="1:12" x14ac:dyDescent="0.45">
      <c r="A114" s="12"/>
      <c r="B114" s="13"/>
      <c r="C114" s="13"/>
      <c r="D114" s="13"/>
      <c r="E114" s="2"/>
      <c r="F114" s="2"/>
      <c r="G114" s="2"/>
      <c r="H114" s="2"/>
      <c r="I114" s="2"/>
      <c r="J114" s="2"/>
      <c r="K114" s="2"/>
      <c r="L114" s="2"/>
    </row>
    <row r="115" spans="1:12" x14ac:dyDescent="0.45">
      <c r="A115" s="12"/>
      <c r="B115" s="13"/>
      <c r="C115" s="13"/>
      <c r="D115" s="13"/>
      <c r="E115" s="2"/>
      <c r="F115" s="2"/>
      <c r="G115" s="2"/>
      <c r="H115" s="2"/>
      <c r="I115" s="2"/>
      <c r="J115" s="2"/>
      <c r="K115" s="2"/>
      <c r="L115" s="2"/>
    </row>
    <row r="116" spans="1:12" x14ac:dyDescent="0.45">
      <c r="A116" s="12"/>
      <c r="B116" s="13"/>
      <c r="C116" s="13"/>
      <c r="D116" s="13"/>
      <c r="E116" s="2"/>
      <c r="F116" s="2"/>
      <c r="G116" s="2"/>
      <c r="H116" s="2"/>
      <c r="I116" s="2"/>
      <c r="J116" s="2"/>
      <c r="K116" s="2"/>
      <c r="L116" s="2"/>
    </row>
    <row r="117" spans="1:12" x14ac:dyDescent="0.45">
      <c r="A117" s="12"/>
      <c r="B117" s="13"/>
      <c r="C117" s="13"/>
      <c r="D117" s="13"/>
      <c r="E117" s="2"/>
      <c r="F117" s="2"/>
      <c r="G117" s="2"/>
      <c r="H117" s="2"/>
      <c r="I117" s="2"/>
      <c r="J117" s="2"/>
      <c r="K117" s="2"/>
      <c r="L117" s="2"/>
    </row>
    <row r="118" spans="1:12" x14ac:dyDescent="0.45">
      <c r="A118" s="12"/>
      <c r="B118" s="13"/>
      <c r="C118" s="13"/>
      <c r="D118" s="13"/>
      <c r="E118" s="2"/>
      <c r="F118" s="2"/>
      <c r="G118" s="2"/>
      <c r="H118" s="2"/>
      <c r="I118" s="2"/>
      <c r="J118" s="2"/>
      <c r="K118" s="2"/>
      <c r="L118" s="2"/>
    </row>
    <row r="119" spans="1:12" x14ac:dyDescent="0.45">
      <c r="A119" s="12"/>
      <c r="B119" s="13"/>
      <c r="C119" s="13"/>
      <c r="D119" s="13"/>
      <c r="E119" s="2"/>
      <c r="F119" s="2"/>
      <c r="G119" s="2"/>
      <c r="H119" s="2"/>
      <c r="I119" s="2"/>
      <c r="J119" s="2"/>
      <c r="K119" s="2"/>
      <c r="L119" s="2"/>
    </row>
    <row r="120" spans="1:12" x14ac:dyDescent="0.45">
      <c r="A120" s="12"/>
      <c r="B120" s="13"/>
      <c r="C120" s="13"/>
      <c r="D120" s="13"/>
      <c r="E120" s="2"/>
      <c r="F120" s="2"/>
      <c r="G120" s="2"/>
      <c r="H120" s="2"/>
      <c r="I120" s="2"/>
      <c r="J120" s="2"/>
      <c r="K120" s="2"/>
      <c r="L120" s="2"/>
    </row>
    <row r="121" spans="1:12" x14ac:dyDescent="0.45">
      <c r="A121" s="12"/>
      <c r="B121" s="13"/>
      <c r="C121" s="13"/>
      <c r="D121" s="13"/>
      <c r="E121" s="2"/>
      <c r="F121" s="2"/>
      <c r="G121" s="2"/>
      <c r="H121" s="2"/>
      <c r="I121" s="2"/>
      <c r="J121" s="2"/>
      <c r="K121" s="2"/>
      <c r="L121" s="2"/>
    </row>
    <row r="122" spans="1:12" x14ac:dyDescent="0.45">
      <c r="A122" s="12"/>
      <c r="B122" s="13"/>
      <c r="C122" s="13"/>
      <c r="D122" s="13"/>
      <c r="E122" s="2"/>
      <c r="F122" s="2"/>
      <c r="G122" s="2"/>
      <c r="H122" s="2"/>
      <c r="I122" s="2"/>
      <c r="J122" s="2"/>
      <c r="K122" s="2"/>
      <c r="L122" s="2"/>
    </row>
    <row r="123" spans="1:12" x14ac:dyDescent="0.45">
      <c r="A123" s="12"/>
      <c r="B123" s="13"/>
      <c r="C123" s="13"/>
      <c r="D123" s="13"/>
      <c r="E123" s="2"/>
      <c r="F123" s="2"/>
      <c r="G123" s="2"/>
      <c r="H123" s="2"/>
      <c r="I123" s="2"/>
      <c r="J123" s="2"/>
      <c r="K123" s="2"/>
      <c r="L123" s="2"/>
    </row>
    <row r="124" spans="1:12" x14ac:dyDescent="0.45">
      <c r="A124" s="12"/>
      <c r="B124" s="13"/>
      <c r="C124" s="13"/>
      <c r="D124" s="13"/>
      <c r="E124" s="2"/>
      <c r="F124" s="2"/>
      <c r="G124" s="2"/>
      <c r="H124" s="2"/>
      <c r="I124" s="2"/>
      <c r="J124" s="2"/>
      <c r="K124" s="2"/>
      <c r="L124" s="2"/>
    </row>
    <row r="125" spans="1:12" x14ac:dyDescent="0.45">
      <c r="A125" s="12"/>
      <c r="B125" s="13"/>
      <c r="C125" s="13"/>
      <c r="D125" s="13"/>
      <c r="E125" s="2"/>
      <c r="F125" s="2"/>
      <c r="G125" s="2"/>
      <c r="H125" s="2"/>
      <c r="I125" s="2"/>
      <c r="J125" s="2"/>
      <c r="K125" s="2"/>
      <c r="L125" s="2"/>
    </row>
    <row r="126" spans="1:12" x14ac:dyDescent="0.45">
      <c r="A126" s="12"/>
      <c r="B126" s="13"/>
      <c r="C126" s="13"/>
      <c r="D126" s="13"/>
      <c r="E126" s="2"/>
      <c r="F126" s="2"/>
      <c r="G126" s="2"/>
      <c r="H126" s="2"/>
      <c r="I126" s="2"/>
      <c r="J126" s="2"/>
      <c r="K126" s="2"/>
      <c r="L126" s="2"/>
    </row>
    <row r="127" spans="1:12" x14ac:dyDescent="0.45">
      <c r="A127" s="12"/>
      <c r="B127" s="13"/>
      <c r="C127" s="13"/>
      <c r="D127" s="13"/>
      <c r="E127" s="2"/>
      <c r="F127" s="2"/>
      <c r="G127" s="2"/>
      <c r="H127" s="2"/>
      <c r="I127" s="2"/>
      <c r="J127" s="2"/>
      <c r="K127" s="2"/>
      <c r="L127" s="2"/>
    </row>
    <row r="128" spans="1:12" x14ac:dyDescent="0.45">
      <c r="A128" s="12"/>
      <c r="B128" s="13"/>
      <c r="C128" s="13"/>
      <c r="D128" s="13"/>
      <c r="E128" s="2"/>
      <c r="F128" s="2"/>
      <c r="G128" s="2"/>
      <c r="H128" s="2"/>
      <c r="I128" s="2"/>
      <c r="J128" s="2"/>
      <c r="K128" s="2"/>
      <c r="L128" s="2"/>
    </row>
    <row r="129" spans="1:12" x14ac:dyDescent="0.45">
      <c r="A129" s="12"/>
      <c r="B129" s="13"/>
      <c r="C129" s="13"/>
      <c r="D129" s="13"/>
      <c r="E129" s="2"/>
      <c r="F129" s="2"/>
      <c r="G129" s="2"/>
      <c r="H129" s="2"/>
      <c r="I129" s="2"/>
      <c r="J129" s="2"/>
      <c r="K129" s="2"/>
      <c r="L129" s="2"/>
    </row>
    <row r="130" spans="1:12" x14ac:dyDescent="0.45">
      <c r="A130" s="12"/>
      <c r="B130" s="13"/>
      <c r="C130" s="13"/>
      <c r="D130" s="13"/>
      <c r="E130" s="2"/>
      <c r="F130" s="2"/>
      <c r="G130" s="2"/>
      <c r="H130" s="2"/>
      <c r="I130" s="2"/>
      <c r="J130" s="2"/>
      <c r="K130" s="2"/>
      <c r="L130" s="2"/>
    </row>
    <row r="131" spans="1:12" x14ac:dyDescent="0.45">
      <c r="A131" s="12"/>
      <c r="B131" s="13"/>
      <c r="C131" s="13"/>
      <c r="D131" s="13"/>
      <c r="E131" s="2"/>
      <c r="F131" s="2"/>
      <c r="G131" s="2"/>
      <c r="H131" s="2"/>
      <c r="I131" s="2"/>
      <c r="J131" s="2"/>
      <c r="K131" s="2"/>
      <c r="L131" s="2"/>
    </row>
    <row r="132" spans="1:12" x14ac:dyDescent="0.45">
      <c r="A132" s="12"/>
      <c r="B132" s="13"/>
      <c r="C132" s="13"/>
      <c r="D132" s="13"/>
      <c r="E132" s="2"/>
      <c r="F132" s="2"/>
      <c r="G132" s="2"/>
      <c r="H132" s="2"/>
      <c r="I132" s="2"/>
      <c r="J132" s="2"/>
      <c r="K132" s="2"/>
      <c r="L132" s="2"/>
    </row>
    <row r="133" spans="1:12" x14ac:dyDescent="0.45">
      <c r="A133" s="12"/>
      <c r="B133" s="13"/>
      <c r="C133" s="13"/>
      <c r="D133" s="13"/>
      <c r="E133" s="2"/>
      <c r="F133" s="2"/>
      <c r="G133" s="2"/>
      <c r="H133" s="2"/>
      <c r="I133" s="2"/>
      <c r="J133" s="2"/>
      <c r="K133" s="2"/>
      <c r="L133" s="2"/>
    </row>
    <row r="134" spans="1:12" x14ac:dyDescent="0.45">
      <c r="A134" s="12"/>
      <c r="B134" s="13"/>
      <c r="C134" s="13"/>
      <c r="D134" s="13"/>
      <c r="E134" s="2"/>
      <c r="F134" s="2"/>
      <c r="G134" s="2"/>
      <c r="H134" s="2"/>
      <c r="I134" s="2"/>
      <c r="J134" s="2"/>
      <c r="K134" s="2"/>
      <c r="L134" s="2"/>
    </row>
    <row r="135" spans="1:12" x14ac:dyDescent="0.45">
      <c r="A135" s="12"/>
      <c r="B135" s="13"/>
      <c r="C135" s="13"/>
      <c r="D135" s="13"/>
      <c r="E135" s="2"/>
      <c r="F135" s="2"/>
      <c r="G135" s="2"/>
      <c r="H135" s="2"/>
      <c r="I135" s="2"/>
      <c r="J135" s="2"/>
      <c r="K135" s="2"/>
      <c r="L135" s="2"/>
    </row>
    <row r="136" spans="1:12" x14ac:dyDescent="0.45">
      <c r="A136" s="12"/>
      <c r="B136" s="13"/>
      <c r="C136" s="13"/>
      <c r="D136" s="13"/>
      <c r="E136" s="2"/>
      <c r="F136" s="2"/>
      <c r="G136" s="2"/>
      <c r="H136" s="2"/>
      <c r="I136" s="2"/>
      <c r="J136" s="2"/>
      <c r="K136" s="2"/>
      <c r="L136" s="2"/>
    </row>
    <row r="137" spans="1:12" x14ac:dyDescent="0.45">
      <c r="A137" s="12"/>
      <c r="B137" s="13"/>
      <c r="C137" s="13"/>
      <c r="D137" s="13"/>
      <c r="E137" s="2"/>
      <c r="F137" s="2"/>
      <c r="G137" s="2"/>
      <c r="H137" s="2"/>
      <c r="I137" s="2"/>
      <c r="J137" s="2"/>
      <c r="K137" s="2"/>
      <c r="L137" s="2"/>
    </row>
    <row r="138" spans="1:12" x14ac:dyDescent="0.45">
      <c r="A138" s="12"/>
      <c r="B138" s="13"/>
      <c r="C138" s="13"/>
      <c r="D138" s="13"/>
      <c r="E138" s="2"/>
      <c r="F138" s="2"/>
      <c r="G138" s="2"/>
      <c r="H138" s="2"/>
      <c r="I138" s="2"/>
      <c r="J138" s="2"/>
      <c r="K138" s="2"/>
      <c r="L138" s="2"/>
    </row>
    <row r="139" spans="1:12" x14ac:dyDescent="0.45">
      <c r="A139" s="12"/>
      <c r="B139" s="13"/>
      <c r="C139" s="13"/>
      <c r="D139" s="13"/>
      <c r="E139" s="2"/>
      <c r="F139" s="2"/>
      <c r="G139" s="2"/>
      <c r="H139" s="2"/>
      <c r="I139" s="2"/>
      <c r="J139" s="2"/>
      <c r="K139" s="2"/>
      <c r="L139" s="2"/>
    </row>
    <row r="140" spans="1:12" x14ac:dyDescent="0.45">
      <c r="A140" s="12"/>
      <c r="B140" s="13"/>
      <c r="C140" s="13"/>
      <c r="D140" s="13"/>
      <c r="E140" s="2"/>
      <c r="F140" s="2"/>
      <c r="G140" s="2"/>
      <c r="H140" s="2"/>
      <c r="I140" s="2"/>
      <c r="J140" s="2"/>
      <c r="K140" s="2"/>
      <c r="L140" s="2"/>
    </row>
    <row r="141" spans="1:12" x14ac:dyDescent="0.45">
      <c r="A141" s="12"/>
      <c r="B141" s="13"/>
      <c r="C141" s="13"/>
      <c r="D141" s="13"/>
      <c r="E141" s="2"/>
      <c r="F141" s="2"/>
      <c r="G141" s="2"/>
      <c r="H141" s="2"/>
      <c r="I141" s="2"/>
      <c r="J141" s="2"/>
      <c r="K141" s="2"/>
      <c r="L141" s="2"/>
    </row>
    <row r="142" spans="1:12" x14ac:dyDescent="0.45">
      <c r="A142" s="12"/>
      <c r="B142" s="13"/>
      <c r="C142" s="13"/>
      <c r="D142" s="13"/>
      <c r="E142" s="2"/>
      <c r="F142" s="2"/>
      <c r="G142" s="2"/>
      <c r="H142" s="2"/>
      <c r="I142" s="2"/>
      <c r="J142" s="2"/>
      <c r="K142" s="2"/>
      <c r="L142" s="2"/>
    </row>
    <row r="143" spans="1:12" x14ac:dyDescent="0.45">
      <c r="A143" s="12"/>
      <c r="B143" s="13"/>
      <c r="C143" s="13"/>
      <c r="D143" s="13"/>
      <c r="E143" s="2"/>
      <c r="F143" s="2"/>
      <c r="G143" s="2"/>
      <c r="H143" s="2"/>
      <c r="I143" s="2"/>
      <c r="J143" s="2"/>
      <c r="K143" s="2"/>
      <c r="L143" s="2"/>
    </row>
    <row r="144" spans="1:12" x14ac:dyDescent="0.45">
      <c r="A144" s="12"/>
      <c r="B144" s="13"/>
      <c r="C144" s="13"/>
      <c r="D144" s="13"/>
      <c r="E144" s="2"/>
      <c r="F144" s="2"/>
      <c r="G144" s="2"/>
      <c r="H144" s="2"/>
      <c r="I144" s="2"/>
      <c r="J144" s="2"/>
      <c r="K144" s="2"/>
      <c r="L144" s="2"/>
    </row>
    <row r="145" spans="1:12" x14ac:dyDescent="0.45">
      <c r="A145" s="12"/>
      <c r="B145" s="13"/>
      <c r="C145" s="13"/>
      <c r="D145" s="13"/>
      <c r="E145" s="2"/>
      <c r="F145" s="2"/>
      <c r="G145" s="2"/>
      <c r="H145" s="2"/>
      <c r="I145" s="2"/>
      <c r="J145" s="2"/>
      <c r="K145" s="2"/>
      <c r="L145" s="2"/>
    </row>
    <row r="146" spans="1:12" x14ac:dyDescent="0.45">
      <c r="A146" s="12"/>
      <c r="B146" s="13"/>
      <c r="C146" s="13"/>
      <c r="D146" s="13"/>
      <c r="E146" s="2"/>
      <c r="F146" s="2"/>
      <c r="G146" s="2"/>
      <c r="H146" s="2"/>
      <c r="I146" s="2"/>
      <c r="J146" s="2"/>
      <c r="K146" s="2"/>
      <c r="L146" s="2"/>
    </row>
    <row r="147" spans="1:12" x14ac:dyDescent="0.45">
      <c r="A147" s="12"/>
      <c r="B147" s="13"/>
      <c r="C147" s="13"/>
      <c r="D147" s="13"/>
      <c r="E147" s="2"/>
      <c r="F147" s="2"/>
      <c r="G147" s="2"/>
      <c r="H147" s="2"/>
      <c r="I147" s="2"/>
      <c r="J147" s="2"/>
      <c r="K147" s="2"/>
      <c r="L147" s="2"/>
    </row>
    <row r="148" spans="1:12" x14ac:dyDescent="0.45">
      <c r="A148" s="12"/>
      <c r="B148" s="13"/>
      <c r="C148" s="13"/>
      <c r="D148" s="13"/>
      <c r="E148" s="2"/>
      <c r="F148" s="2"/>
      <c r="G148" s="2"/>
      <c r="H148" s="2"/>
      <c r="I148" s="2"/>
      <c r="J148" s="2"/>
      <c r="K148" s="2"/>
      <c r="L148" s="2"/>
    </row>
    <row r="149" spans="1:12" x14ac:dyDescent="0.45">
      <c r="A149" s="12"/>
      <c r="B149" s="13"/>
      <c r="C149" s="13"/>
      <c r="D149" s="13"/>
      <c r="E149" s="2"/>
      <c r="F149" s="2"/>
      <c r="G149" s="2"/>
      <c r="H149" s="2"/>
      <c r="I149" s="2"/>
      <c r="J149" s="2"/>
      <c r="K149" s="2"/>
      <c r="L149" s="2"/>
    </row>
    <row r="150" spans="1:12" x14ac:dyDescent="0.45">
      <c r="A150" s="12"/>
      <c r="B150" s="13"/>
      <c r="C150" s="13"/>
      <c r="D150" s="13"/>
      <c r="E150" s="2"/>
      <c r="F150" s="2"/>
      <c r="G150" s="2"/>
      <c r="H150" s="2"/>
      <c r="I150" s="2"/>
      <c r="J150" s="2"/>
      <c r="K150" s="2"/>
      <c r="L150" s="2"/>
    </row>
    <row r="151" spans="1:12" x14ac:dyDescent="0.45">
      <c r="A151" s="12"/>
      <c r="B151" s="13"/>
      <c r="C151" s="13"/>
      <c r="D151" s="13"/>
      <c r="E151" s="2"/>
      <c r="F151" s="2"/>
      <c r="G151" s="2"/>
      <c r="H151" s="2"/>
      <c r="I151" s="2"/>
      <c r="J151" s="2"/>
      <c r="K151" s="2"/>
      <c r="L151" s="2"/>
    </row>
    <row r="152" spans="1:12" x14ac:dyDescent="0.45">
      <c r="A152" s="12"/>
      <c r="B152" s="13"/>
      <c r="C152" s="13"/>
      <c r="D152" s="13"/>
      <c r="E152" s="2"/>
      <c r="F152" s="2"/>
      <c r="G152" s="2"/>
      <c r="H152" s="2"/>
      <c r="I152" s="2"/>
      <c r="J152" s="2"/>
      <c r="K152" s="2"/>
      <c r="L152" s="2"/>
    </row>
    <row r="153" spans="1:12" x14ac:dyDescent="0.45">
      <c r="A153" s="12"/>
      <c r="B153" s="13"/>
      <c r="C153" s="13"/>
      <c r="D153" s="13"/>
      <c r="E153" s="2"/>
      <c r="F153" s="2"/>
      <c r="G153" s="2"/>
      <c r="H153" s="2"/>
      <c r="I153" s="2"/>
      <c r="J153" s="2"/>
      <c r="K153" s="2"/>
      <c r="L153" s="2"/>
    </row>
    <row r="154" spans="1:12" x14ac:dyDescent="0.45">
      <c r="A154" s="12"/>
      <c r="B154" s="13"/>
      <c r="C154" s="13"/>
      <c r="D154" s="13"/>
      <c r="E154" s="2"/>
      <c r="F154" s="2"/>
      <c r="G154" s="2"/>
      <c r="H154" s="2"/>
      <c r="I154" s="2"/>
      <c r="J154" s="2"/>
      <c r="K154" s="2"/>
      <c r="L154" s="2"/>
    </row>
    <row r="155" spans="1:12" x14ac:dyDescent="0.45">
      <c r="A155" s="12"/>
      <c r="B155" s="13"/>
      <c r="C155" s="13"/>
      <c r="D155" s="13"/>
      <c r="E155" s="2"/>
      <c r="F155" s="2"/>
      <c r="G155" s="2"/>
      <c r="H155" s="2"/>
      <c r="I155" s="2"/>
      <c r="J155" s="2"/>
      <c r="K155" s="2"/>
      <c r="L155" s="2"/>
    </row>
    <row r="156" spans="1:12" x14ac:dyDescent="0.45">
      <c r="A156" s="12"/>
      <c r="B156" s="13"/>
      <c r="C156" s="13"/>
      <c r="D156" s="13"/>
      <c r="E156" s="2"/>
      <c r="F156" s="2"/>
      <c r="G156" s="2"/>
      <c r="H156" s="2"/>
      <c r="I156" s="2"/>
      <c r="J156" s="2"/>
      <c r="K156" s="2"/>
      <c r="L156" s="2"/>
    </row>
    <row r="157" spans="1:12" x14ac:dyDescent="0.45">
      <c r="A157" s="12"/>
      <c r="B157" s="13"/>
      <c r="C157" s="13"/>
      <c r="D157" s="13"/>
      <c r="E157" s="2"/>
      <c r="F157" s="2"/>
      <c r="G157" s="2"/>
      <c r="H157" s="2"/>
      <c r="I157" s="2"/>
      <c r="J157" s="2"/>
      <c r="K157" s="2"/>
      <c r="L157" s="2"/>
    </row>
    <row r="158" spans="1:12" x14ac:dyDescent="0.45">
      <c r="A158" s="12"/>
      <c r="B158" s="13"/>
      <c r="C158" s="13"/>
      <c r="D158" s="13"/>
      <c r="E158" s="2"/>
      <c r="F158" s="2"/>
      <c r="G158" s="2"/>
      <c r="H158" s="2"/>
      <c r="I158" s="2"/>
      <c r="J158" s="2"/>
      <c r="K158" s="2"/>
      <c r="L158" s="2"/>
    </row>
    <row r="159" spans="1:12" x14ac:dyDescent="0.45">
      <c r="A159" s="12"/>
      <c r="B159" s="13"/>
      <c r="C159" s="13"/>
      <c r="D159" s="13"/>
      <c r="E159" s="2"/>
      <c r="F159" s="2"/>
      <c r="G159" s="2"/>
      <c r="H159" s="2"/>
      <c r="I159" s="2"/>
      <c r="J159" s="2"/>
      <c r="K159" s="2"/>
      <c r="L159" s="2"/>
    </row>
    <row r="160" spans="1:12" x14ac:dyDescent="0.45">
      <c r="A160" s="12"/>
      <c r="B160" s="13"/>
      <c r="C160" s="13"/>
      <c r="D160" s="13"/>
      <c r="E160" s="2"/>
      <c r="F160" s="2"/>
      <c r="G160" s="2"/>
      <c r="H160" s="2"/>
      <c r="I160" s="2"/>
      <c r="J160" s="2"/>
      <c r="K160" s="2"/>
      <c r="L160" s="2"/>
    </row>
    <row r="161" spans="1:12" x14ac:dyDescent="0.45">
      <c r="A161" s="12"/>
      <c r="B161" s="13"/>
      <c r="C161" s="13"/>
      <c r="D161" s="13"/>
      <c r="E161" s="2"/>
      <c r="F161" s="2"/>
      <c r="G161" s="2"/>
      <c r="H161" s="2"/>
      <c r="I161" s="2"/>
      <c r="J161" s="2"/>
      <c r="K161" s="2"/>
      <c r="L161" s="2"/>
    </row>
    <row r="162" spans="1:12" x14ac:dyDescent="0.45">
      <c r="A162" s="12"/>
      <c r="B162" s="13"/>
      <c r="C162" s="13"/>
      <c r="D162" s="13"/>
      <c r="E162" s="2"/>
      <c r="F162" s="2"/>
      <c r="G162" s="2"/>
      <c r="H162" s="2"/>
      <c r="I162" s="2"/>
      <c r="J162" s="2"/>
      <c r="K162" s="2"/>
      <c r="L162" s="2"/>
    </row>
    <row r="163" spans="1:12" x14ac:dyDescent="0.45">
      <c r="A163" s="12"/>
      <c r="B163" s="13"/>
      <c r="C163" s="13"/>
      <c r="D163" s="13"/>
      <c r="E163" s="2"/>
      <c r="F163" s="2"/>
      <c r="G163" s="2"/>
      <c r="H163" s="2"/>
      <c r="I163" s="2"/>
      <c r="J163" s="2"/>
      <c r="K163" s="2"/>
      <c r="L163" s="2"/>
    </row>
    <row r="164" spans="1:12" x14ac:dyDescent="0.45">
      <c r="A164" s="12"/>
      <c r="B164" s="13"/>
      <c r="C164" s="13"/>
      <c r="D164" s="13"/>
      <c r="E164" s="2"/>
      <c r="F164" s="2"/>
      <c r="G164" s="2"/>
      <c r="H164" s="2"/>
      <c r="I164" s="2"/>
      <c r="J164" s="2"/>
      <c r="K164" s="2"/>
      <c r="L164" s="2"/>
    </row>
    <row r="165" spans="1:12" x14ac:dyDescent="0.45">
      <c r="A165" s="12"/>
      <c r="B165" s="13"/>
      <c r="C165" s="13"/>
      <c r="D165" s="13"/>
      <c r="E165" s="2"/>
      <c r="F165" s="2"/>
      <c r="G165" s="2"/>
      <c r="H165" s="2"/>
      <c r="I165" s="2"/>
      <c r="J165" s="2"/>
      <c r="K165" s="2"/>
      <c r="L165" s="2"/>
    </row>
    <row r="166" spans="1:12" x14ac:dyDescent="0.45">
      <c r="A166" s="12"/>
      <c r="B166" s="13"/>
      <c r="C166" s="13"/>
      <c r="D166" s="13"/>
      <c r="E166" s="2"/>
      <c r="F166" s="2"/>
      <c r="G166" s="2"/>
      <c r="H166" s="2"/>
      <c r="I166" s="2"/>
      <c r="J166" s="2"/>
      <c r="K166" s="2"/>
      <c r="L166" s="2"/>
    </row>
    <row r="167" spans="1:12" x14ac:dyDescent="0.45">
      <c r="A167" s="12"/>
      <c r="B167" s="13"/>
      <c r="C167" s="13"/>
      <c r="D167" s="13"/>
      <c r="E167" s="2"/>
      <c r="F167" s="2"/>
      <c r="G167" s="2"/>
      <c r="H167" s="2"/>
      <c r="I167" s="2"/>
      <c r="J167" s="2"/>
      <c r="K167" s="2"/>
      <c r="L167" s="2"/>
    </row>
    <row r="168" spans="1:12" x14ac:dyDescent="0.45">
      <c r="A168" s="12"/>
      <c r="B168" s="13"/>
      <c r="C168" s="13"/>
      <c r="D168" s="13"/>
      <c r="E168" s="2"/>
      <c r="F168" s="2"/>
      <c r="G168" s="2"/>
      <c r="H168" s="2"/>
      <c r="I168" s="2"/>
      <c r="J168" s="2"/>
      <c r="K168" s="2"/>
      <c r="L168" s="2"/>
    </row>
    <row r="169" spans="1:12" x14ac:dyDescent="0.45">
      <c r="A169" s="12"/>
      <c r="B169" s="13"/>
      <c r="C169" s="13"/>
      <c r="D169" s="13"/>
      <c r="E169" s="2"/>
      <c r="F169" s="2"/>
      <c r="G169" s="2"/>
      <c r="H169" s="2"/>
      <c r="I169" s="2"/>
      <c r="J169" s="2"/>
      <c r="K169" s="2"/>
      <c r="L169" s="2"/>
    </row>
    <row r="170" spans="1:12" x14ac:dyDescent="0.45">
      <c r="A170" s="12"/>
      <c r="B170" s="13"/>
      <c r="C170" s="13"/>
      <c r="D170" s="13"/>
      <c r="E170" s="2"/>
      <c r="F170" s="2"/>
      <c r="G170" s="2"/>
      <c r="H170" s="2"/>
      <c r="I170" s="2"/>
      <c r="J170" s="2"/>
      <c r="K170" s="2"/>
      <c r="L170" s="2"/>
    </row>
    <row r="171" spans="1:12" x14ac:dyDescent="0.45">
      <c r="A171" s="12"/>
      <c r="B171" s="13"/>
      <c r="C171" s="13"/>
      <c r="D171" s="13"/>
      <c r="E171" s="2"/>
      <c r="F171" s="2"/>
      <c r="G171" s="2"/>
      <c r="H171" s="2"/>
      <c r="I171" s="2"/>
      <c r="J171" s="2"/>
      <c r="K171" s="2"/>
      <c r="L171" s="2"/>
    </row>
    <row r="172" spans="1:12" x14ac:dyDescent="0.45">
      <c r="A172" s="12"/>
      <c r="B172" s="13"/>
      <c r="C172" s="13"/>
      <c r="D172" s="13"/>
      <c r="E172" s="2"/>
      <c r="F172" s="2"/>
      <c r="G172" s="2"/>
      <c r="H172" s="2"/>
      <c r="I172" s="2"/>
      <c r="J172" s="2"/>
      <c r="K172" s="2"/>
      <c r="L172" s="2"/>
    </row>
    <row r="173" spans="1:12" x14ac:dyDescent="0.45">
      <c r="A173" s="12"/>
      <c r="B173" s="13"/>
      <c r="C173" s="13"/>
      <c r="D173" s="13"/>
      <c r="E173" s="2"/>
      <c r="F173" s="2"/>
      <c r="G173" s="2"/>
      <c r="H173" s="2"/>
      <c r="I173" s="2"/>
      <c r="J173" s="2"/>
      <c r="K173" s="2"/>
      <c r="L173" s="2"/>
    </row>
    <row r="174" spans="1:12" x14ac:dyDescent="0.45">
      <c r="A174" s="12"/>
      <c r="B174" s="13"/>
      <c r="C174" s="13"/>
      <c r="D174" s="13"/>
      <c r="E174" s="2"/>
      <c r="F174" s="2"/>
      <c r="G174" s="2"/>
      <c r="H174" s="2"/>
      <c r="I174" s="2"/>
      <c r="J174" s="2"/>
      <c r="K174" s="2"/>
      <c r="L174" s="2"/>
    </row>
    <row r="175" spans="1:12" x14ac:dyDescent="0.45">
      <c r="A175" s="12"/>
      <c r="B175" s="13"/>
      <c r="C175" s="13"/>
      <c r="D175" s="13"/>
      <c r="E175" s="2"/>
      <c r="F175" s="2"/>
      <c r="G175" s="2"/>
      <c r="H175" s="2"/>
      <c r="I175" s="2"/>
      <c r="J175" s="2"/>
      <c r="K175" s="2"/>
      <c r="L175" s="2"/>
    </row>
    <row r="176" spans="1:12" x14ac:dyDescent="0.45">
      <c r="A176" s="12"/>
      <c r="B176" s="13"/>
      <c r="C176" s="13"/>
      <c r="D176" s="13"/>
      <c r="E176" s="2"/>
      <c r="F176" s="2"/>
      <c r="G176" s="2"/>
      <c r="H176" s="2"/>
      <c r="I176" s="2"/>
      <c r="J176" s="2"/>
      <c r="K176" s="2"/>
      <c r="L176" s="2"/>
    </row>
    <row r="177" spans="1:12" x14ac:dyDescent="0.45">
      <c r="A177" s="12"/>
      <c r="B177" s="13"/>
      <c r="C177" s="13"/>
      <c r="D177" s="13"/>
      <c r="E177" s="2"/>
      <c r="F177" s="2"/>
      <c r="G177" s="2"/>
      <c r="H177" s="2"/>
      <c r="I177" s="2"/>
      <c r="J177" s="2"/>
      <c r="K177" s="2"/>
      <c r="L177" s="2"/>
    </row>
    <row r="178" spans="1:12" x14ac:dyDescent="0.45">
      <c r="A178" s="12"/>
      <c r="B178" s="13"/>
      <c r="C178" s="13"/>
      <c r="D178" s="13"/>
      <c r="E178" s="2"/>
      <c r="F178" s="2"/>
      <c r="G178" s="2"/>
      <c r="H178" s="2"/>
      <c r="I178" s="2"/>
      <c r="J178" s="2"/>
      <c r="K178" s="2"/>
      <c r="L178" s="2"/>
    </row>
    <row r="179" spans="1:12" x14ac:dyDescent="0.45">
      <c r="A179" s="12"/>
      <c r="B179" s="13"/>
      <c r="C179" s="13"/>
      <c r="D179" s="13"/>
      <c r="E179" s="2"/>
      <c r="F179" s="2"/>
      <c r="G179" s="2"/>
      <c r="H179" s="2"/>
      <c r="I179" s="2"/>
      <c r="J179" s="2"/>
      <c r="K179" s="2"/>
      <c r="L179" s="2"/>
    </row>
    <row r="180" spans="1:12" x14ac:dyDescent="0.45">
      <c r="A180" s="12"/>
      <c r="B180" s="13"/>
      <c r="C180" s="13"/>
      <c r="D180" s="13"/>
      <c r="E180" s="2"/>
      <c r="F180" s="2"/>
      <c r="G180" s="2"/>
      <c r="H180" s="2"/>
      <c r="I180" s="2"/>
      <c r="J180" s="2"/>
      <c r="K180" s="2"/>
      <c r="L180" s="2"/>
    </row>
    <row r="181" spans="1:12" x14ac:dyDescent="0.45">
      <c r="A181" s="12"/>
      <c r="B181" s="13"/>
      <c r="C181" s="13"/>
      <c r="D181" s="13"/>
      <c r="E181" s="2"/>
      <c r="F181" s="2"/>
      <c r="G181" s="2"/>
      <c r="H181" s="2"/>
      <c r="I181" s="2"/>
      <c r="J181" s="2"/>
      <c r="K181" s="2"/>
      <c r="L181" s="2"/>
    </row>
    <row r="182" spans="1:12" x14ac:dyDescent="0.45">
      <c r="A182" s="12"/>
      <c r="B182" s="13"/>
      <c r="C182" s="13"/>
      <c r="D182" s="13"/>
      <c r="E182" s="2"/>
      <c r="F182" s="2"/>
      <c r="G182" s="2"/>
      <c r="H182" s="2"/>
      <c r="I182" s="2"/>
      <c r="J182" s="2"/>
      <c r="K182" s="2"/>
      <c r="L182" s="2"/>
    </row>
    <row r="183" spans="1:12" x14ac:dyDescent="0.45">
      <c r="A183" s="12"/>
      <c r="B183" s="13"/>
      <c r="C183" s="13"/>
      <c r="D183" s="13"/>
      <c r="E183" s="2"/>
      <c r="F183" s="2"/>
      <c r="G183" s="2"/>
      <c r="H183" s="2"/>
      <c r="I183" s="2"/>
      <c r="J183" s="2"/>
      <c r="K183" s="2"/>
      <c r="L183" s="2"/>
    </row>
    <row r="184" spans="1:12" x14ac:dyDescent="0.45">
      <c r="A184" s="12"/>
      <c r="B184" s="13"/>
      <c r="C184" s="13"/>
      <c r="D184" s="13"/>
      <c r="E184" s="2"/>
      <c r="F184" s="2"/>
      <c r="G184" s="2"/>
      <c r="H184" s="2"/>
      <c r="I184" s="2"/>
      <c r="J184" s="2"/>
      <c r="K184" s="2"/>
      <c r="L184" s="2"/>
    </row>
    <row r="185" spans="1:12" x14ac:dyDescent="0.45">
      <c r="A185" s="12"/>
      <c r="B185" s="13"/>
      <c r="C185" s="13"/>
      <c r="D185" s="13"/>
      <c r="E185" s="2"/>
      <c r="F185" s="2"/>
      <c r="G185" s="2"/>
      <c r="H185" s="2"/>
      <c r="I185" s="2"/>
      <c r="J185" s="2"/>
      <c r="K185" s="2"/>
      <c r="L185" s="2"/>
    </row>
    <row r="186" spans="1:12" x14ac:dyDescent="0.45">
      <c r="A186" s="12"/>
      <c r="B186" s="13"/>
      <c r="C186" s="13"/>
      <c r="D186" s="13"/>
      <c r="E186" s="2"/>
      <c r="F186" s="2"/>
      <c r="G186" s="2"/>
      <c r="H186" s="2"/>
      <c r="I186" s="2"/>
      <c r="J186" s="2"/>
      <c r="K186" s="2"/>
      <c r="L186" s="2"/>
    </row>
    <row r="187" spans="1:12" x14ac:dyDescent="0.45">
      <c r="A187" s="12"/>
      <c r="B187" s="13"/>
      <c r="C187" s="13"/>
      <c r="D187" s="13"/>
      <c r="E187" s="2"/>
      <c r="F187" s="2"/>
      <c r="G187" s="2"/>
      <c r="H187" s="2"/>
      <c r="I187" s="2"/>
      <c r="J187" s="2"/>
      <c r="K187" s="2"/>
      <c r="L187" s="2"/>
    </row>
    <row r="188" spans="1:12" x14ac:dyDescent="0.45">
      <c r="A188" s="12"/>
      <c r="B188" s="13"/>
      <c r="C188" s="13"/>
      <c r="D188" s="13"/>
      <c r="E188" s="2"/>
      <c r="F188" s="2"/>
      <c r="G188" s="2"/>
      <c r="H188" s="2"/>
      <c r="I188" s="2"/>
      <c r="J188" s="2"/>
      <c r="K188" s="2"/>
      <c r="L188" s="2"/>
    </row>
    <row r="189" spans="1:12" x14ac:dyDescent="0.45">
      <c r="A189" s="12"/>
      <c r="B189" s="13"/>
      <c r="C189" s="13"/>
      <c r="D189" s="13"/>
      <c r="E189" s="2"/>
      <c r="F189" s="2"/>
      <c r="G189" s="2"/>
      <c r="H189" s="2"/>
      <c r="I189" s="2"/>
      <c r="J189" s="2"/>
      <c r="K189" s="2"/>
      <c r="L189" s="2"/>
    </row>
    <row r="190" spans="1:12" x14ac:dyDescent="0.45">
      <c r="A190" s="12"/>
      <c r="B190" s="13"/>
      <c r="C190" s="13"/>
      <c r="D190" s="13"/>
      <c r="E190" s="2"/>
      <c r="F190" s="2"/>
      <c r="G190" s="2"/>
      <c r="H190" s="2"/>
      <c r="I190" s="2"/>
      <c r="J190" s="2"/>
      <c r="K190" s="2"/>
      <c r="L190" s="2"/>
    </row>
    <row r="191" spans="1:12" x14ac:dyDescent="0.45">
      <c r="A191" s="12"/>
      <c r="B191" s="13"/>
      <c r="C191" s="13"/>
      <c r="D191" s="13"/>
      <c r="E191" s="2"/>
      <c r="F191" s="2"/>
      <c r="G191" s="2"/>
      <c r="H191" s="2"/>
      <c r="I191" s="2"/>
      <c r="J191" s="2"/>
      <c r="K191" s="2"/>
      <c r="L191" s="2"/>
    </row>
    <row r="192" spans="1:12" x14ac:dyDescent="0.45">
      <c r="A192" s="12"/>
      <c r="B192" s="13"/>
      <c r="C192" s="13"/>
      <c r="D192" s="13"/>
      <c r="E192" s="2"/>
      <c r="F192" s="2"/>
      <c r="G192" s="2"/>
      <c r="H192" s="2"/>
      <c r="I192" s="2"/>
      <c r="J192" s="2"/>
      <c r="K192" s="2"/>
      <c r="L192" s="2"/>
    </row>
    <row r="193" spans="1:12" x14ac:dyDescent="0.45">
      <c r="A193" s="12"/>
      <c r="B193" s="13"/>
      <c r="C193" s="13"/>
      <c r="D193" s="13"/>
      <c r="E193" s="2"/>
      <c r="F193" s="2"/>
      <c r="G193" s="2"/>
      <c r="H193" s="2"/>
      <c r="I193" s="2"/>
      <c r="J193" s="2"/>
      <c r="K193" s="2"/>
      <c r="L193" s="2"/>
    </row>
    <row r="194" spans="1:12" x14ac:dyDescent="0.45">
      <c r="A194" s="12"/>
      <c r="B194" s="13"/>
      <c r="C194" s="13"/>
      <c r="D194" s="13"/>
      <c r="E194" s="2"/>
      <c r="F194" s="2"/>
      <c r="G194" s="2"/>
      <c r="H194" s="2"/>
      <c r="I194" s="2"/>
      <c r="J194" s="2"/>
      <c r="K194" s="2"/>
      <c r="L194" s="2"/>
    </row>
    <row r="195" spans="1:12" x14ac:dyDescent="0.45">
      <c r="A195" s="12"/>
      <c r="B195" s="13"/>
      <c r="C195" s="13"/>
      <c r="D195" s="13"/>
      <c r="E195" s="2"/>
      <c r="F195" s="2"/>
      <c r="G195" s="2"/>
      <c r="H195" s="2"/>
      <c r="I195" s="2"/>
      <c r="J195" s="2"/>
      <c r="K195" s="2"/>
      <c r="L195" s="2"/>
    </row>
    <row r="196" spans="1:12" x14ac:dyDescent="0.45">
      <c r="A196" s="12"/>
      <c r="B196" s="13"/>
      <c r="C196" s="13"/>
      <c r="D196" s="13"/>
      <c r="E196" s="2"/>
      <c r="F196" s="2"/>
      <c r="G196" s="2"/>
      <c r="H196" s="2"/>
      <c r="I196" s="2"/>
      <c r="J196" s="2"/>
      <c r="K196" s="2"/>
      <c r="L196" s="2"/>
    </row>
    <row r="197" spans="1:12" x14ac:dyDescent="0.45">
      <c r="A197" s="12"/>
      <c r="B197" s="13"/>
      <c r="C197" s="13"/>
      <c r="D197" s="13"/>
      <c r="E197" s="2"/>
      <c r="F197" s="2"/>
      <c r="G197" s="2"/>
      <c r="H197" s="2"/>
      <c r="I197" s="2"/>
      <c r="J197" s="2"/>
      <c r="K197" s="2"/>
      <c r="L197" s="2"/>
    </row>
    <row r="198" spans="1:12" x14ac:dyDescent="0.45">
      <c r="A198" s="12"/>
      <c r="B198" s="13"/>
      <c r="C198" s="13"/>
      <c r="D198" s="13"/>
      <c r="E198" s="2"/>
      <c r="F198" s="2"/>
      <c r="G198" s="2"/>
      <c r="H198" s="2"/>
      <c r="I198" s="2"/>
      <c r="J198" s="2"/>
      <c r="K198" s="2"/>
      <c r="L198" s="2"/>
    </row>
    <row r="199" spans="1:12" x14ac:dyDescent="0.45">
      <c r="A199" s="12"/>
      <c r="B199" s="13"/>
      <c r="C199" s="13"/>
      <c r="D199" s="13"/>
      <c r="E199" s="2"/>
      <c r="F199" s="2"/>
      <c r="G199" s="2"/>
      <c r="H199" s="2"/>
      <c r="I199" s="2"/>
      <c r="J199" s="2"/>
      <c r="K199" s="2"/>
      <c r="L199" s="2"/>
    </row>
    <row r="200" spans="1:12" x14ac:dyDescent="0.45">
      <c r="A200" s="12"/>
      <c r="B200" s="13"/>
      <c r="C200" s="13"/>
      <c r="D200" s="13"/>
      <c r="E200" s="2"/>
      <c r="F200" s="2"/>
      <c r="G200" s="2"/>
      <c r="H200" s="2"/>
      <c r="I200" s="2"/>
      <c r="J200" s="2"/>
      <c r="K200" s="2"/>
      <c r="L200" s="2"/>
    </row>
    <row r="201" spans="1:12" x14ac:dyDescent="0.45">
      <c r="A201" s="12"/>
      <c r="B201" s="13"/>
      <c r="C201" s="13"/>
      <c r="D201" s="13"/>
      <c r="E201" s="2"/>
      <c r="F201" s="2"/>
      <c r="G201" s="2"/>
      <c r="H201" s="2"/>
      <c r="I201" s="2"/>
      <c r="J201" s="2"/>
      <c r="K201" s="2"/>
      <c r="L201" s="2"/>
    </row>
    <row r="202" spans="1:12" x14ac:dyDescent="0.45">
      <c r="A202" s="12"/>
      <c r="B202" s="13"/>
      <c r="C202" s="13"/>
      <c r="D202" s="13"/>
      <c r="E202" s="2"/>
      <c r="F202" s="2"/>
      <c r="G202" s="2"/>
      <c r="H202" s="2"/>
      <c r="I202" s="2"/>
      <c r="J202" s="2"/>
      <c r="K202" s="2"/>
      <c r="L202" s="2"/>
    </row>
    <row r="203" spans="1:12" x14ac:dyDescent="0.45">
      <c r="A203" s="12"/>
      <c r="B203" s="13"/>
      <c r="C203" s="13"/>
      <c r="D203" s="13"/>
      <c r="E203" s="2"/>
      <c r="F203" s="2"/>
      <c r="G203" s="2"/>
      <c r="H203" s="2"/>
      <c r="I203" s="2"/>
      <c r="J203" s="2"/>
      <c r="K203" s="2"/>
      <c r="L203" s="2"/>
    </row>
    <row r="204" spans="1:12" x14ac:dyDescent="0.45">
      <c r="A204" s="12"/>
      <c r="B204" s="13"/>
      <c r="C204" s="13"/>
      <c r="D204" s="13"/>
      <c r="E204" s="2"/>
      <c r="F204" s="2"/>
      <c r="G204" s="2"/>
      <c r="H204" s="2"/>
      <c r="I204" s="2"/>
      <c r="J204" s="2"/>
      <c r="K204" s="2"/>
      <c r="L204" s="2"/>
    </row>
    <row r="205" spans="1:12" x14ac:dyDescent="0.45">
      <c r="A205" s="12"/>
      <c r="B205" s="13"/>
      <c r="C205" s="13"/>
      <c r="D205" s="13"/>
      <c r="E205" s="2"/>
      <c r="F205" s="2"/>
      <c r="G205" s="2"/>
      <c r="H205" s="2"/>
      <c r="I205" s="2"/>
      <c r="J205" s="2"/>
      <c r="K205" s="2"/>
      <c r="L205" s="2"/>
    </row>
    <row r="206" spans="1:12" x14ac:dyDescent="0.45">
      <c r="A206" s="12"/>
      <c r="B206" s="13"/>
      <c r="C206" s="13"/>
      <c r="D206" s="13"/>
      <c r="E206" s="2"/>
      <c r="F206" s="2"/>
      <c r="G206" s="2"/>
      <c r="H206" s="2"/>
      <c r="I206" s="2"/>
      <c r="J206" s="2"/>
      <c r="K206" s="2"/>
      <c r="L206" s="2"/>
    </row>
    <row r="207" spans="1:12" x14ac:dyDescent="0.45">
      <c r="A207" s="12"/>
      <c r="B207" s="13"/>
      <c r="C207" s="13"/>
      <c r="D207" s="13"/>
      <c r="E207" s="2"/>
      <c r="F207" s="2"/>
      <c r="G207" s="2"/>
      <c r="H207" s="2"/>
      <c r="I207" s="2"/>
      <c r="J207" s="2"/>
      <c r="K207" s="2"/>
      <c r="L207" s="2"/>
    </row>
    <row r="208" spans="1:12" x14ac:dyDescent="0.45">
      <c r="A208" s="12"/>
      <c r="B208" s="13"/>
      <c r="C208" s="13"/>
      <c r="D208" s="13"/>
      <c r="E208" s="2"/>
      <c r="F208" s="2"/>
      <c r="G208" s="2"/>
      <c r="H208" s="2"/>
      <c r="I208" s="2"/>
      <c r="J208" s="2"/>
      <c r="K208" s="2"/>
      <c r="L208" s="2"/>
    </row>
    <row r="209" spans="1:12" x14ac:dyDescent="0.45">
      <c r="A209" s="12"/>
      <c r="B209" s="13"/>
      <c r="C209" s="13"/>
      <c r="D209" s="13"/>
      <c r="E209" s="2"/>
      <c r="F209" s="2"/>
      <c r="G209" s="2"/>
      <c r="H209" s="2"/>
      <c r="I209" s="2"/>
      <c r="J209" s="2"/>
      <c r="K209" s="2"/>
      <c r="L209" s="2"/>
    </row>
    <row r="210" spans="1:12" x14ac:dyDescent="0.45">
      <c r="A210" s="12"/>
      <c r="B210" s="13"/>
      <c r="C210" s="13"/>
      <c r="D210" s="13"/>
      <c r="E210" s="2"/>
      <c r="F210" s="2"/>
      <c r="G210" s="2"/>
      <c r="H210" s="2"/>
      <c r="I210" s="2"/>
      <c r="J210" s="2"/>
      <c r="K210" s="2"/>
      <c r="L210" s="2"/>
    </row>
    <row r="211" spans="1:12" x14ac:dyDescent="0.45">
      <c r="A211" s="12"/>
      <c r="B211" s="13"/>
      <c r="C211" s="13"/>
      <c r="D211" s="13"/>
      <c r="E211" s="2"/>
      <c r="F211" s="2"/>
      <c r="G211" s="2"/>
      <c r="H211" s="2"/>
      <c r="I211" s="2"/>
      <c r="J211" s="2"/>
      <c r="K211" s="2"/>
      <c r="L211" s="2"/>
    </row>
    <row r="212" spans="1:12" x14ac:dyDescent="0.45">
      <c r="A212" s="12"/>
      <c r="B212" s="13"/>
      <c r="C212" s="13"/>
      <c r="D212" s="13"/>
      <c r="E212" s="2"/>
      <c r="F212" s="2"/>
      <c r="G212" s="2"/>
      <c r="H212" s="2"/>
      <c r="I212" s="2"/>
      <c r="J212" s="2"/>
      <c r="K212" s="2"/>
      <c r="L212" s="2"/>
    </row>
    <row r="213" spans="1:12" x14ac:dyDescent="0.45">
      <c r="A213" s="12"/>
      <c r="B213" s="13"/>
      <c r="C213" s="13"/>
      <c r="D213" s="13"/>
      <c r="E213" s="2"/>
      <c r="F213" s="2"/>
      <c r="G213" s="2"/>
      <c r="H213" s="2"/>
      <c r="I213" s="2"/>
      <c r="J213" s="2"/>
      <c r="K213" s="2"/>
      <c r="L213" s="2"/>
    </row>
    <row r="214" spans="1:12" x14ac:dyDescent="0.45">
      <c r="A214" s="12"/>
      <c r="B214" s="13"/>
      <c r="C214" s="13"/>
      <c r="D214" s="13"/>
      <c r="E214" s="2"/>
      <c r="F214" s="2"/>
      <c r="G214" s="2"/>
      <c r="H214" s="2"/>
      <c r="I214" s="2"/>
      <c r="J214" s="2"/>
      <c r="K214" s="2"/>
      <c r="L214" s="2"/>
    </row>
    <row r="215" spans="1:12" x14ac:dyDescent="0.45">
      <c r="A215" s="12"/>
      <c r="B215" s="13"/>
      <c r="C215" s="13"/>
      <c r="D215" s="13"/>
      <c r="E215" s="2"/>
      <c r="F215" s="2"/>
      <c r="G215" s="2"/>
      <c r="H215" s="2"/>
      <c r="I215" s="2"/>
      <c r="J215" s="2"/>
      <c r="K215" s="2"/>
      <c r="L215" s="2"/>
    </row>
    <row r="216" spans="1:12" x14ac:dyDescent="0.45">
      <c r="A216" s="12"/>
      <c r="B216" s="13"/>
      <c r="C216" s="13"/>
      <c r="D216" s="13"/>
      <c r="E216" s="2"/>
      <c r="F216" s="2"/>
      <c r="G216" s="2"/>
      <c r="H216" s="2"/>
      <c r="I216" s="2"/>
      <c r="J216" s="2"/>
      <c r="K216" s="2"/>
      <c r="L216" s="2"/>
    </row>
    <row r="217" spans="1:12" x14ac:dyDescent="0.45">
      <c r="A217" s="12"/>
      <c r="B217" s="13"/>
      <c r="C217" s="13"/>
      <c r="D217" s="13"/>
      <c r="E217" s="2"/>
      <c r="F217" s="2"/>
      <c r="G217" s="2"/>
      <c r="H217" s="2"/>
      <c r="I217" s="2"/>
      <c r="J217" s="2"/>
      <c r="K217" s="2"/>
      <c r="L217" s="2"/>
    </row>
    <row r="218" spans="1:12" x14ac:dyDescent="0.45">
      <c r="A218" s="12"/>
      <c r="B218" s="13"/>
      <c r="C218" s="13"/>
      <c r="D218" s="13"/>
      <c r="E218" s="2"/>
      <c r="F218" s="2"/>
      <c r="G218" s="2"/>
      <c r="H218" s="2"/>
      <c r="I218" s="2"/>
      <c r="J218" s="2"/>
      <c r="K218" s="2"/>
      <c r="L218" s="2"/>
    </row>
    <row r="219" spans="1:12" x14ac:dyDescent="0.45">
      <c r="A219" s="12"/>
      <c r="B219" s="13"/>
      <c r="C219" s="13"/>
      <c r="D219" s="13"/>
      <c r="E219" s="2"/>
      <c r="F219" s="2"/>
      <c r="G219" s="2"/>
      <c r="H219" s="2"/>
      <c r="I219" s="2"/>
      <c r="J219" s="2"/>
      <c r="K219" s="2"/>
      <c r="L219" s="2"/>
    </row>
    <row r="220" spans="1:12" x14ac:dyDescent="0.45">
      <c r="A220" s="12"/>
      <c r="B220" s="13"/>
      <c r="C220" s="13"/>
      <c r="D220" s="13"/>
      <c r="E220" s="2"/>
      <c r="F220" s="2"/>
      <c r="G220" s="2"/>
      <c r="H220" s="2"/>
      <c r="I220" s="2"/>
      <c r="J220" s="2"/>
      <c r="K220" s="2"/>
      <c r="L220" s="2"/>
    </row>
    <row r="221" spans="1:12" x14ac:dyDescent="0.45">
      <c r="A221" s="12"/>
      <c r="B221" s="13"/>
      <c r="C221" s="13"/>
      <c r="D221" s="13"/>
      <c r="E221" s="2"/>
      <c r="F221" s="2"/>
      <c r="G221" s="2"/>
      <c r="H221" s="2"/>
      <c r="I221" s="2"/>
      <c r="J221" s="2"/>
      <c r="K221" s="2"/>
      <c r="L221" s="2"/>
    </row>
    <row r="222" spans="1:12" x14ac:dyDescent="0.45">
      <c r="A222" s="12"/>
      <c r="B222" s="13"/>
      <c r="C222" s="13"/>
      <c r="D222" s="13"/>
      <c r="E222" s="2"/>
      <c r="F222" s="2"/>
      <c r="G222" s="2"/>
      <c r="H222" s="2"/>
      <c r="I222" s="2"/>
      <c r="J222" s="2"/>
      <c r="K222" s="2"/>
      <c r="L222" s="2"/>
    </row>
    <row r="223" spans="1:12" x14ac:dyDescent="0.45">
      <c r="A223" s="12"/>
      <c r="B223" s="13"/>
      <c r="C223" s="13"/>
      <c r="D223" s="13"/>
      <c r="E223" s="2"/>
      <c r="F223" s="2"/>
      <c r="G223" s="2"/>
      <c r="H223" s="2"/>
      <c r="I223" s="2"/>
      <c r="J223" s="2"/>
      <c r="K223" s="2"/>
      <c r="L223" s="2"/>
    </row>
    <row r="224" spans="1:12" x14ac:dyDescent="0.45">
      <c r="A224" s="12"/>
      <c r="B224" s="13"/>
      <c r="C224" s="13"/>
      <c r="D224" s="13"/>
      <c r="E224" s="2"/>
      <c r="F224" s="2"/>
      <c r="G224" s="2"/>
      <c r="H224" s="2"/>
      <c r="I224" s="2"/>
      <c r="J224" s="2"/>
      <c r="K224" s="2"/>
      <c r="L224" s="2"/>
    </row>
    <row r="225" spans="1:12" x14ac:dyDescent="0.45">
      <c r="A225" s="12"/>
      <c r="B225" s="13"/>
      <c r="C225" s="13"/>
      <c r="D225" s="13"/>
      <c r="E225" s="2"/>
      <c r="F225" s="2"/>
      <c r="G225" s="2"/>
      <c r="H225" s="2"/>
      <c r="I225" s="2"/>
      <c r="J225" s="2"/>
      <c r="K225" s="2"/>
      <c r="L225" s="2"/>
    </row>
    <row r="226" spans="1:12" x14ac:dyDescent="0.45">
      <c r="A226" s="12"/>
      <c r="B226" s="13"/>
      <c r="C226" s="13"/>
      <c r="D226" s="13"/>
      <c r="E226" s="2"/>
      <c r="F226" s="2"/>
      <c r="G226" s="2"/>
      <c r="H226" s="2"/>
      <c r="I226" s="2"/>
      <c r="J226" s="2"/>
      <c r="K226" s="2"/>
      <c r="L226" s="2"/>
    </row>
    <row r="227" spans="1:12" x14ac:dyDescent="0.45">
      <c r="A227" s="12"/>
      <c r="B227" s="13"/>
      <c r="C227" s="13"/>
      <c r="D227" s="13"/>
      <c r="E227" s="2"/>
      <c r="F227" s="2"/>
      <c r="G227" s="2"/>
      <c r="H227" s="2"/>
      <c r="I227" s="2"/>
      <c r="J227" s="2"/>
      <c r="K227" s="2"/>
      <c r="L227" s="2"/>
    </row>
    <row r="228" spans="1:12" x14ac:dyDescent="0.45">
      <c r="A228" s="12"/>
      <c r="B228" s="13"/>
      <c r="C228" s="13"/>
      <c r="D228" s="13"/>
      <c r="E228" s="2"/>
      <c r="F228" s="2"/>
      <c r="G228" s="2"/>
      <c r="H228" s="2"/>
      <c r="I228" s="2"/>
      <c r="J228" s="2"/>
      <c r="K228" s="2"/>
      <c r="L228" s="2"/>
    </row>
    <row r="229" spans="1:12" x14ac:dyDescent="0.45">
      <c r="A229" s="12"/>
      <c r="B229" s="13"/>
      <c r="C229" s="13"/>
      <c r="D229" s="13"/>
      <c r="E229" s="2"/>
      <c r="F229" s="2"/>
      <c r="G229" s="2"/>
      <c r="H229" s="2"/>
      <c r="I229" s="2"/>
      <c r="J229" s="2"/>
      <c r="K229" s="2"/>
      <c r="L229" s="2"/>
    </row>
    <row r="230" spans="1:12" x14ac:dyDescent="0.45">
      <c r="A230" s="12"/>
      <c r="B230" s="13"/>
      <c r="C230" s="13"/>
      <c r="D230" s="13"/>
      <c r="E230" s="2"/>
      <c r="F230" s="2"/>
      <c r="G230" s="2"/>
      <c r="H230" s="2"/>
      <c r="I230" s="2"/>
      <c r="J230" s="2"/>
      <c r="K230" s="2"/>
      <c r="L230" s="2"/>
    </row>
    <row r="231" spans="1:12" x14ac:dyDescent="0.45">
      <c r="A231" s="12"/>
      <c r="B231" s="13"/>
      <c r="C231" s="13"/>
      <c r="D231" s="13"/>
      <c r="E231" s="2"/>
      <c r="F231" s="2"/>
      <c r="G231" s="2"/>
      <c r="H231" s="2"/>
      <c r="I231" s="2"/>
      <c r="J231" s="2"/>
      <c r="K231" s="2"/>
      <c r="L231" s="2"/>
    </row>
    <row r="232" spans="1:12" x14ac:dyDescent="0.45">
      <c r="A232" s="12"/>
      <c r="B232" s="13"/>
      <c r="C232" s="13"/>
      <c r="D232" s="13"/>
      <c r="E232" s="2"/>
      <c r="F232" s="2"/>
      <c r="G232" s="2"/>
      <c r="H232" s="2"/>
      <c r="I232" s="2"/>
      <c r="J232" s="2"/>
      <c r="K232" s="2"/>
      <c r="L232" s="2"/>
    </row>
    <row r="233" spans="1:12" x14ac:dyDescent="0.45">
      <c r="A233" s="12"/>
      <c r="B233" s="13"/>
      <c r="C233" s="13"/>
      <c r="D233" s="13"/>
      <c r="E233" s="2"/>
      <c r="F233" s="2"/>
      <c r="G233" s="2"/>
      <c r="H233" s="2"/>
      <c r="I233" s="2"/>
      <c r="J233" s="2"/>
      <c r="K233" s="2"/>
      <c r="L233" s="2"/>
    </row>
    <row r="234" spans="1:12" x14ac:dyDescent="0.45">
      <c r="A234" s="12"/>
      <c r="B234" s="13"/>
      <c r="C234" s="13"/>
      <c r="D234" s="13"/>
      <c r="E234" s="2"/>
      <c r="F234" s="2"/>
      <c r="G234" s="2"/>
      <c r="H234" s="2"/>
      <c r="I234" s="2"/>
      <c r="J234" s="2"/>
      <c r="K234" s="2"/>
      <c r="L234" s="2"/>
    </row>
    <row r="235" spans="1:12" x14ac:dyDescent="0.45">
      <c r="A235" s="12"/>
      <c r="B235" s="13"/>
      <c r="C235" s="13"/>
      <c r="D235" s="13"/>
      <c r="E235" s="2"/>
      <c r="F235" s="2"/>
      <c r="G235" s="2"/>
      <c r="H235" s="2"/>
      <c r="I235" s="2"/>
      <c r="J235" s="2"/>
      <c r="K235" s="2"/>
      <c r="L235" s="2"/>
    </row>
    <row r="236" spans="1:12" x14ac:dyDescent="0.45">
      <c r="A236" s="12"/>
      <c r="B236" s="13"/>
      <c r="C236" s="13"/>
      <c r="D236" s="13"/>
      <c r="E236" s="2"/>
      <c r="F236" s="2"/>
      <c r="G236" s="2"/>
      <c r="H236" s="2"/>
      <c r="I236" s="2"/>
      <c r="J236" s="2"/>
      <c r="K236" s="2"/>
      <c r="L236" s="2"/>
    </row>
    <row r="237" spans="1:12" x14ac:dyDescent="0.45">
      <c r="A237" s="12"/>
      <c r="B237" s="13"/>
      <c r="C237" s="13"/>
      <c r="D237" s="13"/>
      <c r="E237" s="2"/>
      <c r="F237" s="2"/>
      <c r="G237" s="2"/>
      <c r="H237" s="2"/>
      <c r="I237" s="2"/>
      <c r="J237" s="2"/>
      <c r="K237" s="2"/>
      <c r="L237" s="2"/>
    </row>
    <row r="238" spans="1:12" x14ac:dyDescent="0.45">
      <c r="A238" s="12"/>
      <c r="B238" s="13"/>
      <c r="C238" s="13"/>
      <c r="D238" s="13"/>
      <c r="E238" s="2"/>
      <c r="F238" s="2"/>
      <c r="G238" s="2"/>
      <c r="H238" s="2"/>
      <c r="I238" s="2"/>
      <c r="J238" s="2"/>
      <c r="K238" s="2"/>
      <c r="L238" s="2"/>
    </row>
    <row r="239" spans="1:12" x14ac:dyDescent="0.45">
      <c r="A239" s="12"/>
      <c r="B239" s="13"/>
      <c r="C239" s="13"/>
      <c r="D239" s="13"/>
      <c r="E239" s="2"/>
      <c r="F239" s="2"/>
      <c r="G239" s="2"/>
      <c r="H239" s="2"/>
      <c r="I239" s="2"/>
      <c r="J239" s="2"/>
      <c r="K239" s="2"/>
      <c r="L239" s="2"/>
    </row>
    <row r="240" spans="1:12" x14ac:dyDescent="0.45">
      <c r="A240" s="12"/>
      <c r="B240" s="13"/>
      <c r="C240" s="13"/>
      <c r="D240" s="13"/>
      <c r="E240" s="2"/>
      <c r="F240" s="2"/>
      <c r="G240" s="2"/>
      <c r="H240" s="2"/>
      <c r="I240" s="2"/>
      <c r="J240" s="2"/>
      <c r="K240" s="2"/>
      <c r="L240" s="2"/>
    </row>
    <row r="241" spans="1:12" x14ac:dyDescent="0.45">
      <c r="A241" s="12"/>
      <c r="B241" s="13"/>
      <c r="C241" s="13"/>
      <c r="D241" s="13"/>
      <c r="E241" s="2"/>
      <c r="F241" s="2"/>
      <c r="G241" s="2"/>
      <c r="H241" s="2"/>
      <c r="I241" s="2"/>
      <c r="J241" s="2"/>
      <c r="K241" s="2"/>
      <c r="L241" s="2"/>
    </row>
    <row r="242" spans="1:12" x14ac:dyDescent="0.45">
      <c r="A242" s="12"/>
      <c r="B242" s="13"/>
      <c r="C242" s="13"/>
      <c r="D242" s="13"/>
      <c r="E242" s="2"/>
      <c r="F242" s="2"/>
      <c r="G242" s="2"/>
      <c r="H242" s="2"/>
      <c r="I242" s="2"/>
      <c r="J242" s="2"/>
      <c r="K242" s="2"/>
      <c r="L242" s="2"/>
    </row>
    <row r="243" spans="1:12" x14ac:dyDescent="0.45">
      <c r="A243" s="12"/>
      <c r="B243" s="13"/>
      <c r="C243" s="13"/>
      <c r="D243" s="13"/>
      <c r="E243" s="2"/>
      <c r="F243" s="2"/>
      <c r="G243" s="2"/>
      <c r="H243" s="2"/>
      <c r="I243" s="2"/>
      <c r="J243" s="2"/>
      <c r="K243" s="2"/>
      <c r="L243" s="2"/>
    </row>
    <row r="244" spans="1:12" x14ac:dyDescent="0.45">
      <c r="A244" s="12"/>
      <c r="B244" s="13"/>
      <c r="C244" s="13"/>
      <c r="D244" s="13"/>
      <c r="E244" s="2"/>
      <c r="F244" s="2"/>
      <c r="G244" s="2"/>
      <c r="H244" s="2"/>
      <c r="I244" s="2"/>
      <c r="J244" s="2"/>
      <c r="K244" s="2"/>
      <c r="L244" s="2"/>
    </row>
    <row r="245" spans="1:12" x14ac:dyDescent="0.45">
      <c r="A245" s="12"/>
      <c r="B245" s="13"/>
      <c r="C245" s="13"/>
      <c r="D245" s="13"/>
      <c r="E245" s="2"/>
      <c r="F245" s="2"/>
      <c r="G245" s="2"/>
      <c r="H245" s="2"/>
      <c r="I245" s="2"/>
      <c r="J245" s="2"/>
      <c r="K245" s="2"/>
      <c r="L245" s="2"/>
    </row>
    <row r="246" spans="1:12" x14ac:dyDescent="0.45">
      <c r="A246" s="12"/>
      <c r="B246" s="13"/>
      <c r="C246" s="13"/>
      <c r="D246" s="13"/>
      <c r="E246" s="2"/>
      <c r="F246" s="2"/>
      <c r="G246" s="2"/>
      <c r="H246" s="2"/>
      <c r="I246" s="2"/>
      <c r="J246" s="2"/>
      <c r="K246" s="2"/>
      <c r="L246" s="2"/>
    </row>
    <row r="247" spans="1:12" x14ac:dyDescent="0.45">
      <c r="A247" s="12"/>
      <c r="B247" s="13"/>
      <c r="C247" s="13"/>
      <c r="D247" s="13"/>
      <c r="E247" s="2"/>
      <c r="F247" s="2"/>
      <c r="G247" s="2"/>
      <c r="H247" s="2"/>
      <c r="I247" s="2"/>
      <c r="J247" s="2"/>
      <c r="K247" s="2"/>
      <c r="L247" s="2"/>
    </row>
    <row r="248" spans="1:12" x14ac:dyDescent="0.45">
      <c r="A248" s="12"/>
      <c r="B248" s="13"/>
      <c r="C248" s="13"/>
      <c r="D248" s="13"/>
      <c r="E248" s="2"/>
      <c r="F248" s="2"/>
      <c r="G248" s="2"/>
      <c r="H248" s="2"/>
      <c r="I248" s="2"/>
      <c r="J248" s="2"/>
      <c r="K248" s="2"/>
      <c r="L248" s="2"/>
    </row>
    <row r="249" spans="1:12" x14ac:dyDescent="0.45">
      <c r="A249" s="12"/>
      <c r="B249" s="13"/>
      <c r="C249" s="13"/>
      <c r="D249" s="13"/>
      <c r="E249" s="2"/>
      <c r="F249" s="2"/>
      <c r="G249" s="2"/>
      <c r="H249" s="2"/>
      <c r="I249" s="2"/>
      <c r="J249" s="2"/>
      <c r="K249" s="2"/>
      <c r="L249" s="2"/>
    </row>
    <row r="250" spans="1:12" x14ac:dyDescent="0.45">
      <c r="A250" s="12"/>
      <c r="B250" s="13"/>
      <c r="C250" s="13"/>
      <c r="D250" s="13"/>
      <c r="E250" s="2"/>
      <c r="F250" s="2"/>
      <c r="G250" s="2"/>
      <c r="H250" s="2"/>
      <c r="I250" s="2"/>
      <c r="J250" s="2"/>
      <c r="K250" s="2"/>
      <c r="L250" s="2"/>
    </row>
    <row r="251" spans="1:12" x14ac:dyDescent="0.45">
      <c r="A251" s="12"/>
      <c r="B251" s="13"/>
      <c r="C251" s="13"/>
      <c r="D251" s="13"/>
      <c r="E251" s="2"/>
      <c r="F251" s="2"/>
      <c r="G251" s="2"/>
      <c r="H251" s="2"/>
      <c r="I251" s="2"/>
      <c r="J251" s="2"/>
      <c r="K251" s="2"/>
      <c r="L251" s="2"/>
    </row>
    <row r="252" spans="1:12" x14ac:dyDescent="0.45">
      <c r="A252" s="12"/>
      <c r="B252" s="13"/>
      <c r="C252" s="13"/>
      <c r="D252" s="13"/>
      <c r="E252" s="2"/>
      <c r="F252" s="2"/>
      <c r="G252" s="2"/>
      <c r="H252" s="2"/>
      <c r="I252" s="2"/>
      <c r="J252" s="2"/>
      <c r="K252" s="2"/>
      <c r="L252" s="2"/>
    </row>
    <row r="253" spans="1:12" x14ac:dyDescent="0.45">
      <c r="A253" s="12"/>
      <c r="B253" s="13"/>
      <c r="C253" s="13"/>
      <c r="D253" s="13"/>
      <c r="E253" s="2"/>
      <c r="F253" s="2"/>
      <c r="G253" s="2"/>
      <c r="H253" s="2"/>
      <c r="I253" s="2"/>
      <c r="J253" s="2"/>
      <c r="K253" s="2"/>
      <c r="L253" s="2"/>
    </row>
    <row r="254" spans="1:12" x14ac:dyDescent="0.45">
      <c r="A254" s="12"/>
      <c r="B254" s="13"/>
      <c r="C254" s="13"/>
      <c r="D254" s="13"/>
      <c r="E254" s="2"/>
      <c r="F254" s="2"/>
      <c r="G254" s="2"/>
      <c r="H254" s="2"/>
      <c r="I254" s="2"/>
      <c r="J254" s="2"/>
      <c r="K254" s="2"/>
      <c r="L254" s="2"/>
    </row>
    <row r="255" spans="1:12" x14ac:dyDescent="0.45">
      <c r="A255" s="12"/>
      <c r="B255" s="13"/>
      <c r="C255" s="13"/>
      <c r="D255" s="13"/>
      <c r="E255" s="2"/>
      <c r="F255" s="2"/>
      <c r="G255" s="2"/>
      <c r="H255" s="2"/>
      <c r="I255" s="2"/>
      <c r="J255" s="2"/>
      <c r="K255" s="2"/>
      <c r="L255" s="2"/>
    </row>
    <row r="256" spans="1:12" x14ac:dyDescent="0.45">
      <c r="A256" s="12"/>
      <c r="B256" s="13"/>
      <c r="C256" s="13"/>
      <c r="D256" s="13"/>
      <c r="E256" s="2"/>
      <c r="F256" s="2"/>
      <c r="G256" s="2"/>
      <c r="H256" s="2"/>
      <c r="I256" s="2"/>
      <c r="J256" s="2"/>
      <c r="K256" s="2"/>
      <c r="L256" s="2"/>
    </row>
    <row r="257" spans="1:12" x14ac:dyDescent="0.45">
      <c r="A257" s="12"/>
      <c r="B257" s="13"/>
      <c r="C257" s="13"/>
      <c r="D257" s="13"/>
      <c r="E257" s="2"/>
      <c r="F257" s="2"/>
      <c r="G257" s="2"/>
      <c r="H257" s="2"/>
      <c r="I257" s="2"/>
      <c r="J257" s="2"/>
      <c r="K257" s="2"/>
      <c r="L257" s="2"/>
    </row>
    <row r="258" spans="1:12" x14ac:dyDescent="0.45">
      <c r="A258" s="12"/>
      <c r="B258" s="13"/>
      <c r="C258" s="13"/>
      <c r="D258" s="13"/>
      <c r="E258" s="2"/>
      <c r="F258" s="2"/>
      <c r="G258" s="2"/>
      <c r="H258" s="2"/>
      <c r="I258" s="2"/>
      <c r="J258" s="2"/>
      <c r="K258" s="2"/>
      <c r="L258" s="2"/>
    </row>
    <row r="259" spans="1:12" x14ac:dyDescent="0.45">
      <c r="A259" s="12"/>
      <c r="B259" s="13"/>
      <c r="C259" s="13"/>
      <c r="D259" s="13"/>
      <c r="E259" s="2"/>
      <c r="F259" s="2"/>
      <c r="G259" s="2"/>
      <c r="H259" s="2"/>
      <c r="I259" s="2"/>
      <c r="J259" s="2"/>
      <c r="K259" s="2"/>
      <c r="L259" s="2"/>
    </row>
    <row r="260" spans="1:12" x14ac:dyDescent="0.45">
      <c r="A260" s="12"/>
      <c r="B260" s="13"/>
      <c r="C260" s="13"/>
      <c r="D260" s="13"/>
      <c r="E260" s="2"/>
      <c r="F260" s="2"/>
      <c r="G260" s="2"/>
      <c r="H260" s="2"/>
      <c r="I260" s="2"/>
      <c r="J260" s="2"/>
      <c r="K260" s="2"/>
      <c r="L260" s="2"/>
    </row>
    <row r="261" spans="1:12" x14ac:dyDescent="0.45">
      <c r="A261" s="12"/>
      <c r="B261" s="13"/>
      <c r="C261" s="13"/>
      <c r="D261" s="13"/>
      <c r="E261" s="2"/>
      <c r="F261" s="2"/>
      <c r="G261" s="2"/>
      <c r="H261" s="2"/>
      <c r="I261" s="2"/>
      <c r="J261" s="2"/>
      <c r="K261" s="2"/>
      <c r="L261" s="2"/>
    </row>
    <row r="262" spans="1:12" x14ac:dyDescent="0.45">
      <c r="A262" s="12"/>
      <c r="B262" s="13"/>
      <c r="C262" s="13"/>
      <c r="D262" s="13"/>
      <c r="E262" s="2"/>
      <c r="F262" s="2"/>
      <c r="G262" s="2"/>
      <c r="H262" s="2"/>
      <c r="I262" s="2"/>
      <c r="J262" s="2"/>
      <c r="K262" s="2"/>
      <c r="L262" s="2"/>
    </row>
    <row r="263" spans="1:12" x14ac:dyDescent="0.45">
      <c r="A263" s="12"/>
      <c r="B263" s="13"/>
      <c r="C263" s="13"/>
      <c r="D263" s="13"/>
      <c r="E263" s="2"/>
      <c r="F263" s="2"/>
      <c r="G263" s="2"/>
      <c r="H263" s="2"/>
      <c r="I263" s="2"/>
      <c r="J263" s="2"/>
      <c r="K263" s="2"/>
      <c r="L263" s="2"/>
    </row>
    <row r="264" spans="1:12" x14ac:dyDescent="0.45">
      <c r="A264" s="12"/>
      <c r="B264" s="13"/>
      <c r="C264" s="13"/>
      <c r="D264" s="13"/>
      <c r="E264" s="2"/>
      <c r="F264" s="2"/>
      <c r="G264" s="2"/>
      <c r="H264" s="2"/>
      <c r="I264" s="2"/>
      <c r="J264" s="2"/>
      <c r="K264" s="2"/>
      <c r="L264" s="2"/>
    </row>
    <row r="265" spans="1:12" x14ac:dyDescent="0.45">
      <c r="A265" s="12"/>
      <c r="B265" s="13"/>
      <c r="C265" s="13"/>
      <c r="D265" s="13"/>
      <c r="E265" s="2"/>
      <c r="F265" s="2"/>
      <c r="G265" s="2"/>
      <c r="H265" s="2"/>
      <c r="I265" s="2"/>
      <c r="J265" s="2"/>
      <c r="K265" s="2"/>
      <c r="L265" s="2"/>
    </row>
    <row r="266" spans="1:12" x14ac:dyDescent="0.45">
      <c r="A266" s="12"/>
      <c r="B266" s="13"/>
      <c r="C266" s="13"/>
      <c r="D266" s="13"/>
      <c r="E266" s="2"/>
      <c r="F266" s="2"/>
      <c r="G266" s="2"/>
      <c r="H266" s="2"/>
      <c r="I266" s="2"/>
      <c r="J266" s="2"/>
      <c r="K266" s="2"/>
      <c r="L266" s="2"/>
    </row>
    <row r="267" spans="1:12" x14ac:dyDescent="0.45">
      <c r="A267" s="12"/>
      <c r="B267" s="13"/>
      <c r="C267" s="13"/>
      <c r="D267" s="13"/>
      <c r="E267" s="2"/>
      <c r="F267" s="2"/>
      <c r="G267" s="2"/>
      <c r="H267" s="2"/>
      <c r="I267" s="2"/>
      <c r="J267" s="2"/>
      <c r="K267" s="2"/>
      <c r="L267" s="2"/>
    </row>
    <row r="268" spans="1:12" x14ac:dyDescent="0.45">
      <c r="A268" s="12"/>
      <c r="B268" s="13"/>
      <c r="C268" s="13"/>
      <c r="D268" s="13"/>
      <c r="E268" s="2"/>
      <c r="F268" s="2"/>
      <c r="G268" s="2"/>
      <c r="H268" s="2"/>
      <c r="I268" s="2"/>
      <c r="J268" s="2"/>
      <c r="K268" s="2"/>
      <c r="L268" s="2"/>
    </row>
    <row r="269" spans="1:12" x14ac:dyDescent="0.45">
      <c r="A269" s="12"/>
      <c r="B269" s="13"/>
      <c r="C269" s="13"/>
      <c r="D269" s="13"/>
      <c r="E269" s="2"/>
      <c r="F269" s="2"/>
      <c r="G269" s="2"/>
      <c r="H269" s="2"/>
      <c r="I269" s="2"/>
      <c r="J269" s="2"/>
      <c r="K269" s="2"/>
      <c r="L269" s="2"/>
    </row>
    <row r="270" spans="1:12" x14ac:dyDescent="0.45">
      <c r="A270" s="12"/>
      <c r="B270" s="13"/>
      <c r="C270" s="13"/>
      <c r="D270" s="13"/>
      <c r="E270" s="2"/>
      <c r="F270" s="2"/>
      <c r="G270" s="2"/>
      <c r="H270" s="2"/>
      <c r="I270" s="2"/>
      <c r="J270" s="2"/>
      <c r="K270" s="2"/>
      <c r="L270" s="2"/>
    </row>
    <row r="271" spans="1:12" x14ac:dyDescent="0.45">
      <c r="A271" s="12"/>
      <c r="B271" s="13"/>
      <c r="C271" s="13"/>
      <c r="D271" s="13"/>
      <c r="E271" s="2"/>
      <c r="F271" s="2"/>
      <c r="G271" s="2"/>
      <c r="H271" s="2"/>
      <c r="I271" s="2"/>
      <c r="J271" s="2"/>
      <c r="K271" s="2"/>
      <c r="L271" s="2"/>
    </row>
    <row r="272" spans="1:12" x14ac:dyDescent="0.45">
      <c r="A272" s="12"/>
      <c r="B272" s="13"/>
      <c r="C272" s="13"/>
      <c r="D272" s="13"/>
      <c r="E272" s="2"/>
      <c r="F272" s="2"/>
      <c r="G272" s="2"/>
      <c r="H272" s="2"/>
      <c r="I272" s="2"/>
      <c r="J272" s="2"/>
      <c r="K272" s="2"/>
      <c r="L272" s="2"/>
    </row>
    <row r="273" spans="1:12" x14ac:dyDescent="0.45">
      <c r="A273" s="12"/>
      <c r="B273" s="13"/>
      <c r="C273" s="13"/>
      <c r="D273" s="13"/>
      <c r="E273" s="2"/>
      <c r="F273" s="2"/>
      <c r="G273" s="2"/>
      <c r="H273" s="2"/>
      <c r="I273" s="2"/>
      <c r="J273" s="2"/>
      <c r="K273" s="2"/>
      <c r="L273" s="2"/>
    </row>
    <row r="274" spans="1:12" x14ac:dyDescent="0.45">
      <c r="A274" s="12"/>
      <c r="B274" s="13"/>
      <c r="C274" s="13"/>
      <c r="D274" s="13"/>
      <c r="E274" s="2"/>
      <c r="F274" s="2"/>
      <c r="G274" s="2"/>
      <c r="H274" s="2"/>
      <c r="I274" s="2"/>
      <c r="J274" s="2"/>
      <c r="K274" s="2"/>
      <c r="L274" s="2"/>
    </row>
    <row r="275" spans="1:12" x14ac:dyDescent="0.45">
      <c r="A275" s="12"/>
      <c r="B275" s="13"/>
      <c r="C275" s="13"/>
      <c r="D275" s="13"/>
      <c r="E275" s="2"/>
      <c r="F275" s="2"/>
      <c r="G275" s="2"/>
      <c r="H275" s="2"/>
      <c r="I275" s="2"/>
      <c r="J275" s="2"/>
      <c r="K275" s="2"/>
      <c r="L275" s="2"/>
    </row>
    <row r="276" spans="1:12" x14ac:dyDescent="0.45">
      <c r="A276" s="12"/>
      <c r="B276" s="13"/>
      <c r="C276" s="13"/>
      <c r="D276" s="13"/>
      <c r="E276" s="2"/>
      <c r="F276" s="2"/>
      <c r="G276" s="2"/>
      <c r="H276" s="2"/>
      <c r="I276" s="2"/>
      <c r="J276" s="2"/>
      <c r="K276" s="2"/>
      <c r="L276" s="2"/>
    </row>
    <row r="277" spans="1:12" x14ac:dyDescent="0.45">
      <c r="A277" s="12"/>
      <c r="B277" s="13"/>
      <c r="C277" s="13"/>
      <c r="D277" s="13"/>
      <c r="E277" s="2"/>
      <c r="F277" s="2"/>
      <c r="G277" s="2"/>
      <c r="H277" s="2"/>
      <c r="I277" s="2"/>
      <c r="J277" s="2"/>
      <c r="K277" s="2"/>
      <c r="L277" s="2"/>
    </row>
    <row r="278" spans="1:12" x14ac:dyDescent="0.45">
      <c r="A278" s="12"/>
      <c r="B278" s="13"/>
      <c r="C278" s="13"/>
      <c r="D278" s="13"/>
      <c r="E278" s="2"/>
      <c r="F278" s="2"/>
      <c r="G278" s="2"/>
      <c r="H278" s="2"/>
      <c r="I278" s="2"/>
      <c r="J278" s="2"/>
      <c r="K278" s="2"/>
      <c r="L278" s="2"/>
    </row>
    <row r="279" spans="1:12" x14ac:dyDescent="0.45">
      <c r="A279" s="12"/>
      <c r="B279" s="13"/>
      <c r="C279" s="13"/>
      <c r="D279" s="13"/>
      <c r="E279" s="2"/>
      <c r="F279" s="2"/>
      <c r="G279" s="2"/>
      <c r="H279" s="2"/>
      <c r="I279" s="2"/>
      <c r="J279" s="2"/>
      <c r="K279" s="2"/>
      <c r="L279" s="2"/>
    </row>
    <row r="280" spans="1:12" x14ac:dyDescent="0.45">
      <c r="A280" s="12"/>
      <c r="B280" s="13"/>
      <c r="C280" s="13"/>
      <c r="D280" s="13"/>
      <c r="E280" s="2"/>
      <c r="F280" s="2"/>
      <c r="G280" s="2"/>
      <c r="H280" s="2"/>
      <c r="I280" s="2"/>
      <c r="J280" s="2"/>
      <c r="K280" s="2"/>
      <c r="L280" s="2"/>
    </row>
    <row r="281" spans="1:12" x14ac:dyDescent="0.45">
      <c r="A281" s="12"/>
      <c r="B281" s="13"/>
      <c r="C281" s="13"/>
      <c r="D281" s="13"/>
      <c r="E281" s="2"/>
      <c r="F281" s="2"/>
      <c r="G281" s="2"/>
      <c r="H281" s="2"/>
      <c r="I281" s="2"/>
      <c r="J281" s="2"/>
      <c r="K281" s="2"/>
      <c r="L281" s="2"/>
    </row>
    <row r="282" spans="1:12" x14ac:dyDescent="0.45">
      <c r="A282" s="12"/>
      <c r="B282" s="13"/>
      <c r="C282" s="13"/>
      <c r="D282" s="13"/>
      <c r="E282" s="2"/>
      <c r="F282" s="2"/>
      <c r="G282" s="2"/>
      <c r="H282" s="2"/>
      <c r="I282" s="2"/>
      <c r="J282" s="2"/>
      <c r="K282" s="2"/>
      <c r="L282" s="2"/>
    </row>
    <row r="283" spans="1:12" x14ac:dyDescent="0.45">
      <c r="A283" s="12"/>
      <c r="B283" s="13"/>
      <c r="C283" s="13"/>
      <c r="D283" s="13"/>
      <c r="E283" s="2"/>
      <c r="F283" s="2"/>
      <c r="G283" s="2"/>
      <c r="H283" s="2"/>
      <c r="I283" s="2"/>
      <c r="J283" s="2"/>
      <c r="K283" s="2"/>
      <c r="L283" s="2"/>
    </row>
    <row r="284" spans="1:12" x14ac:dyDescent="0.45">
      <c r="A284" s="12"/>
      <c r="B284" s="13"/>
      <c r="C284" s="13"/>
      <c r="D284" s="13"/>
      <c r="E284" s="2"/>
      <c r="F284" s="2"/>
      <c r="G284" s="2"/>
      <c r="H284" s="2"/>
      <c r="I284" s="2"/>
      <c r="J284" s="2"/>
      <c r="K284" s="2"/>
      <c r="L284" s="2"/>
    </row>
    <row r="285" spans="1:12" x14ac:dyDescent="0.45">
      <c r="A285" s="12"/>
      <c r="B285" s="13"/>
      <c r="C285" s="13"/>
      <c r="D285" s="13"/>
      <c r="E285" s="2"/>
      <c r="F285" s="2"/>
      <c r="G285" s="2"/>
      <c r="H285" s="2"/>
      <c r="I285" s="2"/>
      <c r="J285" s="2"/>
      <c r="K285" s="2"/>
      <c r="L285" s="2"/>
    </row>
    <row r="286" spans="1:12" x14ac:dyDescent="0.45">
      <c r="A286" s="12"/>
      <c r="B286" s="13"/>
      <c r="C286" s="13"/>
      <c r="D286" s="13"/>
      <c r="E286" s="2"/>
      <c r="F286" s="2"/>
      <c r="G286" s="2"/>
      <c r="H286" s="2"/>
      <c r="I286" s="2"/>
      <c r="J286" s="2"/>
      <c r="K286" s="2"/>
      <c r="L286" s="2"/>
    </row>
    <row r="287" spans="1:12" x14ac:dyDescent="0.45">
      <c r="A287" s="12"/>
      <c r="B287" s="13"/>
      <c r="C287" s="13"/>
      <c r="D287" s="13"/>
      <c r="E287" s="2"/>
      <c r="F287" s="2"/>
      <c r="G287" s="2"/>
      <c r="H287" s="2"/>
      <c r="I287" s="2"/>
      <c r="J287" s="2"/>
      <c r="K287" s="2"/>
      <c r="L287" s="2"/>
    </row>
    <row r="288" spans="1:12" x14ac:dyDescent="0.45">
      <c r="A288" s="12"/>
      <c r="B288" s="13"/>
      <c r="C288" s="13"/>
      <c r="D288" s="13"/>
      <c r="E288" s="2"/>
      <c r="F288" s="2"/>
      <c r="G288" s="2"/>
      <c r="H288" s="2"/>
      <c r="I288" s="2"/>
      <c r="J288" s="2"/>
      <c r="K288" s="2"/>
      <c r="L288" s="2"/>
    </row>
    <row r="289" spans="1:12" x14ac:dyDescent="0.45">
      <c r="A289" s="12"/>
      <c r="B289" s="13"/>
      <c r="C289" s="13"/>
      <c r="D289" s="13"/>
      <c r="E289" s="2"/>
      <c r="F289" s="2"/>
      <c r="G289" s="2"/>
      <c r="H289" s="2"/>
      <c r="I289" s="2"/>
      <c r="J289" s="2"/>
      <c r="K289" s="2"/>
      <c r="L289" s="2"/>
    </row>
    <row r="290" spans="1:12" x14ac:dyDescent="0.45">
      <c r="A290" s="12"/>
      <c r="B290" s="13"/>
      <c r="C290" s="13"/>
      <c r="D290" s="13"/>
      <c r="E290" s="2"/>
      <c r="F290" s="2"/>
      <c r="G290" s="2"/>
      <c r="H290" s="2"/>
      <c r="I290" s="2"/>
      <c r="J290" s="2"/>
      <c r="K290" s="2"/>
      <c r="L290" s="2"/>
    </row>
    <row r="291" spans="1:12" x14ac:dyDescent="0.45">
      <c r="A291" s="12"/>
      <c r="B291" s="13"/>
      <c r="C291" s="13"/>
      <c r="D291" s="13"/>
      <c r="E291" s="2"/>
      <c r="F291" s="2"/>
      <c r="G291" s="2"/>
      <c r="H291" s="2"/>
      <c r="I291" s="2"/>
      <c r="J291" s="2"/>
      <c r="K291" s="2"/>
      <c r="L291" s="2"/>
    </row>
    <row r="292" spans="1:12" x14ac:dyDescent="0.45">
      <c r="A292" s="12"/>
      <c r="B292" s="13"/>
      <c r="C292" s="13"/>
      <c r="D292" s="13"/>
      <c r="E292" s="2"/>
      <c r="F292" s="2"/>
      <c r="G292" s="2"/>
      <c r="H292" s="2"/>
      <c r="I292" s="2"/>
      <c r="J292" s="2"/>
      <c r="K292" s="2"/>
      <c r="L292" s="2"/>
    </row>
    <row r="293" spans="1:12" x14ac:dyDescent="0.45">
      <c r="A293" s="12"/>
      <c r="B293" s="13"/>
      <c r="C293" s="13"/>
      <c r="D293" s="13"/>
      <c r="E293" s="2"/>
      <c r="F293" s="2"/>
      <c r="G293" s="2"/>
      <c r="H293" s="2"/>
      <c r="I293" s="2"/>
      <c r="J293" s="2"/>
      <c r="K293" s="2"/>
      <c r="L293" s="2"/>
    </row>
    <row r="294" spans="1:12" x14ac:dyDescent="0.45">
      <c r="A294" s="12"/>
      <c r="B294" s="13"/>
      <c r="C294" s="13"/>
      <c r="D294" s="13"/>
      <c r="E294" s="2"/>
      <c r="F294" s="2"/>
      <c r="G294" s="2"/>
      <c r="H294" s="2"/>
      <c r="I294" s="2"/>
      <c r="J294" s="2"/>
      <c r="K294" s="2"/>
      <c r="L294" s="2"/>
    </row>
    <row r="295" spans="1:12" x14ac:dyDescent="0.45">
      <c r="A295" s="12"/>
      <c r="B295" s="13"/>
      <c r="C295" s="13"/>
      <c r="D295" s="13"/>
      <c r="E295" s="2"/>
      <c r="F295" s="2"/>
      <c r="G295" s="2"/>
      <c r="H295" s="2"/>
      <c r="I295" s="2"/>
      <c r="J295" s="2"/>
      <c r="K295" s="2"/>
      <c r="L295" s="2"/>
    </row>
    <row r="296" spans="1:12" x14ac:dyDescent="0.45">
      <c r="A296" s="12"/>
      <c r="B296" s="13"/>
      <c r="C296" s="13"/>
      <c r="D296" s="13"/>
      <c r="E296" s="2"/>
      <c r="F296" s="2"/>
      <c r="G296" s="2"/>
      <c r="H296" s="2"/>
      <c r="I296" s="2"/>
      <c r="J296" s="2"/>
      <c r="K296" s="2"/>
      <c r="L296" s="2"/>
    </row>
    <row r="297" spans="1:12" x14ac:dyDescent="0.45">
      <c r="A297" s="12"/>
      <c r="B297" s="13"/>
      <c r="C297" s="13"/>
      <c r="D297" s="13"/>
      <c r="E297" s="2"/>
      <c r="F297" s="2"/>
      <c r="G297" s="2"/>
      <c r="H297" s="2"/>
      <c r="I297" s="2"/>
      <c r="J297" s="2"/>
      <c r="K297" s="2"/>
      <c r="L297" s="2"/>
    </row>
    <row r="298" spans="1:12" x14ac:dyDescent="0.45">
      <c r="A298" s="12"/>
      <c r="B298" s="13"/>
      <c r="C298" s="13"/>
      <c r="D298" s="13"/>
      <c r="E298" s="2"/>
      <c r="F298" s="2"/>
      <c r="G298" s="2"/>
      <c r="H298" s="2"/>
      <c r="I298" s="2"/>
      <c r="J298" s="2"/>
      <c r="K298" s="2"/>
      <c r="L298" s="2"/>
    </row>
    <row r="299" spans="1:12" x14ac:dyDescent="0.45">
      <c r="A299" s="12"/>
      <c r="B299" s="13"/>
      <c r="C299" s="13"/>
      <c r="D299" s="13"/>
      <c r="E299" s="2"/>
      <c r="F299" s="2"/>
      <c r="G299" s="2"/>
      <c r="H299" s="2"/>
      <c r="I299" s="2"/>
      <c r="J299" s="2"/>
      <c r="K299" s="2"/>
      <c r="L299" s="2"/>
    </row>
    <row r="300" spans="1:12" x14ac:dyDescent="0.45">
      <c r="A300" s="12"/>
      <c r="B300" s="13"/>
      <c r="C300" s="13"/>
      <c r="D300" s="13"/>
      <c r="E300" s="2"/>
      <c r="F300" s="2"/>
      <c r="G300" s="2"/>
      <c r="H300" s="2"/>
      <c r="I300" s="2"/>
      <c r="J300" s="2"/>
      <c r="K300" s="2"/>
      <c r="L300" s="2"/>
    </row>
    <row r="301" spans="1:12" x14ac:dyDescent="0.45">
      <c r="A301" s="12"/>
      <c r="B301" s="13"/>
      <c r="C301" s="13"/>
      <c r="D301" s="13"/>
      <c r="E301" s="2"/>
      <c r="F301" s="2"/>
      <c r="G301" s="2"/>
      <c r="H301" s="2"/>
      <c r="I301" s="2"/>
      <c r="J301" s="2"/>
      <c r="K301" s="2"/>
      <c r="L301" s="2"/>
    </row>
    <row r="302" spans="1:12" x14ac:dyDescent="0.45">
      <c r="A302" s="12"/>
      <c r="B302" s="13"/>
      <c r="C302" s="13"/>
      <c r="D302" s="13"/>
      <c r="E302" s="2"/>
      <c r="F302" s="2"/>
      <c r="G302" s="2"/>
      <c r="H302" s="2"/>
      <c r="I302" s="2"/>
      <c r="J302" s="2"/>
      <c r="K302" s="2"/>
      <c r="L302" s="2"/>
    </row>
    <row r="303" spans="1:12" x14ac:dyDescent="0.45">
      <c r="A303" s="12"/>
      <c r="B303" s="13"/>
      <c r="C303" s="13"/>
      <c r="D303" s="13"/>
      <c r="E303" s="2"/>
      <c r="F303" s="2"/>
      <c r="G303" s="2"/>
      <c r="H303" s="2"/>
      <c r="I303" s="2"/>
      <c r="J303" s="2"/>
      <c r="K303" s="2"/>
      <c r="L303" s="2"/>
    </row>
    <row r="304" spans="1:12" x14ac:dyDescent="0.45">
      <c r="A304" s="12"/>
      <c r="B304" s="13"/>
      <c r="C304" s="13"/>
      <c r="D304" s="13"/>
      <c r="E304" s="2"/>
      <c r="F304" s="2"/>
      <c r="G304" s="2"/>
      <c r="H304" s="2"/>
      <c r="I304" s="2"/>
      <c r="J304" s="2"/>
      <c r="K304" s="2"/>
      <c r="L304" s="2"/>
    </row>
    <row r="305" spans="1:12" x14ac:dyDescent="0.45">
      <c r="A305" s="12"/>
      <c r="B305" s="13"/>
      <c r="C305" s="13"/>
      <c r="D305" s="13"/>
      <c r="E305" s="2"/>
      <c r="F305" s="2"/>
      <c r="G305" s="2"/>
      <c r="H305" s="2"/>
      <c r="I305" s="2"/>
      <c r="J305" s="2"/>
      <c r="K305" s="2"/>
      <c r="L305" s="2"/>
    </row>
    <row r="306" spans="1:12" x14ac:dyDescent="0.45">
      <c r="A306" s="12"/>
      <c r="B306" s="13"/>
      <c r="C306" s="13"/>
      <c r="D306" s="13"/>
      <c r="E306" s="2"/>
      <c r="F306" s="2"/>
      <c r="G306" s="2"/>
      <c r="H306" s="2"/>
      <c r="I306" s="2"/>
      <c r="J306" s="2"/>
      <c r="K306" s="2"/>
      <c r="L306" s="2"/>
    </row>
    <row r="307" spans="1:12" x14ac:dyDescent="0.45">
      <c r="A307" s="12"/>
      <c r="B307" s="13"/>
      <c r="C307" s="13"/>
      <c r="D307" s="13"/>
      <c r="E307" s="2"/>
      <c r="F307" s="2"/>
      <c r="G307" s="2"/>
      <c r="H307" s="2"/>
      <c r="I307" s="2"/>
      <c r="J307" s="2"/>
      <c r="K307" s="2"/>
      <c r="L307" s="2"/>
    </row>
    <row r="308" spans="1:12" x14ac:dyDescent="0.45">
      <c r="A308" s="12"/>
      <c r="B308" s="13"/>
      <c r="C308" s="13"/>
      <c r="D308" s="13"/>
      <c r="E308" s="2"/>
      <c r="F308" s="2"/>
      <c r="G308" s="2"/>
      <c r="H308" s="2"/>
      <c r="I308" s="2"/>
      <c r="J308" s="2"/>
      <c r="K308" s="2"/>
      <c r="L308" s="2"/>
    </row>
    <row r="309" spans="1:12" x14ac:dyDescent="0.45">
      <c r="A309" s="12"/>
      <c r="B309" s="13"/>
      <c r="C309" s="13"/>
      <c r="D309" s="13"/>
      <c r="E309" s="2"/>
      <c r="F309" s="2"/>
      <c r="G309" s="2"/>
      <c r="H309" s="2"/>
      <c r="I309" s="2"/>
      <c r="J309" s="2"/>
      <c r="K309" s="2"/>
      <c r="L309" s="2"/>
    </row>
    <row r="310" spans="1:12" x14ac:dyDescent="0.45">
      <c r="A310" s="12"/>
      <c r="B310" s="13"/>
      <c r="C310" s="13"/>
      <c r="D310" s="13"/>
      <c r="E310" s="2"/>
      <c r="F310" s="2"/>
      <c r="G310" s="2"/>
      <c r="H310" s="2"/>
      <c r="I310" s="2"/>
      <c r="J310" s="2"/>
      <c r="K310" s="2"/>
      <c r="L310" s="2"/>
    </row>
    <row r="311" spans="1:12" x14ac:dyDescent="0.45">
      <c r="A311" s="12"/>
      <c r="B311" s="13"/>
      <c r="C311" s="13"/>
      <c r="D311" s="13"/>
      <c r="E311" s="2"/>
      <c r="F311" s="2"/>
      <c r="G311" s="2"/>
      <c r="H311" s="2"/>
      <c r="I311" s="2"/>
      <c r="J311" s="2"/>
      <c r="K311" s="2"/>
      <c r="L311" s="2"/>
    </row>
    <row r="312" spans="1:12" x14ac:dyDescent="0.45">
      <c r="A312" s="12"/>
      <c r="B312" s="13"/>
      <c r="C312" s="13"/>
      <c r="D312" s="13"/>
      <c r="E312" s="2"/>
      <c r="F312" s="2"/>
      <c r="G312" s="2"/>
      <c r="H312" s="2"/>
      <c r="I312" s="2"/>
      <c r="J312" s="2"/>
      <c r="K312" s="2"/>
      <c r="L312" s="2"/>
    </row>
    <row r="313" spans="1:12" x14ac:dyDescent="0.45">
      <c r="A313" s="12"/>
      <c r="B313" s="13"/>
      <c r="C313" s="13"/>
      <c r="D313" s="13"/>
      <c r="E313" s="2"/>
      <c r="F313" s="2"/>
      <c r="G313" s="2"/>
      <c r="H313" s="2"/>
      <c r="I313" s="2"/>
      <c r="J313" s="2"/>
      <c r="K313" s="2"/>
      <c r="L313" s="2"/>
    </row>
    <row r="314" spans="1:12" x14ac:dyDescent="0.45">
      <c r="A314" s="12"/>
      <c r="B314" s="13"/>
      <c r="C314" s="13"/>
      <c r="D314" s="13"/>
      <c r="E314" s="2"/>
      <c r="F314" s="2"/>
      <c r="G314" s="2"/>
      <c r="H314" s="2"/>
      <c r="I314" s="2"/>
      <c r="J314" s="2"/>
      <c r="K314" s="2"/>
      <c r="L314" s="2"/>
    </row>
    <row r="315" spans="1:12" x14ac:dyDescent="0.45">
      <c r="A315" s="12"/>
      <c r="B315" s="13"/>
      <c r="C315" s="13"/>
      <c r="D315" s="13"/>
      <c r="E315" s="2"/>
      <c r="F315" s="2"/>
      <c r="G315" s="2"/>
      <c r="H315" s="2"/>
      <c r="I315" s="2"/>
      <c r="J315" s="2"/>
      <c r="K315" s="2"/>
      <c r="L315" s="2"/>
    </row>
    <row r="316" spans="1:12" x14ac:dyDescent="0.45">
      <c r="A316" s="12"/>
      <c r="B316" s="13"/>
      <c r="C316" s="13"/>
      <c r="D316" s="13"/>
      <c r="E316" s="2"/>
      <c r="F316" s="2"/>
      <c r="G316" s="2"/>
      <c r="H316" s="2"/>
      <c r="I316" s="2"/>
      <c r="J316" s="2"/>
      <c r="K316" s="2"/>
      <c r="L316" s="2"/>
    </row>
    <row r="317" spans="1:12" x14ac:dyDescent="0.45">
      <c r="A317" s="12"/>
      <c r="B317" s="13"/>
      <c r="C317" s="13"/>
      <c r="D317" s="13"/>
      <c r="E317" s="2"/>
      <c r="F317" s="2"/>
      <c r="G317" s="2"/>
      <c r="H317" s="2"/>
      <c r="I317" s="2"/>
      <c r="J317" s="2"/>
      <c r="K317" s="2"/>
      <c r="L317" s="2"/>
    </row>
    <row r="318" spans="1:12" x14ac:dyDescent="0.45">
      <c r="A318" s="12"/>
      <c r="B318" s="13"/>
      <c r="C318" s="13"/>
      <c r="D318" s="13"/>
      <c r="E318" s="2"/>
      <c r="F318" s="2"/>
      <c r="G318" s="2"/>
      <c r="H318" s="2"/>
      <c r="I318" s="2"/>
      <c r="J318" s="2"/>
      <c r="K318" s="2"/>
      <c r="L318" s="2"/>
    </row>
    <row r="319" spans="1:12" x14ac:dyDescent="0.45">
      <c r="A319" s="12"/>
      <c r="B319" s="13"/>
      <c r="C319" s="13"/>
      <c r="D319" s="13"/>
      <c r="E319" s="2"/>
      <c r="F319" s="2"/>
      <c r="G319" s="2"/>
      <c r="H319" s="2"/>
      <c r="I319" s="2"/>
      <c r="J319" s="2"/>
      <c r="K319" s="2"/>
      <c r="L319" s="2"/>
    </row>
    <row r="320" spans="1:12" x14ac:dyDescent="0.45">
      <c r="A320" s="12"/>
      <c r="B320" s="13"/>
      <c r="C320" s="13"/>
      <c r="D320" s="13"/>
      <c r="E320" s="2"/>
      <c r="F320" s="2"/>
      <c r="G320" s="2"/>
      <c r="H320" s="2"/>
      <c r="I320" s="2"/>
      <c r="J320" s="2"/>
      <c r="K320" s="2"/>
      <c r="L320" s="2"/>
    </row>
    <row r="321" spans="1:12" x14ac:dyDescent="0.45">
      <c r="A321" s="12"/>
      <c r="B321" s="13"/>
      <c r="C321" s="13"/>
      <c r="D321" s="13"/>
      <c r="E321" s="2"/>
      <c r="F321" s="2"/>
      <c r="G321" s="2"/>
      <c r="H321" s="2"/>
      <c r="I321" s="2"/>
      <c r="J321" s="2"/>
      <c r="K321" s="2"/>
      <c r="L321" s="2"/>
    </row>
    <row r="322" spans="1:12" x14ac:dyDescent="0.45">
      <c r="A322" s="12"/>
      <c r="B322" s="13"/>
      <c r="C322" s="13"/>
      <c r="D322" s="13"/>
      <c r="E322" s="2"/>
      <c r="F322" s="2"/>
      <c r="G322" s="2"/>
      <c r="H322" s="2"/>
      <c r="I322" s="2"/>
      <c r="J322" s="2"/>
      <c r="K322" s="2"/>
      <c r="L322" s="2"/>
    </row>
    <row r="323" spans="1:12" x14ac:dyDescent="0.45">
      <c r="A323" s="12"/>
      <c r="B323" s="13"/>
      <c r="C323" s="13"/>
      <c r="D323" s="13"/>
      <c r="E323" s="2"/>
      <c r="F323" s="2"/>
      <c r="G323" s="2"/>
      <c r="H323" s="2"/>
      <c r="I323" s="2"/>
      <c r="J323" s="2"/>
      <c r="K323" s="2"/>
      <c r="L323" s="2"/>
    </row>
    <row r="324" spans="1:12" x14ac:dyDescent="0.45">
      <c r="A324" s="12"/>
      <c r="B324" s="13"/>
      <c r="C324" s="13"/>
      <c r="D324" s="13"/>
      <c r="E324" s="2"/>
      <c r="F324" s="2"/>
      <c r="G324" s="2"/>
      <c r="H324" s="2"/>
      <c r="I324" s="2"/>
      <c r="J324" s="2"/>
      <c r="K324" s="2"/>
      <c r="L324" s="2"/>
    </row>
    <row r="325" spans="1:12" x14ac:dyDescent="0.45">
      <c r="A325" s="12"/>
      <c r="B325" s="13"/>
      <c r="C325" s="13"/>
      <c r="D325" s="13"/>
      <c r="E325" s="2"/>
      <c r="F325" s="2"/>
      <c r="G325" s="2"/>
      <c r="H325" s="2"/>
      <c r="I325" s="2"/>
      <c r="J325" s="2"/>
      <c r="K325" s="2"/>
      <c r="L325" s="2"/>
    </row>
    <row r="326" spans="1:12" x14ac:dyDescent="0.45">
      <c r="A326" s="12"/>
      <c r="B326" s="13"/>
      <c r="C326" s="13"/>
      <c r="D326" s="13"/>
      <c r="E326" s="2"/>
      <c r="F326" s="2"/>
      <c r="G326" s="2"/>
      <c r="H326" s="2"/>
      <c r="I326" s="2"/>
      <c r="J326" s="2"/>
      <c r="K326" s="2"/>
      <c r="L326" s="2"/>
    </row>
    <row r="327" spans="1:12" x14ac:dyDescent="0.45">
      <c r="A327" s="12"/>
      <c r="B327" s="13"/>
      <c r="C327" s="13"/>
      <c r="D327" s="13"/>
      <c r="E327" s="2"/>
      <c r="F327" s="2"/>
      <c r="G327" s="2"/>
      <c r="H327" s="2"/>
      <c r="I327" s="2"/>
      <c r="J327" s="2"/>
      <c r="K327" s="2"/>
      <c r="L327" s="2"/>
    </row>
    <row r="328" spans="1:12" x14ac:dyDescent="0.45">
      <c r="A328" s="12"/>
      <c r="B328" s="13"/>
      <c r="C328" s="13"/>
      <c r="D328" s="13"/>
      <c r="E328" s="2"/>
      <c r="F328" s="2"/>
      <c r="G328" s="2"/>
      <c r="H328" s="2"/>
      <c r="I328" s="2"/>
      <c r="J328" s="2"/>
      <c r="K328" s="2"/>
      <c r="L328" s="2"/>
    </row>
    <row r="329" spans="1:12" x14ac:dyDescent="0.45">
      <c r="A329" s="12"/>
      <c r="B329" s="13"/>
      <c r="C329" s="13"/>
      <c r="D329" s="13"/>
      <c r="E329" s="2"/>
      <c r="F329" s="2"/>
      <c r="G329" s="2"/>
      <c r="H329" s="2"/>
      <c r="I329" s="2"/>
      <c r="J329" s="2"/>
      <c r="K329" s="2"/>
      <c r="L329" s="2"/>
    </row>
    <row r="330" spans="1:12" x14ac:dyDescent="0.45">
      <c r="A330" s="12"/>
      <c r="B330" s="13"/>
      <c r="C330" s="13"/>
      <c r="D330" s="13"/>
      <c r="E330" s="2"/>
      <c r="F330" s="2"/>
      <c r="G330" s="2"/>
      <c r="H330" s="2"/>
      <c r="I330" s="2"/>
      <c r="J330" s="2"/>
      <c r="K330" s="2"/>
      <c r="L330" s="2"/>
    </row>
    <row r="331" spans="1:12" x14ac:dyDescent="0.45">
      <c r="A331" s="12"/>
      <c r="B331" s="13"/>
      <c r="C331" s="13"/>
      <c r="D331" s="13"/>
      <c r="E331" s="2"/>
      <c r="F331" s="2"/>
      <c r="G331" s="2"/>
      <c r="H331" s="2"/>
      <c r="I331" s="2"/>
      <c r="J331" s="2"/>
      <c r="K331" s="2"/>
      <c r="L331" s="2"/>
    </row>
    <row r="332" spans="1:12" x14ac:dyDescent="0.45">
      <c r="A332" s="12"/>
      <c r="B332" s="13"/>
      <c r="C332" s="13"/>
      <c r="D332" s="13"/>
      <c r="E332" s="2"/>
      <c r="F332" s="2"/>
      <c r="G332" s="2"/>
      <c r="H332" s="2"/>
      <c r="I332" s="2"/>
      <c r="J332" s="2"/>
      <c r="K332" s="2"/>
      <c r="L332" s="2"/>
    </row>
    <row r="333" spans="1:12" x14ac:dyDescent="0.45">
      <c r="A333" s="12"/>
      <c r="B333" s="13"/>
      <c r="C333" s="13"/>
      <c r="D333" s="13"/>
      <c r="E333" s="2"/>
      <c r="F333" s="2"/>
      <c r="G333" s="2"/>
      <c r="H333" s="2"/>
      <c r="I333" s="2"/>
      <c r="J333" s="2"/>
      <c r="K333" s="2"/>
      <c r="L333" s="2"/>
    </row>
    <row r="334" spans="1:12" x14ac:dyDescent="0.45">
      <c r="A334" s="12"/>
      <c r="B334" s="13"/>
      <c r="C334" s="13"/>
      <c r="D334" s="13"/>
      <c r="E334" s="2"/>
      <c r="F334" s="2"/>
      <c r="G334" s="2"/>
      <c r="H334" s="2"/>
      <c r="I334" s="2"/>
      <c r="J334" s="2"/>
      <c r="K334" s="2"/>
      <c r="L334" s="2"/>
    </row>
    <row r="335" spans="1:12" x14ac:dyDescent="0.45">
      <c r="A335" s="12"/>
      <c r="B335" s="13"/>
      <c r="C335" s="13"/>
      <c r="D335" s="13"/>
      <c r="E335" s="2"/>
      <c r="F335" s="2"/>
      <c r="G335" s="2"/>
      <c r="H335" s="2"/>
      <c r="I335" s="2"/>
      <c r="J335" s="2"/>
      <c r="K335" s="2"/>
      <c r="L335" s="2"/>
    </row>
    <row r="336" spans="1:12" x14ac:dyDescent="0.45">
      <c r="A336" s="12"/>
      <c r="B336" s="13"/>
      <c r="C336" s="13"/>
      <c r="D336" s="13"/>
      <c r="E336" s="2"/>
      <c r="F336" s="2"/>
      <c r="G336" s="2"/>
      <c r="H336" s="2"/>
      <c r="I336" s="2"/>
      <c r="J336" s="2"/>
      <c r="K336" s="2"/>
      <c r="L336" s="2"/>
    </row>
    <row r="337" spans="1:12" x14ac:dyDescent="0.45">
      <c r="A337" s="12"/>
      <c r="B337" s="13"/>
      <c r="C337" s="13"/>
      <c r="D337" s="13"/>
      <c r="E337" s="2"/>
      <c r="F337" s="2"/>
      <c r="G337" s="2"/>
      <c r="H337" s="2"/>
      <c r="I337" s="2"/>
      <c r="J337" s="2"/>
      <c r="K337" s="2"/>
      <c r="L337" s="2"/>
    </row>
    <row r="338" spans="1:12" x14ac:dyDescent="0.45">
      <c r="A338" s="12"/>
      <c r="B338" s="13"/>
      <c r="C338" s="13"/>
      <c r="D338" s="13"/>
      <c r="E338" s="2"/>
      <c r="F338" s="2"/>
      <c r="G338" s="2"/>
      <c r="H338" s="2"/>
      <c r="I338" s="2"/>
      <c r="J338" s="2"/>
      <c r="K338" s="2"/>
      <c r="L338" s="2"/>
    </row>
    <row r="339" spans="1:12" x14ac:dyDescent="0.45">
      <c r="A339" s="12"/>
      <c r="B339" s="13"/>
      <c r="C339" s="13"/>
      <c r="D339" s="13"/>
      <c r="E339" s="2"/>
      <c r="F339" s="2"/>
      <c r="G339" s="2"/>
      <c r="H339" s="2"/>
      <c r="I339" s="2"/>
      <c r="J339" s="2"/>
      <c r="K339" s="2"/>
      <c r="L339" s="2"/>
    </row>
    <row r="340" spans="1:12" x14ac:dyDescent="0.45">
      <c r="A340" s="12"/>
      <c r="B340" s="13"/>
      <c r="C340" s="13"/>
      <c r="D340" s="13"/>
      <c r="E340" s="2"/>
      <c r="F340" s="2"/>
      <c r="G340" s="2"/>
      <c r="H340" s="2"/>
      <c r="I340" s="2"/>
      <c r="J340" s="2"/>
      <c r="K340" s="2"/>
      <c r="L340" s="2"/>
    </row>
    <row r="341" spans="1:12" x14ac:dyDescent="0.45">
      <c r="A341" s="12"/>
      <c r="B341" s="13"/>
      <c r="C341" s="13"/>
      <c r="D341" s="13"/>
      <c r="E341" s="2"/>
      <c r="F341" s="2"/>
      <c r="G341" s="2"/>
      <c r="H341" s="2"/>
      <c r="I341" s="2"/>
      <c r="J341" s="2"/>
      <c r="K341" s="2"/>
      <c r="L341" s="2"/>
    </row>
    <row r="342" spans="1:12" x14ac:dyDescent="0.45">
      <c r="A342" s="12"/>
      <c r="B342" s="13"/>
      <c r="C342" s="13"/>
      <c r="D342" s="13"/>
      <c r="E342" s="2"/>
      <c r="F342" s="2"/>
      <c r="G342" s="2"/>
      <c r="H342" s="2"/>
      <c r="I342" s="2"/>
      <c r="J342" s="2"/>
      <c r="K342" s="2"/>
      <c r="L342" s="2"/>
    </row>
    <row r="343" spans="1:12" x14ac:dyDescent="0.45">
      <c r="A343" s="12"/>
      <c r="B343" s="13"/>
      <c r="C343" s="13"/>
      <c r="D343" s="13"/>
      <c r="E343" s="2"/>
      <c r="F343" s="2"/>
      <c r="G343" s="2"/>
      <c r="H343" s="2"/>
      <c r="I343" s="2"/>
      <c r="J343" s="2"/>
      <c r="K343" s="2"/>
      <c r="L343" s="2"/>
    </row>
    <row r="344" spans="1:12" x14ac:dyDescent="0.45">
      <c r="A344" s="12"/>
      <c r="B344" s="13"/>
      <c r="C344" s="13"/>
      <c r="D344" s="13"/>
      <c r="E344" s="2"/>
      <c r="F344" s="2"/>
      <c r="G344" s="2"/>
      <c r="H344" s="2"/>
      <c r="I344" s="2"/>
      <c r="J344" s="2"/>
      <c r="K344" s="2"/>
      <c r="L344" s="2"/>
    </row>
    <row r="345" spans="1:12" x14ac:dyDescent="0.45">
      <c r="A345" s="12"/>
      <c r="B345" s="13"/>
      <c r="C345" s="13"/>
      <c r="D345" s="13"/>
      <c r="E345" s="2"/>
      <c r="F345" s="2"/>
      <c r="G345" s="2"/>
      <c r="H345" s="2"/>
      <c r="I345" s="2"/>
      <c r="J345" s="2"/>
      <c r="K345" s="2"/>
      <c r="L345" s="2"/>
    </row>
    <row r="346" spans="1:12" x14ac:dyDescent="0.45">
      <c r="A346" s="12"/>
      <c r="B346" s="13"/>
      <c r="C346" s="13"/>
      <c r="D346" s="13"/>
      <c r="E346" s="2"/>
      <c r="F346" s="2"/>
      <c r="G346" s="2"/>
      <c r="H346" s="2"/>
      <c r="I346" s="2"/>
      <c r="J346" s="2"/>
      <c r="K346" s="2"/>
      <c r="L346" s="2"/>
    </row>
    <row r="347" spans="1:12" x14ac:dyDescent="0.45">
      <c r="A347" s="12"/>
      <c r="B347" s="13"/>
      <c r="C347" s="13"/>
      <c r="D347" s="13"/>
      <c r="E347" s="2"/>
      <c r="F347" s="2"/>
      <c r="G347" s="2"/>
      <c r="H347" s="2"/>
      <c r="I347" s="2"/>
      <c r="J347" s="2"/>
      <c r="K347" s="2"/>
      <c r="L347" s="2"/>
    </row>
    <row r="348" spans="1:12" x14ac:dyDescent="0.45">
      <c r="A348" s="12"/>
      <c r="B348" s="13"/>
      <c r="C348" s="13"/>
      <c r="D348" s="13"/>
      <c r="E348" s="2"/>
      <c r="F348" s="2"/>
      <c r="G348" s="2"/>
      <c r="H348" s="2"/>
      <c r="I348" s="2"/>
      <c r="J348" s="2"/>
      <c r="K348" s="2"/>
      <c r="L348" s="2"/>
    </row>
    <row r="349" spans="1:12" x14ac:dyDescent="0.45">
      <c r="A349" s="12"/>
      <c r="B349" s="13"/>
      <c r="C349" s="13"/>
      <c r="D349" s="13"/>
      <c r="E349" s="2"/>
      <c r="F349" s="2"/>
      <c r="G349" s="2"/>
      <c r="H349" s="2"/>
      <c r="I349" s="2"/>
      <c r="J349" s="2"/>
      <c r="K349" s="2"/>
      <c r="L349" s="2"/>
    </row>
    <row r="350" spans="1:12" x14ac:dyDescent="0.45">
      <c r="A350" s="12"/>
      <c r="B350" s="13"/>
      <c r="C350" s="13"/>
      <c r="D350" s="13"/>
      <c r="E350" s="2"/>
      <c r="F350" s="2"/>
      <c r="G350" s="2"/>
      <c r="H350" s="2"/>
      <c r="I350" s="2"/>
      <c r="J350" s="2"/>
      <c r="K350" s="2"/>
      <c r="L350" s="2"/>
    </row>
    <row r="351" spans="1:12" x14ac:dyDescent="0.45">
      <c r="A351" s="12"/>
      <c r="B351" s="13"/>
      <c r="C351" s="13"/>
      <c r="D351" s="13"/>
      <c r="E351" s="2"/>
      <c r="F351" s="2"/>
      <c r="G351" s="2"/>
      <c r="H351" s="2"/>
      <c r="I351" s="2"/>
      <c r="J351" s="2"/>
      <c r="K351" s="2"/>
      <c r="L351" s="2"/>
    </row>
    <row r="352" spans="1:12" x14ac:dyDescent="0.45">
      <c r="A352" s="12"/>
      <c r="B352" s="13"/>
      <c r="C352" s="13"/>
      <c r="D352" s="13"/>
      <c r="E352" s="2"/>
      <c r="F352" s="2"/>
      <c r="G352" s="2"/>
      <c r="H352" s="2"/>
      <c r="I352" s="2"/>
      <c r="J352" s="2"/>
      <c r="K352" s="2"/>
      <c r="L352" s="2"/>
    </row>
    <row r="353" spans="1:12" x14ac:dyDescent="0.45">
      <c r="A353" s="12"/>
      <c r="B353" s="13"/>
      <c r="C353" s="13"/>
      <c r="D353" s="13"/>
      <c r="E353" s="2"/>
      <c r="F353" s="2"/>
      <c r="G353" s="2"/>
      <c r="H353" s="2"/>
      <c r="I353" s="2"/>
      <c r="J353" s="2"/>
      <c r="K353" s="2"/>
      <c r="L353" s="2"/>
    </row>
    <row r="354" spans="1:12" x14ac:dyDescent="0.45">
      <c r="A354" s="12"/>
      <c r="B354" s="13"/>
      <c r="C354" s="13"/>
      <c r="D354" s="13"/>
      <c r="E354" s="2"/>
      <c r="F354" s="2"/>
      <c r="G354" s="2"/>
      <c r="H354" s="2"/>
      <c r="I354" s="2"/>
      <c r="J354" s="2"/>
      <c r="K354" s="2"/>
      <c r="L354" s="2"/>
    </row>
    <row r="355" spans="1:12" x14ac:dyDescent="0.45">
      <c r="A355" s="12"/>
      <c r="B355" s="13"/>
      <c r="C355" s="13"/>
      <c r="D355" s="13"/>
      <c r="E355" s="2"/>
      <c r="F355" s="2"/>
      <c r="G355" s="2"/>
      <c r="H355" s="2"/>
      <c r="I355" s="2"/>
      <c r="J355" s="2"/>
      <c r="K355" s="2"/>
      <c r="L355" s="2"/>
    </row>
    <row r="356" spans="1:12" x14ac:dyDescent="0.45">
      <c r="A356" s="12"/>
      <c r="B356" s="13"/>
      <c r="C356" s="13"/>
      <c r="D356" s="13"/>
      <c r="E356" s="2"/>
      <c r="F356" s="2"/>
      <c r="G356" s="2"/>
      <c r="H356" s="2"/>
      <c r="I356" s="2"/>
      <c r="J356" s="2"/>
      <c r="K356" s="2"/>
      <c r="L356" s="2"/>
    </row>
    <row r="357" spans="1:12" x14ac:dyDescent="0.45">
      <c r="A357" s="12"/>
      <c r="B357" s="13"/>
      <c r="C357" s="13"/>
      <c r="D357" s="13"/>
      <c r="E357" s="2"/>
      <c r="F357" s="2"/>
      <c r="G357" s="2"/>
      <c r="H357" s="2"/>
      <c r="I357" s="2"/>
      <c r="J357" s="2"/>
      <c r="K357" s="2"/>
      <c r="L357" s="2"/>
    </row>
    <row r="358" spans="1:12" x14ac:dyDescent="0.45">
      <c r="A358" s="12"/>
      <c r="B358" s="13"/>
      <c r="C358" s="13"/>
      <c r="D358" s="13"/>
      <c r="E358" s="2"/>
      <c r="F358" s="2"/>
      <c r="G358" s="2"/>
      <c r="H358" s="2"/>
      <c r="I358" s="2"/>
      <c r="J358" s="2"/>
      <c r="K358" s="2"/>
      <c r="L358" s="2"/>
    </row>
    <row r="359" spans="1:12" x14ac:dyDescent="0.45">
      <c r="A359" s="12"/>
      <c r="B359" s="13"/>
      <c r="C359" s="13"/>
      <c r="D359" s="13"/>
      <c r="E359" s="2"/>
      <c r="F359" s="2"/>
      <c r="G359" s="2"/>
      <c r="H359" s="2"/>
      <c r="I359" s="2"/>
      <c r="J359" s="2"/>
      <c r="K359" s="2"/>
      <c r="L359" s="2"/>
    </row>
    <row r="360" spans="1:12" x14ac:dyDescent="0.45">
      <c r="A360" s="12"/>
      <c r="B360" s="13"/>
      <c r="C360" s="13"/>
      <c r="D360" s="13"/>
      <c r="E360" s="2"/>
      <c r="F360" s="2"/>
      <c r="G360" s="2"/>
      <c r="H360" s="2"/>
      <c r="I360" s="2"/>
      <c r="J360" s="2"/>
      <c r="K360" s="2"/>
      <c r="L360" s="2"/>
    </row>
    <row r="361" spans="1:12" x14ac:dyDescent="0.45">
      <c r="A361" s="12"/>
      <c r="B361" s="13"/>
      <c r="C361" s="13"/>
      <c r="D361" s="13"/>
      <c r="E361" s="2"/>
      <c r="F361" s="2"/>
      <c r="G361" s="2"/>
      <c r="H361" s="2"/>
      <c r="I361" s="2"/>
      <c r="J361" s="2"/>
      <c r="K361" s="2"/>
      <c r="L361" s="2"/>
    </row>
    <row r="362" spans="1:12" x14ac:dyDescent="0.45">
      <c r="A362" s="12"/>
      <c r="B362" s="13"/>
      <c r="C362" s="13"/>
      <c r="D362" s="13"/>
      <c r="E362" s="2"/>
      <c r="F362" s="2"/>
      <c r="G362" s="2"/>
      <c r="H362" s="2"/>
      <c r="I362" s="2"/>
      <c r="J362" s="2"/>
      <c r="K362" s="2"/>
      <c r="L362" s="2"/>
    </row>
    <row r="363" spans="1:12" x14ac:dyDescent="0.45">
      <c r="A363" s="12"/>
      <c r="B363" s="13"/>
      <c r="C363" s="13"/>
      <c r="D363" s="13"/>
      <c r="E363" s="2"/>
      <c r="F363" s="2"/>
      <c r="G363" s="2"/>
      <c r="H363" s="2"/>
      <c r="I363" s="2"/>
      <c r="J363" s="2"/>
      <c r="K363" s="2"/>
      <c r="L363" s="2"/>
    </row>
    <row r="364" spans="1:12" x14ac:dyDescent="0.45">
      <c r="A364" s="12"/>
      <c r="B364" s="13"/>
      <c r="C364" s="13"/>
      <c r="D364" s="13"/>
      <c r="E364" s="2"/>
      <c r="F364" s="2"/>
      <c r="G364" s="2"/>
      <c r="H364" s="2"/>
      <c r="I364" s="2"/>
      <c r="J364" s="2"/>
      <c r="K364" s="2"/>
      <c r="L364" s="2"/>
    </row>
    <row r="365" spans="1:12" x14ac:dyDescent="0.45">
      <c r="A365" s="12"/>
      <c r="B365" s="13"/>
      <c r="C365" s="13"/>
      <c r="D365" s="13"/>
      <c r="E365" s="2"/>
      <c r="F365" s="2"/>
      <c r="G365" s="2"/>
      <c r="H365" s="2"/>
      <c r="I365" s="2"/>
      <c r="J365" s="2"/>
      <c r="K365" s="2"/>
      <c r="L365" s="2"/>
    </row>
    <row r="366" spans="1:12" x14ac:dyDescent="0.45">
      <c r="A366" s="12"/>
      <c r="B366" s="13"/>
      <c r="C366" s="13"/>
      <c r="D366" s="13"/>
      <c r="E366" s="2"/>
      <c r="F366" s="2"/>
      <c r="G366" s="2"/>
      <c r="H366" s="2"/>
      <c r="I366" s="2"/>
      <c r="J366" s="2"/>
      <c r="K366" s="2"/>
      <c r="L366" s="2"/>
    </row>
    <row r="367" spans="1:12" x14ac:dyDescent="0.45">
      <c r="A367" s="12"/>
      <c r="B367" s="13"/>
      <c r="C367" s="13"/>
      <c r="D367" s="13"/>
      <c r="E367" s="2"/>
      <c r="F367" s="2"/>
      <c r="G367" s="2"/>
      <c r="H367" s="2"/>
      <c r="I367" s="2"/>
      <c r="J367" s="2"/>
      <c r="K367" s="2"/>
      <c r="L367" s="2"/>
    </row>
    <row r="368" spans="1:12" x14ac:dyDescent="0.45">
      <c r="A368" s="12"/>
      <c r="B368" s="13"/>
      <c r="C368" s="13"/>
      <c r="D368" s="13"/>
      <c r="E368" s="2"/>
      <c r="F368" s="2"/>
      <c r="G368" s="2"/>
      <c r="H368" s="2"/>
      <c r="I368" s="2"/>
      <c r="J368" s="2"/>
      <c r="K368" s="2"/>
      <c r="L368" s="2"/>
    </row>
    <row r="369" spans="1:12" x14ac:dyDescent="0.45">
      <c r="A369" s="12"/>
      <c r="B369" s="13"/>
      <c r="C369" s="13"/>
      <c r="D369" s="13"/>
      <c r="E369" s="2"/>
      <c r="F369" s="2"/>
      <c r="G369" s="2"/>
      <c r="H369" s="2"/>
      <c r="I369" s="2"/>
      <c r="J369" s="2"/>
      <c r="K369" s="2"/>
      <c r="L369" s="2"/>
    </row>
    <row r="370" spans="1:12" x14ac:dyDescent="0.45">
      <c r="A370" s="12"/>
      <c r="B370" s="13"/>
      <c r="C370" s="13"/>
      <c r="D370" s="13"/>
      <c r="E370" s="2"/>
      <c r="F370" s="2"/>
      <c r="G370" s="2"/>
      <c r="H370" s="2"/>
      <c r="I370" s="2"/>
      <c r="J370" s="2"/>
      <c r="K370" s="2"/>
      <c r="L370" s="2"/>
    </row>
    <row r="371" spans="1:12" x14ac:dyDescent="0.45">
      <c r="A371" s="12"/>
      <c r="B371" s="13"/>
      <c r="C371" s="13"/>
      <c r="D371" s="13"/>
      <c r="E371" s="2"/>
      <c r="F371" s="2"/>
      <c r="G371" s="2"/>
      <c r="H371" s="2"/>
      <c r="I371" s="2"/>
      <c r="J371" s="2"/>
      <c r="K371" s="2"/>
      <c r="L371" s="2"/>
    </row>
    <row r="372" spans="1:12" x14ac:dyDescent="0.45">
      <c r="A372" s="12"/>
      <c r="B372" s="13"/>
      <c r="C372" s="13"/>
      <c r="D372" s="13"/>
      <c r="E372" s="2"/>
      <c r="F372" s="2"/>
      <c r="G372" s="2"/>
      <c r="H372" s="2"/>
      <c r="I372" s="2"/>
      <c r="J372" s="2"/>
      <c r="K372" s="2"/>
      <c r="L372" s="2"/>
    </row>
    <row r="373" spans="1:12" x14ac:dyDescent="0.45">
      <c r="A373" s="12"/>
      <c r="B373" s="13"/>
      <c r="C373" s="13"/>
      <c r="D373" s="13"/>
      <c r="E373" s="2"/>
      <c r="F373" s="2"/>
      <c r="G373" s="2"/>
      <c r="H373" s="2"/>
      <c r="I373" s="2"/>
      <c r="J373" s="2"/>
      <c r="K373" s="2"/>
      <c r="L373" s="2"/>
    </row>
    <row r="374" spans="1:12" x14ac:dyDescent="0.45">
      <c r="A374" s="12"/>
      <c r="B374" s="13"/>
      <c r="C374" s="13"/>
      <c r="D374" s="13"/>
      <c r="E374" s="2"/>
      <c r="F374" s="2"/>
      <c r="G374" s="2"/>
      <c r="H374" s="2"/>
      <c r="I374" s="2"/>
      <c r="J374" s="2"/>
      <c r="K374" s="2"/>
      <c r="L374" s="2"/>
    </row>
    <row r="375" spans="1:12" x14ac:dyDescent="0.45">
      <c r="A375" s="12"/>
      <c r="B375" s="13"/>
      <c r="C375" s="13"/>
      <c r="D375" s="13"/>
      <c r="E375" s="2"/>
      <c r="F375" s="2"/>
      <c r="G375" s="2"/>
      <c r="H375" s="2"/>
      <c r="I375" s="2"/>
      <c r="J375" s="2"/>
      <c r="K375" s="2"/>
      <c r="L375" s="2"/>
    </row>
    <row r="376" spans="1:12" x14ac:dyDescent="0.45">
      <c r="A376" s="12"/>
      <c r="B376" s="13"/>
      <c r="C376" s="13"/>
      <c r="D376" s="13"/>
      <c r="E376" s="2"/>
      <c r="F376" s="2"/>
      <c r="G376" s="2"/>
      <c r="H376" s="2"/>
      <c r="I376" s="2"/>
      <c r="J376" s="2"/>
      <c r="K376" s="2"/>
      <c r="L376" s="2"/>
    </row>
    <row r="377" spans="1:12" x14ac:dyDescent="0.45">
      <c r="A377" s="12"/>
      <c r="B377" s="13"/>
      <c r="C377" s="13"/>
      <c r="D377" s="13"/>
      <c r="E377" s="2"/>
      <c r="F377" s="2"/>
      <c r="G377" s="2"/>
      <c r="H377" s="2"/>
      <c r="I377" s="2"/>
      <c r="J377" s="2"/>
      <c r="K377" s="2"/>
      <c r="L377" s="2"/>
    </row>
    <row r="378" spans="1:12" x14ac:dyDescent="0.45">
      <c r="A378" s="12"/>
      <c r="B378" s="13"/>
      <c r="C378" s="13"/>
      <c r="D378" s="13"/>
      <c r="E378" s="2"/>
      <c r="F378" s="2"/>
      <c r="G378" s="2"/>
      <c r="H378" s="2"/>
      <c r="I378" s="2"/>
      <c r="J378" s="2"/>
      <c r="K378" s="2"/>
      <c r="L378" s="2"/>
    </row>
    <row r="379" spans="1:12" x14ac:dyDescent="0.45">
      <c r="A379" s="12"/>
      <c r="B379" s="13"/>
      <c r="C379" s="13"/>
      <c r="D379" s="13"/>
      <c r="E379" s="2"/>
      <c r="F379" s="2"/>
      <c r="G379" s="2"/>
      <c r="H379" s="2"/>
      <c r="I379" s="2"/>
      <c r="J379" s="2"/>
      <c r="K379" s="2"/>
      <c r="L379" s="2"/>
    </row>
    <row r="380" spans="1:12" x14ac:dyDescent="0.45">
      <c r="A380" s="12"/>
      <c r="B380" s="13"/>
      <c r="C380" s="13"/>
      <c r="D380" s="13"/>
      <c r="E380" s="2"/>
      <c r="F380" s="2"/>
      <c r="G380" s="2"/>
      <c r="H380" s="2"/>
      <c r="I380" s="2"/>
      <c r="J380" s="2"/>
      <c r="K380" s="2"/>
      <c r="L380" s="2"/>
    </row>
    <row r="381" spans="1:12" x14ac:dyDescent="0.45">
      <c r="A381" s="12"/>
      <c r="B381" s="13"/>
      <c r="C381" s="13"/>
      <c r="D381" s="13"/>
      <c r="E381" s="2"/>
      <c r="F381" s="2"/>
      <c r="G381" s="2"/>
      <c r="H381" s="2"/>
      <c r="I381" s="2"/>
      <c r="J381" s="2"/>
      <c r="K381" s="2"/>
      <c r="L381" s="2"/>
    </row>
    <row r="382" spans="1:12" x14ac:dyDescent="0.45">
      <c r="A382" s="12"/>
      <c r="B382" s="13"/>
      <c r="C382" s="13"/>
      <c r="D382" s="13"/>
      <c r="E382" s="2"/>
      <c r="F382" s="2"/>
      <c r="G382" s="2"/>
      <c r="H382" s="2"/>
      <c r="I382" s="2"/>
      <c r="J382" s="2"/>
      <c r="K382" s="2"/>
      <c r="L382" s="2"/>
    </row>
    <row r="383" spans="1:12" x14ac:dyDescent="0.45">
      <c r="A383" s="12"/>
      <c r="B383" s="13"/>
      <c r="C383" s="13"/>
      <c r="D383" s="13"/>
      <c r="E383" s="2"/>
      <c r="F383" s="2"/>
      <c r="G383" s="2"/>
      <c r="H383" s="2"/>
      <c r="I383" s="2"/>
      <c r="J383" s="2"/>
      <c r="K383" s="2"/>
      <c r="L383" s="2"/>
    </row>
    <row r="384" spans="1:12" x14ac:dyDescent="0.45">
      <c r="A384" s="12"/>
      <c r="B384" s="13"/>
      <c r="C384" s="13"/>
      <c r="D384" s="13"/>
      <c r="E384" s="2"/>
      <c r="F384" s="2"/>
      <c r="G384" s="2"/>
      <c r="H384" s="2"/>
      <c r="I384" s="2"/>
      <c r="J384" s="2"/>
      <c r="K384" s="2"/>
      <c r="L384" s="2"/>
    </row>
    <row r="385" spans="1:16" x14ac:dyDescent="0.45">
      <c r="A385" s="12"/>
      <c r="B385" s="13"/>
      <c r="C385" s="13"/>
      <c r="D385" s="13"/>
      <c r="E385" s="2"/>
      <c r="F385" s="2"/>
      <c r="G385" s="2"/>
      <c r="H385" s="2"/>
      <c r="I385" s="2"/>
      <c r="J385" s="2"/>
      <c r="K385" s="2"/>
      <c r="L385" s="2"/>
    </row>
    <row r="386" spans="1:16" x14ac:dyDescent="0.45">
      <c r="A386" s="12"/>
      <c r="B386" s="13"/>
      <c r="C386" s="13"/>
      <c r="D386" s="13"/>
      <c r="E386" s="2"/>
      <c r="F386" s="2"/>
      <c r="G386" s="2"/>
      <c r="H386" s="2"/>
      <c r="I386" s="2"/>
      <c r="J386" s="2"/>
      <c r="K386" s="2"/>
      <c r="L386" s="2"/>
    </row>
    <row r="387" spans="1:16" x14ac:dyDescent="0.45">
      <c r="A387" s="12"/>
      <c r="B387" s="13"/>
      <c r="C387" s="13"/>
      <c r="D387" s="13"/>
      <c r="E387" s="2"/>
      <c r="F387" s="2"/>
      <c r="G387" s="2"/>
      <c r="H387" s="2"/>
      <c r="I387" s="2"/>
      <c r="J387" s="2"/>
      <c r="K387" s="2"/>
      <c r="L387" s="2"/>
    </row>
    <row r="388" spans="1:16" x14ac:dyDescent="0.45">
      <c r="A388" s="12"/>
      <c r="B388" s="13"/>
      <c r="C388" s="13"/>
      <c r="D388" s="13"/>
      <c r="E388" s="2"/>
      <c r="F388" s="2"/>
      <c r="G388" s="2"/>
      <c r="H388" s="2"/>
      <c r="I388" s="2"/>
      <c r="J388" s="2"/>
      <c r="K388" s="2"/>
      <c r="L388" s="2"/>
    </row>
    <row r="389" spans="1:16" x14ac:dyDescent="0.45">
      <c r="A389" s="12"/>
      <c r="B389" s="13"/>
      <c r="C389" s="13"/>
      <c r="D389" s="13"/>
      <c r="E389" s="2"/>
      <c r="F389" s="2"/>
      <c r="G389" s="2"/>
      <c r="H389" s="2"/>
      <c r="I389" s="2"/>
      <c r="J389" s="2"/>
      <c r="K389" s="2"/>
      <c r="L389" s="2"/>
    </row>
    <row r="390" spans="1:16" x14ac:dyDescent="0.45">
      <c r="A390" s="12"/>
      <c r="B390" s="13"/>
      <c r="C390" s="13"/>
      <c r="D390" s="13"/>
      <c r="E390" s="2"/>
      <c r="F390" s="2"/>
      <c r="G390" s="2"/>
      <c r="H390" s="2"/>
      <c r="I390" s="2"/>
      <c r="J390" s="2"/>
      <c r="K390" s="2"/>
      <c r="L390" s="2"/>
    </row>
    <row r="391" spans="1:16" x14ac:dyDescent="0.45">
      <c r="A391" s="12"/>
      <c r="B391" s="13"/>
      <c r="C391" s="13"/>
      <c r="D391" s="13"/>
      <c r="E391" s="2"/>
      <c r="F391" s="2"/>
      <c r="G391" s="2"/>
      <c r="H391" s="2"/>
      <c r="I391" s="2"/>
      <c r="J391" s="2"/>
      <c r="K391" s="2"/>
      <c r="L391" s="2"/>
    </row>
    <row r="392" spans="1:16" x14ac:dyDescent="0.45">
      <c r="A392" s="12"/>
      <c r="B392" s="13"/>
      <c r="C392" s="13"/>
      <c r="D392" s="13"/>
      <c r="E392" s="2"/>
      <c r="F392" s="2"/>
      <c r="G392" s="2"/>
      <c r="H392" s="2"/>
      <c r="I392" s="2"/>
      <c r="J392" s="2"/>
      <c r="K392" s="2"/>
      <c r="L392" s="2"/>
    </row>
    <row r="393" spans="1:16" x14ac:dyDescent="0.45">
      <c r="A393" s="22"/>
      <c r="B393" s="20"/>
      <c r="C393" s="20"/>
      <c r="D393" s="20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x14ac:dyDescent="0.45">
      <c r="A394" s="22"/>
      <c r="B394" s="20"/>
      <c r="C394" s="20"/>
      <c r="D394" s="20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x14ac:dyDescent="0.45">
      <c r="A395" s="22"/>
      <c r="B395" s="20"/>
      <c r="C395" s="20"/>
      <c r="D395" s="20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x14ac:dyDescent="0.45">
      <c r="A396" s="22"/>
      <c r="B396" s="20"/>
      <c r="C396" s="20"/>
      <c r="D396" s="20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x14ac:dyDescent="0.45">
      <c r="A397" s="22"/>
      <c r="B397" s="20"/>
      <c r="C397" s="20"/>
      <c r="D397" s="20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x14ac:dyDescent="0.45">
      <c r="A398" s="22"/>
      <c r="B398" s="20"/>
      <c r="C398" s="20"/>
      <c r="D398" s="20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x14ac:dyDescent="0.45">
      <c r="A399" s="22"/>
      <c r="B399" s="20"/>
      <c r="C399" s="20"/>
      <c r="D399" s="20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x14ac:dyDescent="0.45">
      <c r="A400" s="22"/>
      <c r="B400" s="20"/>
      <c r="C400" s="20"/>
      <c r="D400" s="20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x14ac:dyDescent="0.45">
      <c r="A401" s="22"/>
      <c r="B401" s="20"/>
      <c r="C401" s="20"/>
      <c r="D401" s="20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x14ac:dyDescent="0.45">
      <c r="A402" s="22"/>
      <c r="B402" s="20"/>
      <c r="C402" s="20"/>
      <c r="D402" s="20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x14ac:dyDescent="0.45">
      <c r="A403" s="22"/>
      <c r="B403" s="20"/>
      <c r="C403" s="20"/>
      <c r="D403" s="20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x14ac:dyDescent="0.45">
      <c r="A404" s="22"/>
      <c r="B404" s="20"/>
      <c r="C404" s="20"/>
      <c r="D404" s="20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x14ac:dyDescent="0.45">
      <c r="A405" s="22"/>
      <c r="B405" s="20"/>
      <c r="C405" s="20"/>
      <c r="D405" s="20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x14ac:dyDescent="0.45">
      <c r="A406" s="22"/>
      <c r="B406" s="20"/>
      <c r="C406" s="20"/>
      <c r="D406" s="20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x14ac:dyDescent="0.45">
      <c r="A407" s="22"/>
      <c r="B407" s="20"/>
      <c r="C407" s="20"/>
      <c r="D407" s="20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x14ac:dyDescent="0.45">
      <c r="A408" s="22"/>
      <c r="B408" s="20"/>
      <c r="C408" s="20"/>
      <c r="D408" s="20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x14ac:dyDescent="0.45">
      <c r="A409" s="22"/>
      <c r="B409" s="20"/>
      <c r="C409" s="20"/>
      <c r="D409" s="20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x14ac:dyDescent="0.45">
      <c r="A410" s="22"/>
      <c r="B410" s="20"/>
      <c r="C410" s="20"/>
      <c r="D410" s="20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x14ac:dyDescent="0.45">
      <c r="A411" s="22"/>
      <c r="B411" s="20"/>
      <c r="C411" s="20"/>
      <c r="D411" s="20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x14ac:dyDescent="0.45">
      <c r="A412" s="22"/>
      <c r="B412" s="20"/>
      <c r="C412" s="20"/>
      <c r="D412" s="20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x14ac:dyDescent="0.45">
      <c r="A413" s="22"/>
      <c r="B413" s="20"/>
      <c r="C413" s="20"/>
      <c r="D413" s="20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x14ac:dyDescent="0.45">
      <c r="A414" s="22"/>
      <c r="B414" s="20"/>
      <c r="C414" s="20"/>
      <c r="D414" s="20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x14ac:dyDescent="0.45">
      <c r="A415" s="22"/>
      <c r="B415" s="20"/>
      <c r="C415" s="20"/>
      <c r="D415" s="20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x14ac:dyDescent="0.45">
      <c r="A416" s="22"/>
      <c r="B416" s="20"/>
      <c r="C416" s="20"/>
      <c r="D416" s="20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x14ac:dyDescent="0.45">
      <c r="A417" s="22"/>
      <c r="B417" s="20"/>
      <c r="C417" s="20"/>
      <c r="D417" s="20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x14ac:dyDescent="0.45">
      <c r="A418" s="22"/>
      <c r="B418" s="20"/>
      <c r="C418" s="20"/>
      <c r="D418" s="20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x14ac:dyDescent="0.45">
      <c r="A419" s="22"/>
      <c r="B419" s="20"/>
      <c r="C419" s="20"/>
      <c r="D419" s="20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x14ac:dyDescent="0.45">
      <c r="A420" s="22"/>
      <c r="B420" s="20"/>
      <c r="C420" s="20"/>
      <c r="D420" s="20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x14ac:dyDescent="0.45">
      <c r="A421" s="22"/>
      <c r="B421" s="20"/>
      <c r="C421" s="20"/>
      <c r="D421" s="20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x14ac:dyDescent="0.45">
      <c r="A422" s="22"/>
      <c r="B422" s="20"/>
      <c r="C422" s="20"/>
      <c r="D422" s="20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x14ac:dyDescent="0.45">
      <c r="A423" s="22"/>
      <c r="B423" s="20"/>
      <c r="C423" s="20"/>
      <c r="D423" s="20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x14ac:dyDescent="0.45">
      <c r="A424" s="22"/>
      <c r="B424" s="20"/>
      <c r="C424" s="20"/>
      <c r="D424" s="20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x14ac:dyDescent="0.45">
      <c r="A425" s="22"/>
      <c r="B425" s="20"/>
      <c r="C425" s="20"/>
      <c r="D425" s="20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x14ac:dyDescent="0.45">
      <c r="A426" s="22"/>
      <c r="B426" s="20"/>
      <c r="C426" s="20"/>
      <c r="D426" s="20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x14ac:dyDescent="0.45">
      <c r="A427" s="22"/>
      <c r="B427" s="20"/>
      <c r="C427" s="20"/>
      <c r="D427" s="20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x14ac:dyDescent="0.45">
      <c r="A428" s="22"/>
      <c r="B428" s="20"/>
      <c r="C428" s="20"/>
      <c r="D428" s="20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x14ac:dyDescent="0.45">
      <c r="A429" s="22"/>
      <c r="B429" s="20"/>
      <c r="C429" s="20"/>
      <c r="D429" s="20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x14ac:dyDescent="0.45">
      <c r="A430" s="22"/>
      <c r="B430" s="20"/>
      <c r="C430" s="20"/>
      <c r="D430" s="20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x14ac:dyDescent="0.45">
      <c r="A431" s="22"/>
      <c r="B431" s="20"/>
      <c r="C431" s="20"/>
      <c r="D431" s="20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x14ac:dyDescent="0.45">
      <c r="A432" s="22"/>
      <c r="B432" s="20"/>
      <c r="C432" s="20"/>
      <c r="D432" s="20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x14ac:dyDescent="0.45">
      <c r="A433" s="22"/>
      <c r="B433" s="20"/>
      <c r="C433" s="20"/>
      <c r="D433" s="20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x14ac:dyDescent="0.45">
      <c r="A434" s="22"/>
      <c r="B434" s="20"/>
      <c r="C434" s="20"/>
      <c r="D434" s="20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x14ac:dyDescent="0.45">
      <c r="A435" s="22"/>
      <c r="B435" s="20"/>
      <c r="C435" s="20"/>
      <c r="D435" s="20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x14ac:dyDescent="0.45">
      <c r="A436" s="22"/>
      <c r="B436" s="20"/>
      <c r="C436" s="20"/>
      <c r="D436" s="20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x14ac:dyDescent="0.45">
      <c r="A437" s="22"/>
      <c r="B437" s="20"/>
      <c r="C437" s="20"/>
      <c r="D437" s="20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x14ac:dyDescent="0.45">
      <c r="A438" s="22"/>
      <c r="B438" s="20"/>
      <c r="C438" s="20"/>
      <c r="D438" s="20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x14ac:dyDescent="0.45">
      <c r="A439" s="22"/>
      <c r="B439" s="20"/>
      <c r="C439" s="20"/>
      <c r="D439" s="20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x14ac:dyDescent="0.45">
      <c r="A440" s="22"/>
      <c r="B440" s="20"/>
      <c r="C440" s="20"/>
      <c r="D440" s="20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x14ac:dyDescent="0.45">
      <c r="A441" s="22"/>
      <c r="B441" s="20"/>
      <c r="C441" s="20"/>
      <c r="D441" s="20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x14ac:dyDescent="0.45">
      <c r="A442" s="22"/>
      <c r="B442" s="20"/>
      <c r="C442" s="20"/>
      <c r="D442" s="20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x14ac:dyDescent="0.45">
      <c r="A443" s="22"/>
      <c r="B443" s="20"/>
      <c r="C443" s="20"/>
      <c r="D443" s="20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x14ac:dyDescent="0.45">
      <c r="A444" s="22"/>
      <c r="B444" s="20"/>
      <c r="C444" s="20"/>
      <c r="D444" s="20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x14ac:dyDescent="0.45">
      <c r="A445" s="22"/>
      <c r="B445" s="20"/>
      <c r="C445" s="20"/>
      <c r="D445" s="20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x14ac:dyDescent="0.45">
      <c r="A446" s="22"/>
      <c r="B446" s="20"/>
      <c r="C446" s="20"/>
      <c r="D446" s="20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x14ac:dyDescent="0.45">
      <c r="A447" s="22"/>
      <c r="B447" s="20"/>
      <c r="C447" s="20"/>
      <c r="D447" s="20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x14ac:dyDescent="0.45">
      <c r="A448" s="22"/>
      <c r="B448" s="20"/>
      <c r="C448" s="20"/>
      <c r="D448" s="20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x14ac:dyDescent="0.45">
      <c r="A449" s="22"/>
      <c r="B449" s="20"/>
      <c r="C449" s="20"/>
      <c r="D449" s="20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x14ac:dyDescent="0.45">
      <c r="A450" s="22"/>
      <c r="B450" s="20"/>
      <c r="C450" s="20"/>
      <c r="D450" s="20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x14ac:dyDescent="0.45">
      <c r="A451" s="22"/>
      <c r="B451" s="20"/>
      <c r="C451" s="20"/>
      <c r="D451" s="20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x14ac:dyDescent="0.45">
      <c r="A452" s="22"/>
      <c r="B452" s="20"/>
      <c r="C452" s="20"/>
      <c r="D452" s="20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x14ac:dyDescent="0.45">
      <c r="A453" s="22"/>
      <c r="B453" s="20"/>
      <c r="C453" s="20"/>
      <c r="D453" s="20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x14ac:dyDescent="0.45">
      <c r="A454" s="22"/>
      <c r="B454" s="20"/>
      <c r="C454" s="20"/>
      <c r="D454" s="20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x14ac:dyDescent="0.45">
      <c r="A455" s="22"/>
      <c r="B455" s="20"/>
      <c r="C455" s="20"/>
      <c r="D455" s="20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x14ac:dyDescent="0.45">
      <c r="A456" s="22"/>
      <c r="B456" s="20"/>
      <c r="C456" s="20"/>
      <c r="D456" s="20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x14ac:dyDescent="0.45">
      <c r="A457" s="22"/>
      <c r="B457" s="20"/>
      <c r="C457" s="20"/>
      <c r="D457" s="20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x14ac:dyDescent="0.45">
      <c r="A458" s="22"/>
      <c r="B458" s="20"/>
      <c r="C458" s="20"/>
      <c r="D458" s="20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x14ac:dyDescent="0.45">
      <c r="A459" s="22"/>
      <c r="B459" s="20"/>
      <c r="C459" s="20"/>
      <c r="D459" s="20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x14ac:dyDescent="0.45">
      <c r="A460" s="22"/>
      <c r="B460" s="20"/>
      <c r="C460" s="20"/>
      <c r="D460" s="20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x14ac:dyDescent="0.45">
      <c r="A461" s="22"/>
      <c r="B461" s="20"/>
      <c r="C461" s="20"/>
      <c r="D461" s="20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x14ac:dyDescent="0.45">
      <c r="A462" s="22"/>
      <c r="B462" s="20"/>
      <c r="C462" s="20"/>
      <c r="D462" s="20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x14ac:dyDescent="0.45">
      <c r="A463" s="22"/>
      <c r="B463" s="20"/>
      <c r="C463" s="20"/>
      <c r="D463" s="20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x14ac:dyDescent="0.45">
      <c r="A464" s="22"/>
      <c r="B464" s="20"/>
      <c r="C464" s="20"/>
      <c r="D464" s="20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x14ac:dyDescent="0.45">
      <c r="A465" s="22"/>
      <c r="B465" s="20"/>
      <c r="C465" s="20"/>
      <c r="D465" s="20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x14ac:dyDescent="0.45">
      <c r="A466" s="22"/>
      <c r="B466" s="20"/>
      <c r="C466" s="20"/>
      <c r="D466" s="20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x14ac:dyDescent="0.45">
      <c r="A467" s="22"/>
      <c r="B467" s="20"/>
      <c r="C467" s="20"/>
      <c r="D467" s="20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x14ac:dyDescent="0.45">
      <c r="A468" s="22"/>
      <c r="B468" s="20"/>
      <c r="C468" s="20"/>
      <c r="D468" s="20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x14ac:dyDescent="0.45">
      <c r="A469" s="22"/>
      <c r="B469" s="20"/>
      <c r="C469" s="20"/>
      <c r="D469" s="20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x14ac:dyDescent="0.45">
      <c r="A470" s="22"/>
      <c r="B470" s="20"/>
      <c r="C470" s="20"/>
      <c r="D470" s="20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x14ac:dyDescent="0.45">
      <c r="A471" s="22"/>
      <c r="B471" s="20"/>
      <c r="C471" s="20"/>
      <c r="D471" s="20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x14ac:dyDescent="0.45">
      <c r="A472" s="22"/>
      <c r="B472" s="20"/>
      <c r="C472" s="20"/>
      <c r="D472" s="20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x14ac:dyDescent="0.45">
      <c r="A473" s="22"/>
      <c r="B473" s="20"/>
      <c r="C473" s="20"/>
      <c r="D473" s="20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x14ac:dyDescent="0.45">
      <c r="A474" s="22"/>
      <c r="B474" s="20"/>
      <c r="C474" s="20"/>
      <c r="D474" s="20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x14ac:dyDescent="0.45">
      <c r="A475" s="22"/>
      <c r="B475" s="20"/>
      <c r="C475" s="20"/>
      <c r="D475" s="20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x14ac:dyDescent="0.45">
      <c r="A476" s="22"/>
      <c r="B476" s="20"/>
      <c r="C476" s="20"/>
      <c r="D476" s="20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x14ac:dyDescent="0.45">
      <c r="A477" s="22"/>
      <c r="B477" s="20"/>
      <c r="C477" s="20"/>
      <c r="D477" s="20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x14ac:dyDescent="0.45">
      <c r="A478" s="22"/>
      <c r="B478" s="20"/>
      <c r="C478" s="20"/>
      <c r="D478" s="20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x14ac:dyDescent="0.45">
      <c r="A479" s="22"/>
      <c r="B479" s="20"/>
      <c r="C479" s="20"/>
      <c r="D479" s="20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x14ac:dyDescent="0.45">
      <c r="A480" s="22"/>
      <c r="B480" s="20"/>
      <c r="C480" s="20"/>
      <c r="D480" s="20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x14ac:dyDescent="0.45">
      <c r="A481" s="22"/>
      <c r="B481" s="20"/>
      <c r="C481" s="20"/>
      <c r="D481" s="20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x14ac:dyDescent="0.45">
      <c r="A482" s="22"/>
      <c r="B482" s="20"/>
      <c r="C482" s="20"/>
      <c r="D482" s="20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x14ac:dyDescent="0.45">
      <c r="A483" s="22"/>
      <c r="B483" s="20"/>
      <c r="C483" s="20"/>
      <c r="D483" s="20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x14ac:dyDescent="0.45">
      <c r="A484" s="22"/>
      <c r="B484" s="20"/>
      <c r="C484" s="20"/>
      <c r="D484" s="20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x14ac:dyDescent="0.45">
      <c r="A485" s="22"/>
      <c r="B485" s="20"/>
      <c r="C485" s="20"/>
      <c r="D485" s="20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x14ac:dyDescent="0.45">
      <c r="A486" s="22"/>
      <c r="B486" s="20"/>
      <c r="C486" s="20"/>
      <c r="D486" s="20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x14ac:dyDescent="0.45">
      <c r="A487" s="22"/>
      <c r="B487" s="20"/>
      <c r="C487" s="20"/>
      <c r="D487" s="20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x14ac:dyDescent="0.45">
      <c r="A488" s="22"/>
      <c r="B488" s="20"/>
      <c r="C488" s="20"/>
      <c r="D488" s="20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x14ac:dyDescent="0.45">
      <c r="A489" s="22"/>
      <c r="B489" s="20"/>
      <c r="C489" s="20"/>
      <c r="D489" s="20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x14ac:dyDescent="0.45">
      <c r="A490" s="22"/>
      <c r="B490" s="20"/>
      <c r="C490" s="20"/>
      <c r="D490" s="20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x14ac:dyDescent="0.45">
      <c r="A491" s="22"/>
      <c r="B491" s="20"/>
      <c r="C491" s="20"/>
      <c r="D491" s="20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x14ac:dyDescent="0.45">
      <c r="A492" s="22"/>
      <c r="B492" s="20"/>
      <c r="C492" s="20"/>
      <c r="D492" s="20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x14ac:dyDescent="0.45">
      <c r="A493" s="22"/>
      <c r="B493" s="20"/>
      <c r="C493" s="20"/>
      <c r="D493" s="20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x14ac:dyDescent="0.45">
      <c r="A494" s="22"/>
      <c r="B494" s="20"/>
      <c r="C494" s="20"/>
      <c r="D494" s="20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x14ac:dyDescent="0.45">
      <c r="A495" s="22"/>
      <c r="B495" s="20"/>
      <c r="C495" s="20"/>
      <c r="D495" s="20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x14ac:dyDescent="0.45">
      <c r="A496" s="22"/>
      <c r="B496" s="20"/>
      <c r="C496" s="20"/>
      <c r="D496" s="20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x14ac:dyDescent="0.45">
      <c r="A497" s="22"/>
      <c r="B497" s="20"/>
      <c r="C497" s="20"/>
      <c r="D497" s="20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x14ac:dyDescent="0.45">
      <c r="A498" s="22"/>
      <c r="B498" s="20"/>
      <c r="C498" s="20"/>
      <c r="D498" s="20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x14ac:dyDescent="0.45">
      <c r="A499" s="22"/>
      <c r="B499" s="20"/>
      <c r="C499" s="20"/>
      <c r="D499" s="20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x14ac:dyDescent="0.45">
      <c r="A500" s="22"/>
      <c r="B500" s="20"/>
      <c r="C500" s="20"/>
      <c r="D500" s="20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x14ac:dyDescent="0.45">
      <c r="A501" s="22"/>
      <c r="B501" s="20"/>
      <c r="C501" s="20"/>
      <c r="D501" s="20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x14ac:dyDescent="0.45">
      <c r="A502" s="22"/>
      <c r="B502" s="20"/>
      <c r="C502" s="20"/>
      <c r="D502" s="20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x14ac:dyDescent="0.45">
      <c r="A503" s="22"/>
      <c r="B503" s="20"/>
      <c r="C503" s="20"/>
      <c r="D503" s="20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x14ac:dyDescent="0.45">
      <c r="A504" s="22"/>
      <c r="B504" s="20"/>
      <c r="C504" s="20"/>
      <c r="D504" s="20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x14ac:dyDescent="0.45">
      <c r="A505" s="22"/>
      <c r="B505" s="20"/>
      <c r="C505" s="20"/>
      <c r="D505" s="20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x14ac:dyDescent="0.45">
      <c r="A506" s="22"/>
      <c r="B506" s="20"/>
      <c r="C506" s="20"/>
      <c r="D506" s="20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x14ac:dyDescent="0.45">
      <c r="A507" s="22"/>
      <c r="B507" s="20"/>
      <c r="C507" s="20"/>
      <c r="D507" s="20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x14ac:dyDescent="0.45">
      <c r="A508" s="22"/>
      <c r="B508" s="20"/>
      <c r="C508" s="20"/>
      <c r="D508" s="20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x14ac:dyDescent="0.45">
      <c r="A509" s="22"/>
      <c r="B509" s="20"/>
      <c r="C509" s="20"/>
      <c r="D509" s="20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x14ac:dyDescent="0.45">
      <c r="A510" s="22"/>
      <c r="B510" s="20"/>
      <c r="C510" s="20"/>
      <c r="D510" s="20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x14ac:dyDescent="0.45">
      <c r="A511" s="22"/>
      <c r="B511" s="20"/>
      <c r="C511" s="20"/>
      <c r="D511" s="20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x14ac:dyDescent="0.45">
      <c r="A512" s="22"/>
      <c r="B512" s="20"/>
      <c r="C512" s="20"/>
      <c r="D512" s="20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x14ac:dyDescent="0.45">
      <c r="A513" s="22"/>
      <c r="B513" s="20"/>
      <c r="C513" s="20"/>
      <c r="D513" s="20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x14ac:dyDescent="0.45">
      <c r="A514" s="22"/>
      <c r="B514" s="20"/>
      <c r="C514" s="20"/>
      <c r="D514" s="20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x14ac:dyDescent="0.45">
      <c r="A515" s="22"/>
      <c r="B515" s="20"/>
      <c r="C515" s="20"/>
      <c r="D515" s="20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x14ac:dyDescent="0.45">
      <c r="A516" s="22"/>
      <c r="B516" s="20"/>
      <c r="C516" s="20"/>
      <c r="D516" s="20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x14ac:dyDescent="0.45">
      <c r="A517" s="22"/>
      <c r="B517" s="20"/>
      <c r="C517" s="20"/>
      <c r="D517" s="20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x14ac:dyDescent="0.45">
      <c r="A518" s="22"/>
      <c r="B518" s="20"/>
      <c r="C518" s="20"/>
      <c r="D518" s="20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x14ac:dyDescent="0.45">
      <c r="A519" s="22"/>
      <c r="B519" s="20"/>
      <c r="C519" s="20"/>
      <c r="D519" s="20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x14ac:dyDescent="0.45">
      <c r="A520" s="22"/>
      <c r="B520" s="20"/>
      <c r="C520" s="20"/>
      <c r="D520" s="20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x14ac:dyDescent="0.45">
      <c r="A521" s="22"/>
      <c r="B521" s="20"/>
      <c r="C521" s="20"/>
      <c r="D521" s="20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x14ac:dyDescent="0.45">
      <c r="A522" s="22"/>
      <c r="B522" s="20"/>
      <c r="C522" s="20"/>
      <c r="D522" s="20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x14ac:dyDescent="0.45">
      <c r="A523" s="22"/>
      <c r="B523" s="20"/>
      <c r="C523" s="20"/>
      <c r="D523" s="20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x14ac:dyDescent="0.45">
      <c r="A524" s="22"/>
      <c r="B524" s="20"/>
      <c r="C524" s="20"/>
      <c r="D524" s="20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x14ac:dyDescent="0.45">
      <c r="A525" s="22"/>
      <c r="B525" s="20"/>
      <c r="C525" s="20"/>
      <c r="D525" s="20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x14ac:dyDescent="0.45">
      <c r="A526" s="22"/>
      <c r="B526" s="20"/>
      <c r="C526" s="20"/>
      <c r="D526" s="20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x14ac:dyDescent="0.45">
      <c r="A527" s="22"/>
      <c r="B527" s="20"/>
      <c r="C527" s="20"/>
      <c r="D527" s="20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x14ac:dyDescent="0.45">
      <c r="A528" s="22"/>
      <c r="B528" s="20"/>
      <c r="C528" s="20"/>
      <c r="D528" s="20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x14ac:dyDescent="0.45">
      <c r="A529" s="22"/>
      <c r="B529" s="20"/>
      <c r="C529" s="20"/>
      <c r="D529" s="20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x14ac:dyDescent="0.45">
      <c r="A530" s="22"/>
      <c r="B530" s="20"/>
      <c r="C530" s="20"/>
      <c r="D530" s="20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x14ac:dyDescent="0.45">
      <c r="A531" s="22"/>
      <c r="B531" s="20"/>
      <c r="C531" s="20"/>
      <c r="D531" s="20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x14ac:dyDescent="0.45">
      <c r="A532" s="22"/>
      <c r="B532" s="20"/>
      <c r="C532" s="20"/>
      <c r="D532" s="20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x14ac:dyDescent="0.45">
      <c r="A533" s="22"/>
      <c r="B533" s="20"/>
      <c r="C533" s="20"/>
      <c r="D533" s="20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x14ac:dyDescent="0.45">
      <c r="A534" s="22"/>
      <c r="B534" s="20"/>
      <c r="C534" s="20"/>
      <c r="D534" s="20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x14ac:dyDescent="0.45">
      <c r="A535" s="22"/>
      <c r="B535" s="20"/>
      <c r="C535" s="20"/>
      <c r="D535" s="20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x14ac:dyDescent="0.45">
      <c r="A536" s="22"/>
      <c r="B536" s="20"/>
      <c r="C536" s="20"/>
      <c r="D536" s="20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x14ac:dyDescent="0.45">
      <c r="A537" s="22"/>
      <c r="B537" s="20"/>
      <c r="C537" s="20"/>
      <c r="D537" s="20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x14ac:dyDescent="0.45">
      <c r="A538" s="22"/>
      <c r="B538" s="20"/>
      <c r="C538" s="20"/>
      <c r="D538" s="20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x14ac:dyDescent="0.45">
      <c r="A539" s="22"/>
      <c r="B539" s="20"/>
      <c r="C539" s="20"/>
      <c r="D539" s="20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x14ac:dyDescent="0.45">
      <c r="A540" s="22"/>
      <c r="B540" s="20"/>
      <c r="C540" s="20"/>
      <c r="D540" s="20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x14ac:dyDescent="0.45">
      <c r="A541" s="22"/>
      <c r="B541" s="20"/>
      <c r="C541" s="20"/>
      <c r="D541" s="20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x14ac:dyDescent="0.45">
      <c r="A542" s="22"/>
      <c r="B542" s="20"/>
      <c r="C542" s="20"/>
      <c r="D542" s="20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x14ac:dyDescent="0.45">
      <c r="A543" s="22"/>
      <c r="B543" s="20"/>
      <c r="C543" s="20"/>
      <c r="D543" s="20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x14ac:dyDescent="0.45">
      <c r="A544" s="22"/>
      <c r="B544" s="20"/>
      <c r="C544" s="20"/>
      <c r="D544" s="20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x14ac:dyDescent="0.45">
      <c r="A545" s="22"/>
      <c r="B545" s="20"/>
      <c r="C545" s="20"/>
      <c r="D545" s="20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x14ac:dyDescent="0.45">
      <c r="A546" s="22"/>
      <c r="B546" s="20"/>
      <c r="C546" s="20"/>
      <c r="D546" s="20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x14ac:dyDescent="0.45">
      <c r="A547" s="22"/>
      <c r="B547" s="20"/>
      <c r="C547" s="20"/>
      <c r="D547" s="20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x14ac:dyDescent="0.45">
      <c r="A548" s="22"/>
      <c r="B548" s="20"/>
      <c r="C548" s="20"/>
      <c r="D548" s="20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x14ac:dyDescent="0.45">
      <c r="A549" s="22"/>
      <c r="B549" s="20"/>
      <c r="C549" s="20"/>
      <c r="D549" s="20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x14ac:dyDescent="0.45">
      <c r="A550" s="22"/>
      <c r="B550" s="20"/>
      <c r="C550" s="20"/>
      <c r="D550" s="20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x14ac:dyDescent="0.45">
      <c r="A551" s="22"/>
      <c r="B551" s="20"/>
      <c r="C551" s="20"/>
      <c r="D551" s="20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x14ac:dyDescent="0.45">
      <c r="A552" s="22"/>
      <c r="B552" s="20"/>
      <c r="C552" s="20"/>
      <c r="D552" s="20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x14ac:dyDescent="0.45">
      <c r="A553" s="22"/>
      <c r="B553" s="20"/>
      <c r="C553" s="20"/>
      <c r="D553" s="20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x14ac:dyDescent="0.45">
      <c r="A554" s="22"/>
      <c r="B554" s="20"/>
      <c r="C554" s="20"/>
      <c r="D554" s="20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x14ac:dyDescent="0.45">
      <c r="A555" s="22"/>
      <c r="B555" s="20"/>
      <c r="C555" s="20"/>
      <c r="D555" s="20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x14ac:dyDescent="0.45">
      <c r="A556" s="22"/>
      <c r="B556" s="20"/>
      <c r="C556" s="20"/>
      <c r="D556" s="20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x14ac:dyDescent="0.45">
      <c r="A557" s="22"/>
      <c r="B557" s="20"/>
      <c r="C557" s="20"/>
      <c r="D557" s="20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x14ac:dyDescent="0.45">
      <c r="A558" s="22"/>
      <c r="B558" s="20"/>
      <c r="C558" s="20"/>
      <c r="D558" s="20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x14ac:dyDescent="0.45">
      <c r="A559" s="22"/>
      <c r="B559" s="20"/>
      <c r="C559" s="20"/>
      <c r="D559" s="20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x14ac:dyDescent="0.45">
      <c r="A560" s="22"/>
      <c r="B560" s="20"/>
      <c r="C560" s="20"/>
      <c r="D560" s="20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x14ac:dyDescent="0.45">
      <c r="A561" s="22"/>
      <c r="B561" s="20"/>
      <c r="C561" s="20"/>
      <c r="D561" s="20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x14ac:dyDescent="0.45">
      <c r="A562" s="22"/>
      <c r="B562" s="20"/>
      <c r="C562" s="20"/>
      <c r="D562" s="20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x14ac:dyDescent="0.45">
      <c r="A563" s="22"/>
      <c r="B563" s="20"/>
      <c r="C563" s="20"/>
      <c r="D563" s="20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x14ac:dyDescent="0.45">
      <c r="A564" s="22"/>
      <c r="B564" s="20"/>
      <c r="C564" s="20"/>
      <c r="D564" s="20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x14ac:dyDescent="0.45">
      <c r="A565" s="22"/>
      <c r="B565" s="20"/>
      <c r="C565" s="20"/>
      <c r="D565" s="20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x14ac:dyDescent="0.45">
      <c r="A566" s="22"/>
      <c r="B566" s="20"/>
      <c r="C566" s="20"/>
      <c r="D566" s="20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x14ac:dyDescent="0.45">
      <c r="A567" s="22"/>
      <c r="B567" s="20"/>
      <c r="C567" s="20"/>
      <c r="D567" s="20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x14ac:dyDescent="0.45">
      <c r="A568" s="22"/>
      <c r="B568" s="20"/>
      <c r="C568" s="20"/>
      <c r="D568" s="20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x14ac:dyDescent="0.45">
      <c r="A569" s="22"/>
      <c r="B569" s="20"/>
      <c r="C569" s="20"/>
      <c r="D569" s="20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x14ac:dyDescent="0.45">
      <c r="A570" s="22"/>
      <c r="B570" s="20"/>
      <c r="C570" s="20"/>
      <c r="D570" s="20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x14ac:dyDescent="0.45">
      <c r="A571" s="22"/>
      <c r="B571" s="20"/>
      <c r="C571" s="20"/>
      <c r="D571" s="20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x14ac:dyDescent="0.45">
      <c r="A572" s="22"/>
      <c r="B572" s="20"/>
      <c r="C572" s="20"/>
      <c r="D572" s="20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x14ac:dyDescent="0.45">
      <c r="A573" s="22"/>
      <c r="B573" s="20"/>
      <c r="C573" s="20"/>
      <c r="D573" s="20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x14ac:dyDescent="0.45">
      <c r="A574" s="22"/>
      <c r="B574" s="20"/>
      <c r="C574" s="20"/>
      <c r="D574" s="20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x14ac:dyDescent="0.45">
      <c r="A575" s="22"/>
      <c r="B575" s="20"/>
      <c r="C575" s="20"/>
      <c r="D575" s="20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x14ac:dyDescent="0.45">
      <c r="A576" s="22"/>
      <c r="B576" s="20"/>
      <c r="C576" s="20"/>
      <c r="D576" s="20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x14ac:dyDescent="0.45">
      <c r="A577" s="22"/>
      <c r="B577" s="20"/>
      <c r="C577" s="20"/>
      <c r="D577" s="20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x14ac:dyDescent="0.45">
      <c r="A578" s="22"/>
      <c r="B578" s="20"/>
      <c r="C578" s="20"/>
      <c r="D578" s="20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x14ac:dyDescent="0.45">
      <c r="A579" s="22"/>
      <c r="B579" s="20"/>
      <c r="C579" s="20"/>
      <c r="D579" s="20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x14ac:dyDescent="0.45">
      <c r="A580" s="22"/>
      <c r="B580" s="20"/>
      <c r="C580" s="20"/>
      <c r="D580" s="20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x14ac:dyDescent="0.45">
      <c r="A581" s="22"/>
      <c r="B581" s="20"/>
      <c r="C581" s="20"/>
      <c r="D581" s="20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x14ac:dyDescent="0.45">
      <c r="A582" s="22"/>
      <c r="B582" s="20"/>
      <c r="C582" s="20"/>
      <c r="D582" s="20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x14ac:dyDescent="0.45">
      <c r="A583" s="22"/>
      <c r="B583" s="20"/>
      <c r="C583" s="20"/>
      <c r="D583" s="20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x14ac:dyDescent="0.45">
      <c r="A584" s="22"/>
      <c r="B584" s="20"/>
      <c r="C584" s="20"/>
      <c r="D584" s="20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x14ac:dyDescent="0.45">
      <c r="A585" s="22"/>
      <c r="B585" s="20"/>
      <c r="C585" s="20"/>
      <c r="D585" s="20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x14ac:dyDescent="0.45">
      <c r="A586" s="22"/>
      <c r="B586" s="20"/>
      <c r="C586" s="20"/>
      <c r="D586" s="20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x14ac:dyDescent="0.45">
      <c r="A587" s="22"/>
      <c r="B587" s="20"/>
      <c r="C587" s="20"/>
      <c r="D587" s="20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x14ac:dyDescent="0.45">
      <c r="A588" s="22"/>
      <c r="B588" s="20"/>
      <c r="C588" s="20"/>
      <c r="D588" s="20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x14ac:dyDescent="0.45">
      <c r="A589" s="22"/>
      <c r="B589" s="20"/>
      <c r="C589" s="20"/>
      <c r="D589" s="20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x14ac:dyDescent="0.45">
      <c r="A590" s="22"/>
      <c r="B590" s="20"/>
      <c r="C590" s="20"/>
      <c r="D590" s="20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x14ac:dyDescent="0.45">
      <c r="A591" s="22"/>
      <c r="B591" s="20"/>
      <c r="C591" s="20"/>
      <c r="D591" s="20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x14ac:dyDescent="0.45">
      <c r="A592" s="22"/>
      <c r="B592" s="20"/>
      <c r="C592" s="20"/>
      <c r="D592" s="20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x14ac:dyDescent="0.45">
      <c r="A593" s="22"/>
      <c r="B593" s="20"/>
      <c r="C593" s="20"/>
      <c r="D593" s="20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x14ac:dyDescent="0.45">
      <c r="A594" s="22"/>
      <c r="B594" s="20"/>
      <c r="C594" s="20"/>
      <c r="D594" s="20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x14ac:dyDescent="0.45">
      <c r="A595" s="22"/>
      <c r="B595" s="20"/>
      <c r="C595" s="20"/>
      <c r="D595" s="20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x14ac:dyDescent="0.45">
      <c r="A596" s="22"/>
      <c r="B596" s="20"/>
      <c r="C596" s="20"/>
      <c r="D596" s="20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x14ac:dyDescent="0.45">
      <c r="A597" s="22"/>
      <c r="B597" s="20"/>
      <c r="C597" s="20"/>
      <c r="D597" s="20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x14ac:dyDescent="0.45">
      <c r="A598" s="22"/>
      <c r="B598" s="20"/>
      <c r="C598" s="20"/>
      <c r="D598" s="20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x14ac:dyDescent="0.45">
      <c r="A599" s="22"/>
      <c r="B599" s="20"/>
      <c r="C599" s="20"/>
      <c r="D599" s="20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x14ac:dyDescent="0.45">
      <c r="A600" s="22"/>
      <c r="B600" s="20"/>
      <c r="C600" s="20"/>
      <c r="D600" s="20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x14ac:dyDescent="0.45">
      <c r="A601" s="22"/>
      <c r="B601" s="20"/>
      <c r="C601" s="20"/>
      <c r="D601" s="20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x14ac:dyDescent="0.45">
      <c r="A602" s="22"/>
      <c r="B602" s="20"/>
      <c r="C602" s="20"/>
      <c r="D602" s="20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x14ac:dyDescent="0.45">
      <c r="A603" s="22"/>
      <c r="B603" s="20"/>
      <c r="C603" s="20"/>
      <c r="D603" s="20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x14ac:dyDescent="0.45">
      <c r="A604" s="22"/>
      <c r="B604" s="20"/>
      <c r="C604" s="20"/>
      <c r="D604" s="20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x14ac:dyDescent="0.45">
      <c r="A605" s="22"/>
      <c r="B605" s="20"/>
      <c r="C605" s="20"/>
      <c r="D605" s="20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x14ac:dyDescent="0.45">
      <c r="A606" s="22"/>
      <c r="B606" s="20"/>
      <c r="C606" s="20"/>
      <c r="D606" s="20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x14ac:dyDescent="0.45">
      <c r="A607" s="22"/>
      <c r="B607" s="20"/>
      <c r="C607" s="20"/>
      <c r="D607" s="20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x14ac:dyDescent="0.45">
      <c r="A608" s="22"/>
      <c r="B608" s="20"/>
      <c r="C608" s="20"/>
      <c r="D608" s="20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x14ac:dyDescent="0.45">
      <c r="A609" s="22"/>
      <c r="B609" s="20"/>
      <c r="C609" s="20"/>
      <c r="D609" s="20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x14ac:dyDescent="0.45">
      <c r="A610" s="22"/>
      <c r="B610" s="20"/>
      <c r="C610" s="20"/>
      <c r="D610" s="20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x14ac:dyDescent="0.45">
      <c r="A611" s="22"/>
      <c r="B611" s="20"/>
      <c r="C611" s="20"/>
      <c r="D611" s="20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x14ac:dyDescent="0.45">
      <c r="A612" s="22"/>
      <c r="B612" s="20"/>
      <c r="C612" s="20"/>
      <c r="D612" s="20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x14ac:dyDescent="0.45">
      <c r="A613" s="22"/>
      <c r="B613" s="20"/>
      <c r="C613" s="20"/>
      <c r="D613" s="20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 x14ac:dyDescent="0.45">
      <c r="A614" s="22"/>
      <c r="B614" s="20"/>
      <c r="C614" s="20"/>
      <c r="D614" s="20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 x14ac:dyDescent="0.45">
      <c r="A615" s="22"/>
      <c r="B615" s="20"/>
      <c r="C615" s="20"/>
      <c r="D615" s="20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 x14ac:dyDescent="0.45">
      <c r="A616" s="22"/>
      <c r="B616" s="20"/>
      <c r="C616" s="20"/>
      <c r="D616" s="20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 x14ac:dyDescent="0.45">
      <c r="A617" s="22"/>
      <c r="B617" s="20"/>
      <c r="C617" s="20"/>
      <c r="D617" s="20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 x14ac:dyDescent="0.45">
      <c r="A618" s="22"/>
      <c r="B618" s="20"/>
      <c r="C618" s="20"/>
      <c r="D618" s="20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 x14ac:dyDescent="0.45">
      <c r="A619" s="22"/>
      <c r="B619" s="20"/>
      <c r="C619" s="20"/>
      <c r="D619" s="20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 x14ac:dyDescent="0.45">
      <c r="A620" s="22"/>
      <c r="B620" s="20"/>
      <c r="C620" s="20"/>
      <c r="D620" s="20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 x14ac:dyDescent="0.45">
      <c r="A621" s="22"/>
      <c r="B621" s="20"/>
      <c r="C621" s="20"/>
      <c r="D621" s="20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 x14ac:dyDescent="0.45">
      <c r="A622" s="22"/>
      <c r="B622" s="20"/>
      <c r="C622" s="20"/>
      <c r="D622" s="20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 x14ac:dyDescent="0.45">
      <c r="A623" s="22"/>
      <c r="B623" s="20"/>
      <c r="C623" s="20"/>
      <c r="D623" s="20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 x14ac:dyDescent="0.45">
      <c r="A624" s="22"/>
      <c r="B624" s="20"/>
      <c r="C624" s="20"/>
      <c r="D624" s="20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 x14ac:dyDescent="0.45">
      <c r="A625" s="22"/>
      <c r="B625" s="20"/>
      <c r="C625" s="20"/>
      <c r="D625" s="20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 x14ac:dyDescent="0.45">
      <c r="A626" s="22"/>
      <c r="B626" s="20"/>
      <c r="C626" s="20"/>
      <c r="D626" s="20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 x14ac:dyDescent="0.45">
      <c r="A627" s="22"/>
      <c r="B627" s="20"/>
      <c r="C627" s="20"/>
      <c r="D627" s="20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x14ac:dyDescent="0.45">
      <c r="A628" s="22"/>
      <c r="B628" s="20"/>
      <c r="C628" s="20"/>
      <c r="D628" s="20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 x14ac:dyDescent="0.45">
      <c r="A629" s="22"/>
      <c r="B629" s="20"/>
      <c r="C629" s="20"/>
      <c r="D629" s="20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 x14ac:dyDescent="0.45">
      <c r="A630" s="22"/>
      <c r="B630" s="20"/>
      <c r="C630" s="20"/>
      <c r="D630" s="20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 x14ac:dyDescent="0.45">
      <c r="A631" s="22"/>
      <c r="B631" s="20"/>
      <c r="C631" s="20"/>
      <c r="D631" s="20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 x14ac:dyDescent="0.45">
      <c r="A632" s="22"/>
      <c r="B632" s="20"/>
      <c r="C632" s="20"/>
      <c r="D632" s="20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 x14ac:dyDescent="0.45">
      <c r="A633" s="22"/>
      <c r="B633" s="20"/>
      <c r="C633" s="20"/>
      <c r="D633" s="20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 x14ac:dyDescent="0.45">
      <c r="A634" s="22"/>
      <c r="B634" s="20"/>
      <c r="C634" s="20"/>
      <c r="D634" s="20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 x14ac:dyDescent="0.45">
      <c r="A635" s="22"/>
      <c r="B635" s="20"/>
      <c r="C635" s="20"/>
      <c r="D635" s="20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 x14ac:dyDescent="0.45">
      <c r="A636" s="22"/>
      <c r="B636" s="20"/>
      <c r="C636" s="20"/>
      <c r="D636" s="20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 x14ac:dyDescent="0.45">
      <c r="A637" s="22"/>
      <c r="B637" s="20"/>
      <c r="C637" s="20"/>
      <c r="D637" s="20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 x14ac:dyDescent="0.45">
      <c r="A638" s="22"/>
      <c r="B638" s="20"/>
      <c r="C638" s="20"/>
      <c r="D638" s="20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 x14ac:dyDescent="0.45">
      <c r="A639" s="22"/>
      <c r="B639" s="20"/>
      <c r="C639" s="20"/>
      <c r="D639" s="20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 x14ac:dyDescent="0.45">
      <c r="A640" s="22"/>
      <c r="B640" s="20"/>
      <c r="C640" s="20"/>
      <c r="D640" s="20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 x14ac:dyDescent="0.45">
      <c r="A641" s="22"/>
      <c r="B641" s="20"/>
      <c r="C641" s="20"/>
      <c r="D641" s="20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 x14ac:dyDescent="0.45">
      <c r="A642" s="22"/>
      <c r="B642" s="20"/>
      <c r="C642" s="20"/>
      <c r="D642" s="20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 x14ac:dyDescent="0.45">
      <c r="A643" s="22"/>
      <c r="B643" s="20"/>
      <c r="C643" s="20"/>
      <c r="D643" s="20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 x14ac:dyDescent="0.45">
      <c r="A644" s="22"/>
      <c r="B644" s="20"/>
      <c r="C644" s="20"/>
      <c r="D644" s="20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 x14ac:dyDescent="0.45">
      <c r="A645" s="22"/>
      <c r="B645" s="20"/>
      <c r="C645" s="20"/>
      <c r="D645" s="20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 x14ac:dyDescent="0.45">
      <c r="A646" s="22"/>
      <c r="B646" s="20"/>
      <c r="C646" s="20"/>
      <c r="D646" s="20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 x14ac:dyDescent="0.45">
      <c r="A647" s="22"/>
      <c r="B647" s="20"/>
      <c r="C647" s="20"/>
      <c r="D647" s="20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 x14ac:dyDescent="0.45">
      <c r="A648" s="22"/>
      <c r="B648" s="20"/>
      <c r="C648" s="20"/>
      <c r="D648" s="20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 x14ac:dyDescent="0.45">
      <c r="A649" s="22"/>
      <c r="B649" s="20"/>
      <c r="C649" s="20"/>
      <c r="D649" s="20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 x14ac:dyDescent="0.45">
      <c r="A650" s="22"/>
      <c r="B650" s="20"/>
      <c r="C650" s="20"/>
      <c r="D650" s="20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 x14ac:dyDescent="0.45">
      <c r="A651" s="22"/>
      <c r="B651" s="20"/>
      <c r="C651" s="20"/>
      <c r="D651" s="20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 x14ac:dyDescent="0.45">
      <c r="A652" s="22"/>
      <c r="B652" s="20"/>
      <c r="C652" s="20"/>
      <c r="D652" s="20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 x14ac:dyDescent="0.45">
      <c r="A653" s="22"/>
      <c r="B653" s="20"/>
      <c r="C653" s="20"/>
      <c r="D653" s="20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 x14ac:dyDescent="0.45">
      <c r="A654" s="22"/>
      <c r="B654" s="20"/>
      <c r="C654" s="20"/>
      <c r="D654" s="20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 x14ac:dyDescent="0.45">
      <c r="A655" s="22"/>
      <c r="B655" s="20"/>
      <c r="C655" s="20"/>
      <c r="D655" s="20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 x14ac:dyDescent="0.45">
      <c r="A656" s="22"/>
      <c r="B656" s="20"/>
      <c r="C656" s="20"/>
      <c r="D656" s="20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 x14ac:dyDescent="0.45">
      <c r="A657" s="22"/>
      <c r="B657" s="20"/>
      <c r="C657" s="20"/>
      <c r="D657" s="20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 x14ac:dyDescent="0.45">
      <c r="A658" s="22"/>
      <c r="B658" s="20"/>
      <c r="C658" s="20"/>
      <c r="D658" s="20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 x14ac:dyDescent="0.45">
      <c r="A659" s="22"/>
      <c r="B659" s="20"/>
      <c r="C659" s="20"/>
      <c r="D659" s="20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 x14ac:dyDescent="0.45">
      <c r="A660" s="22"/>
      <c r="B660" s="20"/>
      <c r="C660" s="20"/>
      <c r="D660" s="20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 x14ac:dyDescent="0.45">
      <c r="A661" s="22"/>
      <c r="B661" s="20"/>
      <c r="C661" s="20"/>
      <c r="D661" s="20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 x14ac:dyDescent="0.45">
      <c r="A662" s="22"/>
      <c r="B662" s="20"/>
      <c r="C662" s="20"/>
      <c r="D662" s="20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 x14ac:dyDescent="0.45">
      <c r="A663" s="22"/>
      <c r="B663" s="20"/>
      <c r="C663" s="20"/>
      <c r="D663" s="20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 x14ac:dyDescent="0.45">
      <c r="A664" s="22"/>
      <c r="B664" s="20"/>
      <c r="C664" s="20"/>
      <c r="D664" s="20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 x14ac:dyDescent="0.45">
      <c r="A665" s="22"/>
      <c r="B665" s="20"/>
      <c r="C665" s="20"/>
      <c r="D665" s="20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 x14ac:dyDescent="0.45">
      <c r="A666" s="22"/>
      <c r="B666" s="20"/>
      <c r="C666" s="20"/>
      <c r="D666" s="20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 x14ac:dyDescent="0.45">
      <c r="A667" s="22"/>
      <c r="B667" s="20"/>
      <c r="C667" s="20"/>
      <c r="D667" s="20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 x14ac:dyDescent="0.45">
      <c r="A668" s="22"/>
      <c r="B668" s="20"/>
      <c r="C668" s="20"/>
      <c r="D668" s="20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 x14ac:dyDescent="0.45">
      <c r="A669" s="22"/>
      <c r="B669" s="20"/>
      <c r="C669" s="20"/>
      <c r="D669" s="20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 x14ac:dyDescent="0.45">
      <c r="A670" s="22"/>
      <c r="B670" s="20"/>
      <c r="C670" s="20"/>
      <c r="D670" s="20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 x14ac:dyDescent="0.45">
      <c r="A671" s="22"/>
      <c r="B671" s="20"/>
      <c r="C671" s="20"/>
      <c r="D671" s="20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 x14ac:dyDescent="0.45">
      <c r="A672" s="22"/>
      <c r="B672" s="20"/>
      <c r="C672" s="20"/>
      <c r="D672" s="20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 x14ac:dyDescent="0.45">
      <c r="A673" s="22"/>
      <c r="B673" s="20"/>
      <c r="C673" s="20"/>
      <c r="D673" s="20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 x14ac:dyDescent="0.45">
      <c r="A674" s="22"/>
      <c r="B674" s="20"/>
      <c r="C674" s="20"/>
      <c r="D674" s="20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 x14ac:dyDescent="0.45">
      <c r="A675" s="22"/>
      <c r="B675" s="20"/>
      <c r="C675" s="20"/>
      <c r="D675" s="20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 x14ac:dyDescent="0.45">
      <c r="A676" s="22"/>
      <c r="B676" s="20"/>
      <c r="C676" s="20"/>
      <c r="D676" s="20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 x14ac:dyDescent="0.45">
      <c r="A677" s="22"/>
      <c r="B677" s="20"/>
      <c r="C677" s="20"/>
      <c r="D677" s="20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 x14ac:dyDescent="0.45">
      <c r="A678" s="22"/>
      <c r="B678" s="20"/>
      <c r="C678" s="20"/>
      <c r="D678" s="20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 x14ac:dyDescent="0.45">
      <c r="A679" s="22"/>
      <c r="B679" s="20"/>
      <c r="C679" s="20"/>
      <c r="D679" s="20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 x14ac:dyDescent="0.45">
      <c r="A680" s="22"/>
      <c r="B680" s="20"/>
      <c r="C680" s="20"/>
      <c r="D680" s="20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 x14ac:dyDescent="0.45">
      <c r="A681" s="22"/>
      <c r="B681" s="20"/>
      <c r="C681" s="20"/>
      <c r="D681" s="20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 x14ac:dyDescent="0.45">
      <c r="A682" s="22"/>
      <c r="B682" s="20"/>
      <c r="C682" s="20"/>
      <c r="D682" s="20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 x14ac:dyDescent="0.45">
      <c r="A683" s="22"/>
      <c r="B683" s="20"/>
      <c r="C683" s="20"/>
      <c r="D683" s="20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 x14ac:dyDescent="0.45">
      <c r="A684" s="22"/>
      <c r="B684" s="20"/>
      <c r="C684" s="20"/>
      <c r="D684" s="20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 x14ac:dyDescent="0.45">
      <c r="A685" s="22"/>
      <c r="B685" s="20"/>
      <c r="C685" s="20"/>
      <c r="D685" s="20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 x14ac:dyDescent="0.45">
      <c r="A686" s="22"/>
      <c r="B686" s="20"/>
      <c r="C686" s="20"/>
      <c r="D686" s="20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 x14ac:dyDescent="0.45">
      <c r="A687" s="22"/>
      <c r="B687" s="20"/>
      <c r="C687" s="20"/>
      <c r="D687" s="20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 x14ac:dyDescent="0.45">
      <c r="A688" s="22"/>
      <c r="B688" s="20"/>
      <c r="C688" s="20"/>
      <c r="D688" s="20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 x14ac:dyDescent="0.45">
      <c r="A689" s="22"/>
      <c r="B689" s="20"/>
      <c r="C689" s="20"/>
      <c r="D689" s="20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 x14ac:dyDescent="0.45">
      <c r="A690" s="22"/>
      <c r="B690" s="20"/>
      <c r="C690" s="20"/>
      <c r="D690" s="20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 x14ac:dyDescent="0.45">
      <c r="A691" s="22"/>
      <c r="B691" s="20"/>
      <c r="C691" s="20"/>
      <c r="D691" s="20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 x14ac:dyDescent="0.45">
      <c r="A692" s="22"/>
      <c r="B692" s="20"/>
      <c r="C692" s="20"/>
      <c r="D692" s="20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 x14ac:dyDescent="0.45">
      <c r="A693" s="22"/>
      <c r="B693" s="20"/>
      <c r="C693" s="20"/>
      <c r="D693" s="20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 x14ac:dyDescent="0.45">
      <c r="A694" s="22"/>
      <c r="B694" s="20"/>
      <c r="C694" s="20"/>
      <c r="D694" s="20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 x14ac:dyDescent="0.45">
      <c r="A695" s="22"/>
      <c r="B695" s="20"/>
      <c r="C695" s="20"/>
      <c r="D695" s="20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 x14ac:dyDescent="0.45">
      <c r="A696" s="22"/>
      <c r="B696" s="20"/>
      <c r="C696" s="20"/>
      <c r="D696" s="20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 x14ac:dyDescent="0.45">
      <c r="A697" s="22"/>
      <c r="B697" s="20"/>
      <c r="C697" s="20"/>
      <c r="D697" s="20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 x14ac:dyDescent="0.45">
      <c r="A698" s="22"/>
      <c r="B698" s="20"/>
      <c r="C698" s="20"/>
      <c r="D698" s="20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 x14ac:dyDescent="0.45">
      <c r="A699" s="22"/>
      <c r="B699" s="20"/>
      <c r="C699" s="20"/>
      <c r="D699" s="20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 x14ac:dyDescent="0.45">
      <c r="A700" s="22"/>
      <c r="B700" s="20"/>
      <c r="C700" s="20"/>
      <c r="D700" s="20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 x14ac:dyDescent="0.45">
      <c r="A701" s="22"/>
      <c r="B701" s="20"/>
      <c r="C701" s="20"/>
      <c r="D701" s="20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 x14ac:dyDescent="0.45">
      <c r="A702" s="22"/>
      <c r="B702" s="20"/>
      <c r="C702" s="20"/>
      <c r="D702" s="20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 x14ac:dyDescent="0.45">
      <c r="A703" s="22"/>
      <c r="B703" s="20"/>
      <c r="C703" s="20"/>
      <c r="D703" s="20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 x14ac:dyDescent="0.45">
      <c r="A704" s="22"/>
      <c r="B704" s="20"/>
      <c r="C704" s="20"/>
      <c r="D704" s="20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6" x14ac:dyDescent="0.45">
      <c r="A705" s="22"/>
      <c r="B705" s="20"/>
      <c r="C705" s="20"/>
      <c r="D705" s="20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 x14ac:dyDescent="0.45">
      <c r="A706" s="22"/>
      <c r="B706" s="20"/>
      <c r="C706" s="20"/>
      <c r="D706" s="20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 x14ac:dyDescent="0.45">
      <c r="A707" s="22"/>
      <c r="B707" s="20"/>
      <c r="C707" s="20"/>
      <c r="D707" s="20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 x14ac:dyDescent="0.45">
      <c r="A708" s="22"/>
      <c r="B708" s="20"/>
      <c r="C708" s="20"/>
      <c r="D708" s="20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 x14ac:dyDescent="0.45">
      <c r="A709" s="22"/>
      <c r="B709" s="20"/>
      <c r="C709" s="20"/>
      <c r="D709" s="20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 x14ac:dyDescent="0.45">
      <c r="A710" s="22"/>
      <c r="B710" s="20"/>
      <c r="C710" s="20"/>
      <c r="D710" s="20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 x14ac:dyDescent="0.45">
      <c r="A711" s="22"/>
      <c r="B711" s="20"/>
      <c r="C711" s="20"/>
      <c r="D711" s="20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 x14ac:dyDescent="0.45">
      <c r="A712" s="22"/>
      <c r="B712" s="20"/>
      <c r="C712" s="20"/>
      <c r="D712" s="20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 x14ac:dyDescent="0.45">
      <c r="A713" s="22"/>
      <c r="B713" s="20"/>
      <c r="C713" s="20"/>
      <c r="D713" s="20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 x14ac:dyDescent="0.45">
      <c r="A714" s="22"/>
      <c r="B714" s="20"/>
      <c r="C714" s="20"/>
      <c r="D714" s="20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 x14ac:dyDescent="0.45">
      <c r="A715" s="22"/>
      <c r="B715" s="20"/>
      <c r="C715" s="20"/>
      <c r="D715" s="20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 x14ac:dyDescent="0.45">
      <c r="A716" s="22"/>
      <c r="B716" s="20"/>
      <c r="C716" s="20"/>
      <c r="D716" s="20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 x14ac:dyDescent="0.45">
      <c r="A717" s="22"/>
      <c r="B717" s="20"/>
      <c r="C717" s="20"/>
      <c r="D717" s="20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 x14ac:dyDescent="0.45">
      <c r="A718" s="22"/>
      <c r="B718" s="20"/>
      <c r="C718" s="20"/>
      <c r="D718" s="20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 x14ac:dyDescent="0.45">
      <c r="A719" s="22"/>
      <c r="B719" s="20"/>
      <c r="C719" s="20"/>
      <c r="D719" s="20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 x14ac:dyDescent="0.45">
      <c r="A720" s="22"/>
      <c r="B720" s="20"/>
      <c r="C720" s="20"/>
      <c r="D720" s="20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 x14ac:dyDescent="0.45">
      <c r="A721" s="22"/>
      <c r="B721" s="20"/>
      <c r="C721" s="20"/>
      <c r="D721" s="20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 x14ac:dyDescent="0.45">
      <c r="A722" s="22"/>
      <c r="B722" s="20"/>
      <c r="C722" s="20"/>
      <c r="D722" s="20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 x14ac:dyDescent="0.45">
      <c r="A723" s="22"/>
      <c r="B723" s="20"/>
      <c r="C723" s="20"/>
      <c r="D723" s="20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 x14ac:dyDescent="0.45">
      <c r="A724" s="22"/>
      <c r="B724" s="20"/>
      <c r="C724" s="20"/>
      <c r="D724" s="20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 x14ac:dyDescent="0.45">
      <c r="A725" s="22"/>
      <c r="B725" s="20"/>
      <c r="C725" s="20"/>
      <c r="D725" s="20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 x14ac:dyDescent="0.45">
      <c r="A726" s="22"/>
      <c r="B726" s="20"/>
      <c r="C726" s="20"/>
      <c r="D726" s="20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 x14ac:dyDescent="0.45">
      <c r="A727" s="22"/>
      <c r="B727" s="20"/>
      <c r="C727" s="20"/>
      <c r="D727" s="20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 x14ac:dyDescent="0.45">
      <c r="A728" s="22"/>
      <c r="B728" s="20"/>
      <c r="C728" s="20"/>
      <c r="D728" s="20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 x14ac:dyDescent="0.45">
      <c r="A729" s="22"/>
      <c r="B729" s="20"/>
      <c r="C729" s="20"/>
      <c r="D729" s="20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 x14ac:dyDescent="0.45">
      <c r="A730" s="22"/>
      <c r="B730" s="20"/>
      <c r="C730" s="20"/>
      <c r="D730" s="20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 x14ac:dyDescent="0.45">
      <c r="A731" s="22"/>
      <c r="B731" s="20"/>
      <c r="C731" s="20"/>
      <c r="D731" s="20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 x14ac:dyDescent="0.45">
      <c r="A732" s="22"/>
      <c r="B732" s="20"/>
      <c r="C732" s="20"/>
      <c r="D732" s="20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 x14ac:dyDescent="0.45">
      <c r="A733" s="22"/>
      <c r="B733" s="20"/>
      <c r="C733" s="20"/>
      <c r="D733" s="20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 x14ac:dyDescent="0.45">
      <c r="A734" s="22"/>
      <c r="B734" s="20"/>
      <c r="C734" s="20"/>
      <c r="D734" s="20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 x14ac:dyDescent="0.45">
      <c r="A735" s="22"/>
      <c r="B735" s="20"/>
      <c r="C735" s="20"/>
      <c r="D735" s="20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 x14ac:dyDescent="0.45">
      <c r="A736" s="22"/>
      <c r="B736" s="20"/>
      <c r="C736" s="20"/>
      <c r="D736" s="20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 x14ac:dyDescent="0.45">
      <c r="A737" s="22"/>
      <c r="B737" s="20"/>
      <c r="C737" s="20"/>
      <c r="D737" s="20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 x14ac:dyDescent="0.45">
      <c r="A738" s="22"/>
      <c r="B738" s="20"/>
      <c r="C738" s="20"/>
      <c r="D738" s="20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 x14ac:dyDescent="0.45">
      <c r="A739" s="22"/>
      <c r="B739" s="20"/>
      <c r="C739" s="20"/>
      <c r="D739" s="20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 x14ac:dyDescent="0.45">
      <c r="A740" s="22"/>
      <c r="B740" s="20"/>
      <c r="C740" s="20"/>
      <c r="D740" s="20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 x14ac:dyDescent="0.45">
      <c r="A741" s="22"/>
      <c r="B741" s="20"/>
      <c r="C741" s="20"/>
      <c r="D741" s="20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 x14ac:dyDescent="0.45">
      <c r="A742" s="22"/>
      <c r="B742" s="20"/>
      <c r="C742" s="20"/>
      <c r="D742" s="20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 x14ac:dyDescent="0.45">
      <c r="A743" s="22"/>
      <c r="B743" s="20"/>
      <c r="C743" s="20"/>
      <c r="D743" s="20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 x14ac:dyDescent="0.45">
      <c r="A744" s="22"/>
      <c r="B744" s="20"/>
      <c r="C744" s="20"/>
      <c r="D744" s="20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 x14ac:dyDescent="0.45">
      <c r="A745" s="22"/>
      <c r="B745" s="20"/>
      <c r="C745" s="20"/>
      <c r="D745" s="20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 x14ac:dyDescent="0.45">
      <c r="A746" s="22"/>
      <c r="B746" s="20"/>
      <c r="C746" s="20"/>
      <c r="D746" s="20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 x14ac:dyDescent="0.45">
      <c r="A747" s="22"/>
      <c r="B747" s="20"/>
      <c r="C747" s="20"/>
      <c r="D747" s="20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 x14ac:dyDescent="0.45">
      <c r="A748" s="22"/>
      <c r="B748" s="20"/>
      <c r="C748" s="20"/>
      <c r="D748" s="20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 x14ac:dyDescent="0.45">
      <c r="A749" s="22"/>
      <c r="B749" s="20"/>
      <c r="C749" s="20"/>
      <c r="D749" s="20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 x14ac:dyDescent="0.45">
      <c r="A750" s="22"/>
      <c r="B750" s="20"/>
      <c r="C750" s="20"/>
      <c r="D750" s="20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 x14ac:dyDescent="0.45">
      <c r="A751" s="22"/>
      <c r="B751" s="20"/>
      <c r="C751" s="20"/>
      <c r="D751" s="20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 x14ac:dyDescent="0.45">
      <c r="A752" s="22"/>
      <c r="B752" s="20"/>
      <c r="C752" s="20"/>
      <c r="D752" s="20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 x14ac:dyDescent="0.45">
      <c r="A753" s="22"/>
      <c r="B753" s="20"/>
      <c r="C753" s="20"/>
      <c r="D753" s="20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 x14ac:dyDescent="0.45">
      <c r="A754" s="22"/>
      <c r="B754" s="20"/>
      <c r="C754" s="20"/>
      <c r="D754" s="20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 x14ac:dyDescent="0.45">
      <c r="A755" s="22"/>
      <c r="B755" s="20"/>
      <c r="C755" s="20"/>
      <c r="D755" s="20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 x14ac:dyDescent="0.45">
      <c r="A756" s="22"/>
      <c r="B756" s="20"/>
      <c r="C756" s="20"/>
      <c r="D756" s="20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 x14ac:dyDescent="0.45">
      <c r="A757" s="22"/>
      <c r="B757" s="20"/>
      <c r="C757" s="20"/>
      <c r="D757" s="20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 x14ac:dyDescent="0.45">
      <c r="A758" s="22"/>
      <c r="B758" s="20"/>
      <c r="C758" s="20"/>
      <c r="D758" s="20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 x14ac:dyDescent="0.45">
      <c r="A759" s="22"/>
      <c r="B759" s="20"/>
      <c r="C759" s="20"/>
      <c r="D759" s="20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 x14ac:dyDescent="0.45">
      <c r="A760" s="22"/>
      <c r="B760" s="20"/>
      <c r="C760" s="20"/>
      <c r="D760" s="20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 x14ac:dyDescent="0.45">
      <c r="A761" s="22"/>
      <c r="B761" s="20"/>
      <c r="C761" s="20"/>
      <c r="D761" s="20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 x14ac:dyDescent="0.45">
      <c r="A762" s="22"/>
      <c r="B762" s="20"/>
      <c r="C762" s="20"/>
      <c r="D762" s="20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 x14ac:dyDescent="0.45">
      <c r="A763" s="22"/>
      <c r="B763" s="20"/>
      <c r="C763" s="20"/>
      <c r="D763" s="20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 x14ac:dyDescent="0.45">
      <c r="A764" s="22"/>
      <c r="B764" s="20"/>
      <c r="C764" s="20"/>
      <c r="D764" s="20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 x14ac:dyDescent="0.45">
      <c r="A765" s="22"/>
      <c r="B765" s="20"/>
      <c r="C765" s="20"/>
      <c r="D765" s="20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 x14ac:dyDescent="0.45">
      <c r="A766" s="22"/>
      <c r="B766" s="20"/>
      <c r="C766" s="20"/>
      <c r="D766" s="20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 x14ac:dyDescent="0.45">
      <c r="A767" s="22"/>
      <c r="B767" s="20"/>
      <c r="C767" s="20"/>
      <c r="D767" s="20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 x14ac:dyDescent="0.45">
      <c r="A768" s="22"/>
      <c r="B768" s="20"/>
      <c r="C768" s="20"/>
      <c r="D768" s="20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 x14ac:dyDescent="0.45">
      <c r="A769" s="22"/>
      <c r="B769" s="20"/>
      <c r="C769" s="20"/>
      <c r="D769" s="20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 x14ac:dyDescent="0.45">
      <c r="A770" s="22"/>
      <c r="B770" s="20"/>
      <c r="C770" s="20"/>
      <c r="D770" s="20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 x14ac:dyDescent="0.45">
      <c r="A771" s="22"/>
      <c r="B771" s="20"/>
      <c r="C771" s="20"/>
      <c r="D771" s="20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 x14ac:dyDescent="0.45">
      <c r="A772" s="22"/>
      <c r="B772" s="20"/>
      <c r="C772" s="20"/>
      <c r="D772" s="20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 x14ac:dyDescent="0.45">
      <c r="A773" s="22"/>
      <c r="B773" s="20"/>
      <c r="C773" s="20"/>
      <c r="D773" s="20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 x14ac:dyDescent="0.45">
      <c r="A774" s="22"/>
      <c r="B774" s="20"/>
      <c r="C774" s="20"/>
      <c r="D774" s="20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 x14ac:dyDescent="0.45">
      <c r="A775" s="22"/>
      <c r="B775" s="20"/>
      <c r="C775" s="20"/>
      <c r="D775" s="20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 x14ac:dyDescent="0.45">
      <c r="A776" s="22"/>
      <c r="B776" s="20"/>
      <c r="C776" s="20"/>
      <c r="D776" s="20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 x14ac:dyDescent="0.45">
      <c r="A777" s="22"/>
      <c r="B777" s="20"/>
      <c r="C777" s="20"/>
      <c r="D777" s="20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 x14ac:dyDescent="0.45">
      <c r="A778" s="22"/>
      <c r="B778" s="20"/>
      <c r="C778" s="20"/>
      <c r="D778" s="20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 x14ac:dyDescent="0.45">
      <c r="A779" s="22"/>
      <c r="B779" s="20"/>
      <c r="C779" s="20"/>
      <c r="D779" s="20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 x14ac:dyDescent="0.45">
      <c r="A780" s="22"/>
      <c r="B780" s="20"/>
      <c r="C780" s="20"/>
      <c r="D780" s="20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 x14ac:dyDescent="0.45">
      <c r="A781" s="22"/>
      <c r="B781" s="20"/>
      <c r="C781" s="20"/>
      <c r="D781" s="20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 x14ac:dyDescent="0.45">
      <c r="A782" s="22"/>
      <c r="B782" s="20"/>
      <c r="C782" s="20"/>
      <c r="D782" s="20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 x14ac:dyDescent="0.45">
      <c r="A783" s="22"/>
      <c r="B783" s="20"/>
      <c r="C783" s="20"/>
      <c r="D783" s="20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 x14ac:dyDescent="0.45">
      <c r="A784" s="22"/>
      <c r="B784" s="20"/>
      <c r="C784" s="20"/>
      <c r="D784" s="20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 x14ac:dyDescent="0.45">
      <c r="A785" s="22"/>
      <c r="B785" s="20"/>
      <c r="C785" s="20"/>
      <c r="D785" s="20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 x14ac:dyDescent="0.45">
      <c r="A786" s="22"/>
      <c r="B786" s="20"/>
      <c r="C786" s="20"/>
      <c r="D786" s="20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 x14ac:dyDescent="0.45">
      <c r="A787" s="22"/>
      <c r="B787" s="20"/>
      <c r="C787" s="20"/>
      <c r="D787" s="20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x14ac:dyDescent="0.45">
      <c r="A788" s="22"/>
      <c r="B788" s="20"/>
      <c r="C788" s="20"/>
      <c r="D788" s="20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x14ac:dyDescent="0.45">
      <c r="A789" s="22"/>
      <c r="B789" s="20"/>
      <c r="C789" s="20"/>
      <c r="D789" s="20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x14ac:dyDescent="0.45">
      <c r="A790" s="22"/>
      <c r="B790" s="20"/>
      <c r="C790" s="20"/>
      <c r="D790" s="20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x14ac:dyDescent="0.45">
      <c r="A791" s="22"/>
      <c r="B791" s="20"/>
      <c r="C791" s="20"/>
      <c r="D791" s="20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x14ac:dyDescent="0.45">
      <c r="A792" s="22"/>
      <c r="B792" s="20"/>
      <c r="C792" s="20"/>
      <c r="D792" s="20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x14ac:dyDescent="0.45">
      <c r="A793" s="22"/>
      <c r="B793" s="20"/>
      <c r="C793" s="20"/>
      <c r="D793" s="20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x14ac:dyDescent="0.45">
      <c r="A794" s="22"/>
      <c r="B794" s="20"/>
      <c r="C794" s="20"/>
      <c r="D794" s="20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x14ac:dyDescent="0.45">
      <c r="A795" s="22"/>
      <c r="B795" s="20"/>
      <c r="C795" s="20"/>
      <c r="D795" s="20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x14ac:dyDescent="0.45">
      <c r="A796" s="22"/>
      <c r="B796" s="20"/>
      <c r="C796" s="20"/>
      <c r="D796" s="20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x14ac:dyDescent="0.45">
      <c r="A797" s="22"/>
      <c r="B797" s="20"/>
      <c r="C797" s="20"/>
      <c r="D797" s="20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x14ac:dyDescent="0.45">
      <c r="A798" s="22"/>
      <c r="B798" s="20"/>
      <c r="C798" s="20"/>
      <c r="D798" s="20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x14ac:dyDescent="0.45">
      <c r="A799" s="22"/>
      <c r="B799" s="20"/>
      <c r="C799" s="20"/>
      <c r="D799" s="20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x14ac:dyDescent="0.45">
      <c r="A800" s="22"/>
      <c r="B800" s="20"/>
      <c r="C800" s="20"/>
      <c r="D800" s="20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 x14ac:dyDescent="0.45">
      <c r="A801" s="22"/>
      <c r="B801" s="20"/>
      <c r="C801" s="20"/>
      <c r="D801" s="20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 x14ac:dyDescent="0.45">
      <c r="A802" s="22"/>
      <c r="B802" s="20"/>
      <c r="C802" s="20"/>
      <c r="D802" s="20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 x14ac:dyDescent="0.45">
      <c r="A803" s="22"/>
      <c r="B803" s="20"/>
      <c r="C803" s="20"/>
      <c r="D803" s="20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 x14ac:dyDescent="0.45">
      <c r="A804" s="22"/>
      <c r="B804" s="20"/>
      <c r="C804" s="20"/>
      <c r="D804" s="20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 x14ac:dyDescent="0.45">
      <c r="A805" s="22"/>
      <c r="B805" s="20"/>
      <c r="C805" s="20"/>
      <c r="D805" s="20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 x14ac:dyDescent="0.45">
      <c r="A806" s="22"/>
      <c r="B806" s="20"/>
      <c r="C806" s="20"/>
      <c r="D806" s="20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 x14ac:dyDescent="0.45">
      <c r="A807" s="22"/>
      <c r="B807" s="20"/>
      <c r="C807" s="20"/>
      <c r="D807" s="20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x14ac:dyDescent="0.45">
      <c r="A808" s="22"/>
      <c r="B808" s="20"/>
      <c r="C808" s="20"/>
      <c r="D808" s="20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x14ac:dyDescent="0.45">
      <c r="A809" s="22"/>
      <c r="B809" s="20"/>
      <c r="C809" s="20"/>
      <c r="D809" s="20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 x14ac:dyDescent="0.45">
      <c r="A810" s="22"/>
      <c r="B810" s="20"/>
      <c r="C810" s="20"/>
      <c r="D810" s="20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 x14ac:dyDescent="0.45">
      <c r="A811" s="22"/>
      <c r="B811" s="20"/>
      <c r="C811" s="20"/>
      <c r="D811" s="20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 x14ac:dyDescent="0.45">
      <c r="A812" s="22"/>
      <c r="B812" s="20"/>
      <c r="C812" s="20"/>
      <c r="D812" s="20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 x14ac:dyDescent="0.45">
      <c r="A813" s="22"/>
      <c r="B813" s="20"/>
      <c r="C813" s="20"/>
      <c r="D813" s="20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 x14ac:dyDescent="0.45">
      <c r="A814" s="22"/>
      <c r="B814" s="20"/>
      <c r="C814" s="20"/>
      <c r="D814" s="20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 x14ac:dyDescent="0.45">
      <c r="A815" s="22"/>
      <c r="B815" s="20"/>
      <c r="C815" s="20"/>
      <c r="D815" s="20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 x14ac:dyDescent="0.45">
      <c r="A816" s="22"/>
      <c r="B816" s="20"/>
      <c r="C816" s="20"/>
      <c r="D816" s="20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 x14ac:dyDescent="0.45">
      <c r="A817" s="22"/>
      <c r="B817" s="20"/>
      <c r="C817" s="20"/>
      <c r="D817" s="20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 x14ac:dyDescent="0.45">
      <c r="A818" s="22"/>
      <c r="B818" s="20"/>
      <c r="C818" s="20"/>
      <c r="D818" s="20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 x14ac:dyDescent="0.45">
      <c r="A819" s="22"/>
      <c r="B819" s="20"/>
      <c r="C819" s="20"/>
      <c r="D819" s="20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 x14ac:dyDescent="0.45">
      <c r="A820" s="22"/>
      <c r="B820" s="20"/>
      <c r="C820" s="20"/>
      <c r="D820" s="20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 x14ac:dyDescent="0.45">
      <c r="A821" s="22"/>
      <c r="B821" s="20"/>
      <c r="C821" s="20"/>
      <c r="D821" s="20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 x14ac:dyDescent="0.45">
      <c r="A822" s="22"/>
      <c r="B822" s="20"/>
      <c r="C822" s="20"/>
      <c r="D822" s="20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 x14ac:dyDescent="0.45">
      <c r="A823" s="22"/>
      <c r="B823" s="20"/>
      <c r="C823" s="20"/>
      <c r="D823" s="20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 x14ac:dyDescent="0.45">
      <c r="A824" s="22"/>
      <c r="B824" s="20"/>
      <c r="C824" s="20"/>
      <c r="D824" s="20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 x14ac:dyDescent="0.45">
      <c r="A825" s="22"/>
      <c r="B825" s="20"/>
      <c r="C825" s="20"/>
      <c r="D825" s="20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 x14ac:dyDescent="0.45">
      <c r="A826" s="22"/>
      <c r="B826" s="20"/>
      <c r="C826" s="20"/>
      <c r="D826" s="20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 x14ac:dyDescent="0.45">
      <c r="A827" s="22"/>
      <c r="B827" s="20"/>
      <c r="C827" s="20"/>
      <c r="D827" s="20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 x14ac:dyDescent="0.45">
      <c r="A828" s="22"/>
      <c r="B828" s="20"/>
      <c r="C828" s="20"/>
      <c r="D828" s="20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 x14ac:dyDescent="0.45">
      <c r="A829" s="22"/>
      <c r="B829" s="20"/>
      <c r="C829" s="20"/>
      <c r="D829" s="20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 x14ac:dyDescent="0.45">
      <c r="A830" s="22"/>
      <c r="B830" s="20"/>
      <c r="C830" s="20"/>
      <c r="D830" s="20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 x14ac:dyDescent="0.45">
      <c r="A831" s="22"/>
      <c r="B831" s="20"/>
      <c r="C831" s="20"/>
      <c r="D831" s="20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 x14ac:dyDescent="0.45">
      <c r="A832" s="22"/>
      <c r="B832" s="20"/>
      <c r="C832" s="20"/>
      <c r="D832" s="20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 x14ac:dyDescent="0.45">
      <c r="A833" s="22"/>
      <c r="B833" s="20"/>
      <c r="C833" s="20"/>
      <c r="D833" s="20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 x14ac:dyDescent="0.45">
      <c r="A834" s="22"/>
      <c r="B834" s="20"/>
      <c r="C834" s="20"/>
      <c r="D834" s="20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 x14ac:dyDescent="0.45">
      <c r="A835" s="22"/>
      <c r="B835" s="20"/>
      <c r="C835" s="20"/>
      <c r="D835" s="20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 x14ac:dyDescent="0.45">
      <c r="A836" s="22"/>
      <c r="B836" s="20"/>
      <c r="C836" s="20"/>
      <c r="D836" s="20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 x14ac:dyDescent="0.45">
      <c r="A837" s="22"/>
      <c r="B837" s="20"/>
      <c r="C837" s="20"/>
      <c r="D837" s="20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 x14ac:dyDescent="0.45">
      <c r="A838" s="22"/>
      <c r="B838" s="20"/>
      <c r="C838" s="20"/>
      <c r="D838" s="20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 x14ac:dyDescent="0.45">
      <c r="A839" s="22"/>
      <c r="B839" s="20"/>
      <c r="C839" s="20"/>
      <c r="D839" s="20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 x14ac:dyDescent="0.45">
      <c r="A840" s="22"/>
      <c r="B840" s="20"/>
      <c r="C840" s="20"/>
      <c r="D840" s="20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 x14ac:dyDescent="0.45">
      <c r="A841" s="22"/>
      <c r="B841" s="20"/>
      <c r="C841" s="20"/>
      <c r="D841" s="20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 x14ac:dyDescent="0.45">
      <c r="A842" s="22"/>
      <c r="B842" s="20"/>
      <c r="C842" s="20"/>
      <c r="D842" s="20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 x14ac:dyDescent="0.45">
      <c r="A843" s="22"/>
      <c r="B843" s="20"/>
      <c r="C843" s="20"/>
      <c r="D843" s="20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 x14ac:dyDescent="0.45">
      <c r="A844" s="22"/>
      <c r="B844" s="20"/>
      <c r="C844" s="20"/>
      <c r="D844" s="20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 x14ac:dyDescent="0.45">
      <c r="A845" s="22"/>
      <c r="B845" s="20"/>
      <c r="C845" s="20"/>
      <c r="D845" s="20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 x14ac:dyDescent="0.45">
      <c r="A846" s="22"/>
      <c r="B846" s="20"/>
      <c r="C846" s="20"/>
      <c r="D846" s="20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 x14ac:dyDescent="0.45">
      <c r="A847" s="22"/>
      <c r="B847" s="20"/>
      <c r="C847" s="20"/>
      <c r="D847" s="20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 x14ac:dyDescent="0.45">
      <c r="A848" s="22"/>
      <c r="B848" s="20"/>
      <c r="C848" s="20"/>
      <c r="D848" s="20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6" x14ac:dyDescent="0.45">
      <c r="A849" s="22"/>
      <c r="B849" s="20"/>
      <c r="C849" s="20"/>
      <c r="D849" s="20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6" x14ac:dyDescent="0.45">
      <c r="A850" s="22"/>
      <c r="B850" s="20"/>
      <c r="C850" s="20"/>
      <c r="D850" s="20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6" x14ac:dyDescent="0.45">
      <c r="A851" s="22"/>
      <c r="B851" s="20"/>
      <c r="C851" s="20"/>
      <c r="D851" s="20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6" x14ac:dyDescent="0.45">
      <c r="A852" s="22"/>
      <c r="B852" s="20"/>
      <c r="C852" s="20"/>
      <c r="D852" s="20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6" x14ac:dyDescent="0.45">
      <c r="A853" s="22"/>
      <c r="B853" s="20"/>
      <c r="C853" s="20"/>
      <c r="D853" s="20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6" x14ac:dyDescent="0.45">
      <c r="A854" s="22"/>
      <c r="B854" s="20"/>
      <c r="C854" s="20"/>
      <c r="D854" s="20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6" x14ac:dyDescent="0.45">
      <c r="A855" s="22"/>
      <c r="B855" s="20"/>
      <c r="C855" s="20"/>
      <c r="D855" s="20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6" x14ac:dyDescent="0.45">
      <c r="A856" s="22"/>
      <c r="B856" s="20"/>
      <c r="C856" s="20"/>
      <c r="D856" s="20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6" x14ac:dyDescent="0.45">
      <c r="A857" s="22"/>
      <c r="B857" s="20"/>
      <c r="C857" s="20"/>
      <c r="D857" s="20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6" x14ac:dyDescent="0.45">
      <c r="A858" s="22"/>
      <c r="B858" s="20"/>
      <c r="C858" s="20"/>
      <c r="D858" s="20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6" x14ac:dyDescent="0.45">
      <c r="A859" s="22"/>
      <c r="B859" s="20"/>
      <c r="C859" s="20"/>
      <c r="D859" s="20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6" x14ac:dyDescent="0.45">
      <c r="A860" s="22"/>
      <c r="B860" s="20"/>
      <c r="C860" s="20"/>
      <c r="D860" s="20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1:16" x14ac:dyDescent="0.45">
      <c r="A861" s="22"/>
      <c r="B861" s="20"/>
      <c r="C861" s="20"/>
      <c r="D861" s="20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1:16" x14ac:dyDescent="0.45">
      <c r="A862" s="22"/>
      <c r="B862" s="20"/>
      <c r="C862" s="20"/>
      <c r="D862" s="20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6" x14ac:dyDescent="0.45">
      <c r="A863" s="22"/>
      <c r="B863" s="20"/>
      <c r="C863" s="20"/>
      <c r="D863" s="20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1:16" x14ac:dyDescent="0.45">
      <c r="A864" s="22"/>
      <c r="B864" s="20"/>
      <c r="C864" s="20"/>
      <c r="D864" s="20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1:16" x14ac:dyDescent="0.45">
      <c r="A865" s="22"/>
      <c r="B865" s="20"/>
      <c r="C865" s="20"/>
      <c r="D865" s="20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 x14ac:dyDescent="0.45">
      <c r="A866" s="22"/>
      <c r="B866" s="20"/>
      <c r="C866" s="20"/>
      <c r="D866" s="20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1:16" x14ac:dyDescent="0.45">
      <c r="A867" s="22"/>
      <c r="B867" s="20"/>
      <c r="C867" s="20"/>
      <c r="D867" s="20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1:16" x14ac:dyDescent="0.45">
      <c r="A868" s="22"/>
      <c r="B868" s="20"/>
      <c r="C868" s="20"/>
      <c r="D868" s="20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1:16" x14ac:dyDescent="0.45">
      <c r="A869" s="22"/>
      <c r="B869" s="20"/>
      <c r="C869" s="20"/>
      <c r="D869" s="20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1:16" x14ac:dyDescent="0.45">
      <c r="A870" s="22"/>
      <c r="B870" s="20"/>
      <c r="C870" s="20"/>
      <c r="D870" s="20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 x14ac:dyDescent="0.45">
      <c r="A871" s="22"/>
      <c r="B871" s="20"/>
      <c r="C871" s="20"/>
      <c r="D871" s="20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 x14ac:dyDescent="0.45">
      <c r="A872" s="22"/>
      <c r="B872" s="20"/>
      <c r="C872" s="20"/>
      <c r="D872" s="20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1:16" x14ac:dyDescent="0.45">
      <c r="A873" s="22"/>
      <c r="B873" s="20"/>
      <c r="C873" s="20"/>
      <c r="D873" s="20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1:16" x14ac:dyDescent="0.45">
      <c r="A874" s="22"/>
      <c r="B874" s="20"/>
      <c r="C874" s="20"/>
      <c r="D874" s="20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1:16" x14ac:dyDescent="0.45">
      <c r="A875" s="22"/>
      <c r="B875" s="20"/>
      <c r="C875" s="20"/>
      <c r="D875" s="20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1:16" x14ac:dyDescent="0.45">
      <c r="A876" s="22"/>
      <c r="B876" s="20"/>
      <c r="C876" s="20"/>
      <c r="D876" s="20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1:16" x14ac:dyDescent="0.45">
      <c r="A877" s="22"/>
      <c r="B877" s="20"/>
      <c r="C877" s="20"/>
      <c r="D877" s="20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1:16" x14ac:dyDescent="0.45">
      <c r="A878" s="22"/>
      <c r="B878" s="20"/>
      <c r="C878" s="20"/>
      <c r="D878" s="20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1:16" x14ac:dyDescent="0.45">
      <c r="A879" s="22"/>
      <c r="B879" s="20"/>
      <c r="C879" s="20"/>
      <c r="D879" s="20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1:16" x14ac:dyDescent="0.45">
      <c r="A880" s="22"/>
      <c r="B880" s="20"/>
      <c r="C880" s="20"/>
      <c r="D880" s="20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1:16" x14ac:dyDescent="0.45">
      <c r="A881" s="22"/>
      <c r="B881" s="20"/>
      <c r="C881" s="20"/>
      <c r="D881" s="20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1:16" x14ac:dyDescent="0.45">
      <c r="A882" s="22"/>
      <c r="B882" s="20"/>
      <c r="C882" s="20"/>
      <c r="D882" s="20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1:16" x14ac:dyDescent="0.45">
      <c r="A883" s="22"/>
      <c r="B883" s="20"/>
      <c r="C883" s="20"/>
      <c r="D883" s="20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1:16" x14ac:dyDescent="0.45">
      <c r="A884" s="22"/>
      <c r="B884" s="20"/>
      <c r="C884" s="20"/>
      <c r="D884" s="20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1:16" x14ac:dyDescent="0.45">
      <c r="A885" s="22"/>
      <c r="B885" s="20"/>
      <c r="C885" s="20"/>
      <c r="D885" s="20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1:16" x14ac:dyDescent="0.45">
      <c r="A886" s="22"/>
      <c r="B886" s="20"/>
      <c r="C886" s="20"/>
      <c r="D886" s="20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1:16" x14ac:dyDescent="0.45">
      <c r="A887" s="22"/>
      <c r="B887" s="20"/>
      <c r="C887" s="20"/>
      <c r="D887" s="20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1:16" x14ac:dyDescent="0.45">
      <c r="A888" s="22"/>
      <c r="B888" s="20"/>
      <c r="C888" s="20"/>
      <c r="D888" s="20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1:16" x14ac:dyDescent="0.45">
      <c r="A889" s="22"/>
      <c r="B889" s="20"/>
      <c r="C889" s="20"/>
      <c r="D889" s="20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1:16" x14ac:dyDescent="0.45">
      <c r="A890" s="22"/>
      <c r="B890" s="20"/>
      <c r="C890" s="20"/>
      <c r="D890" s="20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1:16" x14ac:dyDescent="0.45">
      <c r="A891" s="22"/>
      <c r="B891" s="20"/>
      <c r="C891" s="20"/>
      <c r="D891" s="20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1:16" x14ac:dyDescent="0.45">
      <c r="A892" s="22"/>
      <c r="B892" s="20"/>
      <c r="C892" s="20"/>
      <c r="D892" s="20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1:16" x14ac:dyDescent="0.45">
      <c r="A893" s="22"/>
      <c r="B893" s="20"/>
      <c r="C893" s="20"/>
      <c r="D893" s="20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1:16" x14ac:dyDescent="0.45">
      <c r="A894" s="22"/>
      <c r="B894" s="20"/>
      <c r="C894" s="20"/>
      <c r="D894" s="20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1:16" x14ac:dyDescent="0.45">
      <c r="A895" s="22"/>
      <c r="B895" s="20"/>
      <c r="C895" s="20"/>
      <c r="D895" s="20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 x14ac:dyDescent="0.45">
      <c r="A896" s="22"/>
      <c r="B896" s="20"/>
      <c r="C896" s="20"/>
      <c r="D896" s="20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 x14ac:dyDescent="0.45">
      <c r="A897" s="22"/>
      <c r="B897" s="20"/>
      <c r="C897" s="20"/>
      <c r="D897" s="20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1:16" x14ac:dyDescent="0.45">
      <c r="A898" s="22"/>
      <c r="B898" s="20"/>
      <c r="C898" s="20"/>
      <c r="D898" s="20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</sheetData>
  <mergeCells count="2">
    <mergeCell ref="A58:B58"/>
    <mergeCell ref="A60:B6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4"/>
  <sheetViews>
    <sheetView topLeftCell="A7" zoomScale="48" zoomScaleNormal="48" workbookViewId="0">
      <selection activeCell="AC7" sqref="AC7"/>
    </sheetView>
  </sheetViews>
  <sheetFormatPr defaultRowHeight="14.25" x14ac:dyDescent="0.45"/>
  <cols>
    <col min="2" max="2" width="12.3984375" customWidth="1"/>
    <col min="9" max="9" width="11.1328125" customWidth="1"/>
    <col min="11" max="11" width="10.3984375" customWidth="1"/>
    <col min="13" max="13" width="14.3984375" customWidth="1"/>
    <col min="16" max="16" width="13" customWidth="1"/>
  </cols>
  <sheetData>
    <row r="1" spans="1:16" ht="40.5" customHeight="1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6" t="s">
        <v>10</v>
      </c>
      <c r="L1" s="16" t="s">
        <v>11</v>
      </c>
      <c r="M1" s="16" t="s">
        <v>16</v>
      </c>
      <c r="N1" s="21" t="s">
        <v>12</v>
      </c>
      <c r="O1" s="21" t="s">
        <v>13</v>
      </c>
      <c r="P1" s="21" t="s">
        <v>14</v>
      </c>
    </row>
    <row r="2" spans="1:16" ht="40.5" customHeight="1" x14ac:dyDescent="0.45">
      <c r="A2" s="9">
        <v>1980</v>
      </c>
      <c r="B2" s="27">
        <v>-9.9512939194995766</v>
      </c>
      <c r="C2" s="27">
        <v>7.4136286892813672</v>
      </c>
      <c r="D2" s="27">
        <v>4.3493740925680981</v>
      </c>
      <c r="E2" s="27">
        <v>4.5531427967570437</v>
      </c>
      <c r="F2" s="27">
        <v>4.6720165363948638</v>
      </c>
      <c r="G2" s="27">
        <v>-4.585257073866245</v>
      </c>
      <c r="H2" s="27">
        <v>5.8183488083228383</v>
      </c>
      <c r="I2" s="27">
        <v>2.4515747584541856</v>
      </c>
      <c r="J2" s="27">
        <v>3.981366772940433</v>
      </c>
      <c r="K2" s="27">
        <v>8.7246074026835743</v>
      </c>
      <c r="L2" s="27">
        <v>2.9254162575111451</v>
      </c>
      <c r="M2" s="27">
        <v>-1.6092860990591902</v>
      </c>
      <c r="N2" s="27">
        <v>6.4901126551427666</v>
      </c>
      <c r="O2" s="27">
        <v>2.0104158573597317</v>
      </c>
      <c r="P2" s="27">
        <v>-3.1666205216750711</v>
      </c>
    </row>
    <row r="3" spans="1:16" ht="40.5" customHeight="1" x14ac:dyDescent="0.45">
      <c r="A3" s="9">
        <v>1981</v>
      </c>
      <c r="B3" s="27">
        <v>-22.378560796389777</v>
      </c>
      <c r="C3" s="27">
        <v>5.3830280566323268</v>
      </c>
      <c r="D3" s="27">
        <v>3.6208627302913357</v>
      </c>
      <c r="E3" s="27">
        <v>5.0935656937889604</v>
      </c>
      <c r="F3" s="27">
        <v>4.1915087975568497</v>
      </c>
      <c r="G3" s="27">
        <v>5.8362365435552448</v>
      </c>
      <c r="H3" s="27">
        <v>3.2513223797927964</v>
      </c>
      <c r="I3" s="27">
        <v>0.7995959967406634</v>
      </c>
      <c r="J3" s="27">
        <v>3.924251369800686</v>
      </c>
      <c r="K3" s="27">
        <v>5.6142796381211326</v>
      </c>
      <c r="L3" s="27">
        <v>3.6640890456357056</v>
      </c>
      <c r="M3" s="27">
        <v>4.4644748013542284</v>
      </c>
      <c r="N3" s="27">
        <v>3.7749036646334417</v>
      </c>
      <c r="O3" s="27">
        <v>3.5038862937472004</v>
      </c>
      <c r="P3" s="27">
        <v>5.5859026676615855</v>
      </c>
    </row>
    <row r="4" spans="1:16" ht="40.5" customHeight="1" x14ac:dyDescent="0.45">
      <c r="A4" s="9">
        <v>1982</v>
      </c>
      <c r="B4" s="27">
        <v>0.57261011257112671</v>
      </c>
      <c r="C4" s="27">
        <v>-8.6091879801543314E-2</v>
      </c>
      <c r="D4" s="27">
        <v>1.1625921739020413</v>
      </c>
      <c r="E4" s="27">
        <v>4.0390872151230894</v>
      </c>
      <c r="F4" s="27">
        <v>3.2305765739738348</v>
      </c>
      <c r="G4" s="27">
        <v>1.3838903473572373</v>
      </c>
      <c r="H4" s="27">
        <v>2.2215613851841454</v>
      </c>
      <c r="I4" s="27">
        <v>1.134998322918463</v>
      </c>
      <c r="J4" s="27">
        <v>2.523698227204747</v>
      </c>
      <c r="K4" s="27">
        <v>2.5035126271782673</v>
      </c>
      <c r="L4" s="27">
        <v>3.2032468313280873</v>
      </c>
      <c r="M4" s="27">
        <v>-0.63426257384350038</v>
      </c>
      <c r="N4" s="27">
        <v>7.423410231937396</v>
      </c>
      <c r="O4" s="27">
        <v>2.5658154192142604</v>
      </c>
      <c r="P4" s="27">
        <v>6.6766189145382384</v>
      </c>
    </row>
    <row r="5" spans="1:16" ht="40.5" customHeight="1" x14ac:dyDescent="0.45">
      <c r="A5" s="9">
        <v>1983</v>
      </c>
      <c r="B5" s="27">
        <v>-2.8367500627397249</v>
      </c>
      <c r="C5" s="27">
        <v>2.0538271713594725</v>
      </c>
      <c r="D5" s="27">
        <v>4.8927329892241289</v>
      </c>
      <c r="E5" s="27">
        <v>2.9607878406883117</v>
      </c>
      <c r="F5" s="27">
        <v>3.4880478404958097</v>
      </c>
      <c r="G5" s="27">
        <v>-5.2582157284544166</v>
      </c>
      <c r="H5" s="27">
        <v>2.9656812869716163</v>
      </c>
      <c r="I5" s="27">
        <v>-0.60299826651541366</v>
      </c>
      <c r="J5" s="27">
        <v>3.3434435893248633</v>
      </c>
      <c r="K5" s="27">
        <v>7.153752205383924</v>
      </c>
      <c r="L5" s="27">
        <v>3.4794306663430632</v>
      </c>
      <c r="M5" s="27">
        <v>1.0398448121431159</v>
      </c>
      <c r="N5" s="27">
        <v>9.1811370495775293</v>
      </c>
      <c r="O5" s="27">
        <v>2.9118654130921868</v>
      </c>
      <c r="P5" s="27">
        <v>11.71702140972333</v>
      </c>
    </row>
    <row r="6" spans="1:16" ht="40.5" customHeight="1" x14ac:dyDescent="0.45">
      <c r="A6" s="9">
        <v>1984</v>
      </c>
      <c r="B6" s="27">
        <v>-2.7548272348484346</v>
      </c>
      <c r="C6" s="27">
        <v>4.5112925775095079</v>
      </c>
      <c r="D6" s="27">
        <v>1.4979079489541505</v>
      </c>
      <c r="E6" s="27">
        <v>2.5385412058184045</v>
      </c>
      <c r="F6" s="27">
        <v>4.8738105937217995</v>
      </c>
      <c r="G6" s="27">
        <v>7.1156644408698213</v>
      </c>
      <c r="H6" s="27">
        <v>1.7977059469044292</v>
      </c>
      <c r="I6" s="27">
        <v>-9.2893934995611858</v>
      </c>
      <c r="J6" s="27">
        <v>3.6812667928209919</v>
      </c>
      <c r="K6" s="27">
        <v>6.7551840559560077</v>
      </c>
      <c r="L6" s="27">
        <v>3.6940014506821086</v>
      </c>
      <c r="M6" s="27">
        <v>2.0147013364915267</v>
      </c>
      <c r="N6" s="27">
        <v>13.690019840921863</v>
      </c>
      <c r="O6" s="27">
        <v>3.7361564791634834</v>
      </c>
      <c r="P6" s="27">
        <v>9.1957957603706859</v>
      </c>
    </row>
    <row r="7" spans="1:16" ht="40.5" customHeight="1" x14ac:dyDescent="0.45">
      <c r="A7" s="9">
        <v>1985</v>
      </c>
      <c r="B7" s="27">
        <v>-4.7890409828277285</v>
      </c>
      <c r="C7" s="27">
        <v>0.3248607781232522</v>
      </c>
      <c r="D7" s="27">
        <v>2.9142065932040992</v>
      </c>
      <c r="E7" s="27">
        <v>1.8357692694081607</v>
      </c>
      <c r="F7" s="27">
        <v>-3.7877203695460508</v>
      </c>
      <c r="G7" s="27">
        <v>3.7306350553568848</v>
      </c>
      <c r="H7" s="27">
        <v>4.1383156684997431</v>
      </c>
      <c r="I7" s="27">
        <v>-9.0635242866751895</v>
      </c>
      <c r="J7" s="27">
        <v>3.565508165543136</v>
      </c>
      <c r="K7" s="27">
        <v>-0.75840319316927207</v>
      </c>
      <c r="L7" s="27">
        <v>2.6653295159927808</v>
      </c>
      <c r="M7" s="27">
        <v>0.73059040918212759</v>
      </c>
      <c r="N7" s="27">
        <v>11.896561710396725</v>
      </c>
      <c r="O7" s="27">
        <v>4.5036306149740284</v>
      </c>
      <c r="P7" s="27">
        <v>6.782329339527422</v>
      </c>
    </row>
    <row r="8" spans="1:16" ht="40.5" customHeight="1" x14ac:dyDescent="0.45">
      <c r="A8" s="9">
        <v>1986</v>
      </c>
      <c r="B8" s="27">
        <v>-5.9733153647265738</v>
      </c>
      <c r="C8" s="27">
        <v>3.6783139984507756</v>
      </c>
      <c r="D8" s="27">
        <v>2.4605052876367495</v>
      </c>
      <c r="E8" s="27">
        <v>-0.98660605313335736</v>
      </c>
      <c r="F8" s="27">
        <v>-1.691488151027059</v>
      </c>
      <c r="G8" s="27">
        <v>2.2550473562785669</v>
      </c>
      <c r="H8" s="27">
        <v>1.8349707081334259</v>
      </c>
      <c r="I8" s="27">
        <v>1.1176672815708173</v>
      </c>
      <c r="J8" s="27">
        <v>2.9124431743119885</v>
      </c>
      <c r="K8" s="27">
        <v>1.4386150565983229</v>
      </c>
      <c r="L8" s="27">
        <v>3.594504403609065</v>
      </c>
      <c r="M8" s="27">
        <v>1.7218512648012734</v>
      </c>
      <c r="N8" s="27">
        <v>7.341433471286777</v>
      </c>
      <c r="O8" s="27">
        <v>2.7456152471712727</v>
      </c>
      <c r="P8" s="27">
        <v>10.225351920763529</v>
      </c>
    </row>
    <row r="9" spans="1:16" ht="40.5" customHeight="1" x14ac:dyDescent="0.45">
      <c r="A9" s="9">
        <v>1987</v>
      </c>
      <c r="B9" s="27">
        <v>-1.3797024629845822</v>
      </c>
      <c r="C9" s="27">
        <v>2.9988429219831829</v>
      </c>
      <c r="D9" s="27">
        <v>1.6919620913400877</v>
      </c>
      <c r="E9" s="27">
        <v>-4.208459201860606</v>
      </c>
      <c r="F9" s="27">
        <v>2.0796736501705482</v>
      </c>
      <c r="G9" s="27">
        <v>-0.4645599625147554</v>
      </c>
      <c r="H9" s="27">
        <v>2.7430717204307768</v>
      </c>
      <c r="I9" s="27">
        <v>1.9891384834470784</v>
      </c>
      <c r="J9" s="27">
        <v>0.3169192365320157</v>
      </c>
      <c r="K9" s="27">
        <v>9.144182519857182</v>
      </c>
      <c r="L9" s="27">
        <v>7.5633366048988364</v>
      </c>
      <c r="M9" s="27">
        <v>1.4814323556054489</v>
      </c>
      <c r="N9" s="27">
        <v>9.8811637958546186</v>
      </c>
      <c r="O9" s="27">
        <v>4.1456305884094178</v>
      </c>
      <c r="P9" s="27">
        <v>11.618665630403441</v>
      </c>
    </row>
    <row r="10" spans="1:16" ht="40.5" customHeight="1" x14ac:dyDescent="0.45">
      <c r="A10" s="9">
        <v>1988</v>
      </c>
      <c r="B10" s="27">
        <v>-2.2009720313784982</v>
      </c>
      <c r="C10" s="27">
        <v>3.6598219571244215</v>
      </c>
      <c r="D10" s="27">
        <v>7.2591660229554691</v>
      </c>
      <c r="E10" s="27">
        <v>-9.1136915031710828</v>
      </c>
      <c r="F10" s="27">
        <v>6.6677000638786268</v>
      </c>
      <c r="G10" s="27">
        <v>5.4270909938729943</v>
      </c>
      <c r="H10" s="27">
        <v>3.9203262290201479</v>
      </c>
      <c r="I10" s="27">
        <v>4.2622200205799032</v>
      </c>
      <c r="J10" s="27">
        <v>1.0883778677714986</v>
      </c>
      <c r="K10" s="27">
        <v>8.4755011241352634</v>
      </c>
      <c r="L10" s="27">
        <v>11.311739893124368</v>
      </c>
      <c r="M10" s="27">
        <v>0.22351573502893984</v>
      </c>
      <c r="N10" s="27">
        <v>9.4461713568776844</v>
      </c>
      <c r="O10" s="27">
        <v>6.218728553296387</v>
      </c>
      <c r="P10" s="27">
        <v>10.896495191322614</v>
      </c>
    </row>
    <row r="11" spans="1:16" ht="40.5" customHeight="1" x14ac:dyDescent="0.45">
      <c r="A11" s="9">
        <v>1989</v>
      </c>
      <c r="B11" s="27">
        <v>-4.2280064552246017</v>
      </c>
      <c r="C11" s="27">
        <v>5.8265781909012873</v>
      </c>
      <c r="D11" s="27">
        <v>3.6738625586501428</v>
      </c>
      <c r="E11" s="27">
        <v>-5.7869497118482656</v>
      </c>
      <c r="F11" s="27">
        <v>5.8844232643786114</v>
      </c>
      <c r="G11" s="27">
        <v>2.0172828184969802</v>
      </c>
      <c r="H11" s="27">
        <v>1.4797183965044098</v>
      </c>
      <c r="I11" s="27">
        <v>3.7620125965653415</v>
      </c>
      <c r="J11" s="27">
        <v>0.99372592563709361</v>
      </c>
      <c r="K11" s="27">
        <v>6.9718572751131092</v>
      </c>
      <c r="L11" s="27">
        <v>10.304888214483725</v>
      </c>
      <c r="M11" s="27">
        <v>0.67498072899805095</v>
      </c>
      <c r="N11" s="27">
        <v>2.6208591749210086</v>
      </c>
      <c r="O11" s="27">
        <v>4.5071701595246481</v>
      </c>
      <c r="P11" s="27">
        <v>6.0190630970171668</v>
      </c>
    </row>
    <row r="12" spans="1:16" ht="40.5" customHeight="1" x14ac:dyDescent="0.45">
      <c r="A12" s="9">
        <v>1990</v>
      </c>
      <c r="B12" s="27">
        <v>-2.0394237739455576</v>
      </c>
      <c r="C12" s="27">
        <v>5.3344278746355656</v>
      </c>
      <c r="D12" s="27">
        <v>3.2978540660614044</v>
      </c>
      <c r="E12" s="27">
        <v>1.6771777460346442</v>
      </c>
      <c r="F12" s="27">
        <v>5.9162528187572292</v>
      </c>
      <c r="G12" s="27">
        <v>2.1202948615048456</v>
      </c>
      <c r="H12" s="27">
        <v>1.0702664911378577</v>
      </c>
      <c r="I12" s="27">
        <v>0.68548024497347626</v>
      </c>
      <c r="J12" s="27">
        <v>5.0794712194041125</v>
      </c>
      <c r="K12" s="27">
        <v>5.6318480241230873</v>
      </c>
      <c r="L12" s="27">
        <v>9.3467190461338845</v>
      </c>
      <c r="M12" s="27">
        <v>3.400369596039468</v>
      </c>
      <c r="N12" s="27">
        <v>2.4065585719958307</v>
      </c>
      <c r="O12" s="27">
        <v>4.4936612041950923</v>
      </c>
      <c r="P12" s="27">
        <v>8.80042947047626</v>
      </c>
    </row>
    <row r="13" spans="1:16" ht="40.5" customHeight="1" x14ac:dyDescent="0.45">
      <c r="A13" s="9">
        <v>1991</v>
      </c>
      <c r="B13" s="27">
        <v>0.11417078847395601</v>
      </c>
      <c r="C13" s="27">
        <v>4.9317036856737104</v>
      </c>
      <c r="D13" s="27">
        <v>-1.0451054689606991</v>
      </c>
      <c r="E13" s="27">
        <v>-0.38419991806316034</v>
      </c>
      <c r="F13" s="27">
        <v>6.5029944366099386</v>
      </c>
      <c r="G13" s="27">
        <v>3.6509324013169504</v>
      </c>
      <c r="H13" s="27">
        <v>1.7216441738873129</v>
      </c>
      <c r="I13" s="27">
        <v>-2.775217060355601</v>
      </c>
      <c r="J13" s="27">
        <v>3.3237501142683072</v>
      </c>
      <c r="K13" s="27">
        <v>3.6953822822512308</v>
      </c>
      <c r="L13" s="27">
        <v>6.8719168915700664</v>
      </c>
      <c r="M13" s="27">
        <v>1.5004707190381623</v>
      </c>
      <c r="N13" s="27">
        <v>7.7820919905075669</v>
      </c>
      <c r="O13" s="27">
        <v>3.1174946331544504</v>
      </c>
      <c r="P13" s="27">
        <v>9.6869989293583814</v>
      </c>
    </row>
    <row r="14" spans="1:16" x14ac:dyDescent="0.45">
      <c r="A14" s="4">
        <v>1992</v>
      </c>
      <c r="B14" s="3">
        <v>1.905263672507914</v>
      </c>
      <c r="C14" s="3">
        <v>4.6917395980727861</v>
      </c>
      <c r="D14" s="3">
        <v>3.3168659349702949</v>
      </c>
      <c r="E14" s="28">
        <v>3.076300251386499</v>
      </c>
      <c r="F14" s="3">
        <v>5.8921905235491181</v>
      </c>
      <c r="G14" s="3">
        <v>1.2331948520606346</v>
      </c>
      <c r="H14" s="3">
        <v>4.9144730796064664</v>
      </c>
      <c r="I14" s="3">
        <v>-1.9219614618634893</v>
      </c>
      <c r="J14" s="28">
        <v>3.1687086890944869</v>
      </c>
      <c r="K14" s="3">
        <v>3.4837182442404355</v>
      </c>
      <c r="L14" s="3">
        <v>6.4904783548847149</v>
      </c>
      <c r="M14" s="28">
        <v>3.5197285481000335</v>
      </c>
      <c r="N14" s="28">
        <v>12.833209580712321</v>
      </c>
      <c r="O14" s="28">
        <v>0.52674503620902158</v>
      </c>
      <c r="P14" s="28">
        <v>5.1007816958350531</v>
      </c>
    </row>
    <row r="15" spans="1:16" x14ac:dyDescent="0.45">
      <c r="A15" s="4">
        <v>1993</v>
      </c>
      <c r="B15" s="3">
        <v>-2.2661649153605765</v>
      </c>
      <c r="C15" s="3">
        <v>4.7307716671831628</v>
      </c>
      <c r="D15" s="3">
        <v>2.6274658625137022</v>
      </c>
      <c r="E15" s="27">
        <v>6.3470968457308317</v>
      </c>
      <c r="F15" s="3">
        <v>6.8757635898959961</v>
      </c>
      <c r="G15" s="3">
        <v>1.0898159608771323</v>
      </c>
      <c r="H15" s="3">
        <v>-0.81275716420279309</v>
      </c>
      <c r="I15" s="3">
        <v>-0.19903250876781442</v>
      </c>
      <c r="J15" s="27">
        <v>5.6937441343945636</v>
      </c>
      <c r="K15" s="3">
        <v>8.6753048882442414</v>
      </c>
      <c r="L15" s="3">
        <v>6.6835581778723849</v>
      </c>
      <c r="M15" s="27">
        <v>2.7297061348707103</v>
      </c>
      <c r="N15" s="27">
        <v>12.581996643928477</v>
      </c>
      <c r="O15" s="27">
        <v>-0.78137622813659391</v>
      </c>
      <c r="P15" s="27">
        <v>5.7972855170931581</v>
      </c>
    </row>
    <row r="16" spans="1:16" x14ac:dyDescent="0.45">
      <c r="A16" s="4">
        <v>1994</v>
      </c>
      <c r="B16" s="3">
        <v>0.59374699376495244</v>
      </c>
      <c r="C16" s="3">
        <v>5.7793950663566989</v>
      </c>
      <c r="D16" s="3">
        <v>4.5251338110077199</v>
      </c>
      <c r="E16" s="27">
        <v>5.3956040259993472</v>
      </c>
      <c r="F16" s="3">
        <v>6.2090637389576244</v>
      </c>
      <c r="G16" s="3">
        <v>5.5973788858264726</v>
      </c>
      <c r="H16" s="3">
        <v>0.7688294687677768</v>
      </c>
      <c r="I16" s="3">
        <v>1.9560918735338078</v>
      </c>
      <c r="J16" s="27">
        <v>4.5086512902514215</v>
      </c>
      <c r="K16" s="3">
        <v>7.6651584750404851</v>
      </c>
      <c r="L16" s="3">
        <v>6.4603973438738507</v>
      </c>
      <c r="M16" s="27">
        <v>1.9167072996689285</v>
      </c>
      <c r="N16" s="27">
        <v>11.766389145624629</v>
      </c>
      <c r="O16" s="27">
        <v>0.80155968512541165</v>
      </c>
      <c r="P16" s="27">
        <v>8.1747641513817797</v>
      </c>
    </row>
    <row r="17" spans="1:16" x14ac:dyDescent="0.45">
      <c r="A17" s="4">
        <v>1995</v>
      </c>
      <c r="B17" s="3">
        <v>1.9769219592822935</v>
      </c>
      <c r="C17" s="3">
        <v>6.4658828912384649</v>
      </c>
      <c r="D17" s="3">
        <v>5.4529458636032473</v>
      </c>
      <c r="E17" s="27">
        <v>5.8457250231509477</v>
      </c>
      <c r="F17" s="3">
        <v>6.8392162032070445</v>
      </c>
      <c r="G17" s="3">
        <v>1.0989203229354558</v>
      </c>
      <c r="H17" s="3">
        <v>1.9092865702303357</v>
      </c>
      <c r="I17" s="3">
        <v>2.2076282304776385</v>
      </c>
      <c r="J17" s="27">
        <v>4.5376427179517123</v>
      </c>
      <c r="K17" s="3">
        <v>3.9685677515224995</v>
      </c>
      <c r="L17" s="3">
        <v>6.6377865463972228</v>
      </c>
      <c r="M17" s="27">
        <v>3.1771855032285572</v>
      </c>
      <c r="N17" s="27">
        <v>9.7549548902020149</v>
      </c>
      <c r="O17" s="27">
        <v>2.3905195580515795</v>
      </c>
      <c r="P17" s="27">
        <v>8.5171530445416153</v>
      </c>
    </row>
    <row r="18" spans="1:16" x14ac:dyDescent="0.45">
      <c r="A18" s="4">
        <v>1996</v>
      </c>
      <c r="B18" s="3">
        <v>0.49313577982069035</v>
      </c>
      <c r="C18" s="3">
        <v>6.0868594062738026</v>
      </c>
      <c r="D18" s="3">
        <v>5.4711081021157923</v>
      </c>
      <c r="E18" s="27">
        <v>5.3523537164680874</v>
      </c>
      <c r="F18" s="3">
        <v>7.0668762629672273</v>
      </c>
      <c r="G18" s="3">
        <v>3.1166923112962337</v>
      </c>
      <c r="H18" s="3">
        <v>1.7009625167355722</v>
      </c>
      <c r="I18" s="3">
        <v>3.3319026857806904</v>
      </c>
      <c r="J18" s="27">
        <v>2.9788925968379942</v>
      </c>
      <c r="K18" s="3">
        <v>3.1909851392228035</v>
      </c>
      <c r="L18" s="3">
        <v>4.2722966147224639</v>
      </c>
      <c r="M18" s="27">
        <v>2.7062498167405238</v>
      </c>
      <c r="N18" s="27">
        <v>8.7764298105264231</v>
      </c>
      <c r="O18" s="27">
        <v>2.9001412343580029</v>
      </c>
      <c r="P18" s="27">
        <v>6.8676244884239566</v>
      </c>
    </row>
    <row r="19" spans="1:16" x14ac:dyDescent="0.45">
      <c r="A19" s="4">
        <v>1997</v>
      </c>
      <c r="B19" s="3">
        <v>-3.6791560133327437</v>
      </c>
      <c r="C19" s="3">
        <v>3.0348280822154265</v>
      </c>
      <c r="D19" s="3">
        <v>2.0718732765459862</v>
      </c>
      <c r="E19" s="27">
        <v>4.7117168671902476</v>
      </c>
      <c r="F19" s="3">
        <v>4.4937211030900528</v>
      </c>
      <c r="G19" s="3">
        <v>2.9455633886207977</v>
      </c>
      <c r="H19" s="3">
        <v>-1.9127909505124308</v>
      </c>
      <c r="I19" s="3">
        <v>2.6205454226054314</v>
      </c>
      <c r="J19" s="27">
        <v>5.6751355800000312</v>
      </c>
      <c r="K19" s="3">
        <v>4.7399267471725608</v>
      </c>
      <c r="L19" s="3">
        <v>-3.9941062572841162</v>
      </c>
      <c r="M19" s="27">
        <v>2.6384871514969745</v>
      </c>
      <c r="N19" s="27">
        <v>8.1244975770177632</v>
      </c>
      <c r="O19" s="27">
        <v>0.74090595259883685</v>
      </c>
      <c r="P19" s="27">
        <v>5.1796297658261778</v>
      </c>
    </row>
    <row r="20" spans="1:16" x14ac:dyDescent="0.45">
      <c r="A20" s="4">
        <v>1998</v>
      </c>
      <c r="B20" s="3">
        <v>-2.7131904526490445</v>
      </c>
      <c r="C20" s="3">
        <v>-14.475651491547268</v>
      </c>
      <c r="D20" s="3">
        <v>4.198921159551233</v>
      </c>
      <c r="E20" s="27">
        <v>4.4690781803496122</v>
      </c>
      <c r="F20" s="3">
        <v>-9.7438166969645152</v>
      </c>
      <c r="G20" s="3">
        <v>1.0436592225042602</v>
      </c>
      <c r="H20" s="3">
        <v>-0.37228523365671151</v>
      </c>
      <c r="I20" s="3">
        <v>-2.8820867588792538</v>
      </c>
      <c r="J20" s="27">
        <v>4.0684826543250239</v>
      </c>
      <c r="K20" s="3">
        <v>-5.4579866744620631</v>
      </c>
      <c r="L20" s="3">
        <v>-8.7651145923371985</v>
      </c>
      <c r="M20" s="27">
        <v>3.2221498588485673</v>
      </c>
      <c r="N20" s="27">
        <v>6.8160645646963047</v>
      </c>
      <c r="O20" s="27">
        <v>-1.5382440756550864</v>
      </c>
      <c r="P20" s="27">
        <v>-5.8118196273288021</v>
      </c>
    </row>
    <row r="21" spans="1:16" x14ac:dyDescent="0.45">
      <c r="A21" s="4">
        <v>1999</v>
      </c>
      <c r="B21" s="3">
        <v>0.88016698985823894</v>
      </c>
      <c r="C21" s="3">
        <v>-0.70950092936872977</v>
      </c>
      <c r="D21" s="3">
        <v>6.851333407913458</v>
      </c>
      <c r="E21" s="27">
        <v>7.212540753618299</v>
      </c>
      <c r="F21" s="3">
        <v>3.4894071430040015</v>
      </c>
      <c r="G21" s="3">
        <v>2.5104327348189912</v>
      </c>
      <c r="H21" s="3">
        <v>0.7390137048999037</v>
      </c>
      <c r="I21" s="3">
        <v>0.96485075788261554</v>
      </c>
      <c r="J21" s="27">
        <v>3.6881975162025071</v>
      </c>
      <c r="K21" s="3">
        <v>4.8768918419775247</v>
      </c>
      <c r="L21" s="3">
        <v>3.4043194976759281</v>
      </c>
      <c r="M21" s="27">
        <v>2.6847171047829477</v>
      </c>
      <c r="N21" s="27">
        <v>6.7334856584344607</v>
      </c>
      <c r="O21" s="27">
        <v>-0.51574059005513107</v>
      </c>
      <c r="P21" s="27">
        <v>10.677450583537791</v>
      </c>
    </row>
    <row r="22" spans="1:16" x14ac:dyDescent="0.45">
      <c r="A22" s="4">
        <v>2000</v>
      </c>
      <c r="B22" s="3">
        <v>0.73006945099547238</v>
      </c>
      <c r="C22" s="3">
        <v>3.4127142029716708</v>
      </c>
      <c r="D22" s="3">
        <v>1.9659524373621764</v>
      </c>
      <c r="E22" s="27">
        <v>11.192023190554565</v>
      </c>
      <c r="F22" s="3">
        <v>6.1237980914643515</v>
      </c>
      <c r="G22" s="3">
        <v>4.3996528041182899</v>
      </c>
      <c r="H22" s="3">
        <v>1.1023221270891668</v>
      </c>
      <c r="I22" s="3">
        <v>2.0940188891652269</v>
      </c>
      <c r="J22" s="27">
        <v>5.4018470916925168</v>
      </c>
      <c r="K22" s="3">
        <v>7.1659882015649146</v>
      </c>
      <c r="L22" s="3">
        <v>3.4218148113462945</v>
      </c>
      <c r="M22" s="27">
        <v>3.3059009346319499</v>
      </c>
      <c r="N22" s="27">
        <v>7.6385976760329442</v>
      </c>
      <c r="O22" s="27">
        <v>2.592891086508132</v>
      </c>
      <c r="P22" s="27">
        <v>8.152689659585306</v>
      </c>
    </row>
    <row r="23" spans="1:16" x14ac:dyDescent="0.45">
      <c r="A23" s="4">
        <v>2001</v>
      </c>
      <c r="B23" s="3">
        <v>0.68703697130274577</v>
      </c>
      <c r="C23" s="3">
        <v>2.1922469747210442</v>
      </c>
      <c r="D23" s="3">
        <v>2.9453193591059375</v>
      </c>
      <c r="E23" s="27">
        <v>11.303101085296547</v>
      </c>
      <c r="F23" s="3">
        <v>-2.0328566461191002</v>
      </c>
      <c r="G23" s="3">
        <v>3.1345419378861408</v>
      </c>
      <c r="H23" s="3">
        <v>0.40143124162246124</v>
      </c>
      <c r="I23" s="3">
        <v>0.89074289076806679</v>
      </c>
      <c r="J23" s="27">
        <v>-2.2942349656134553</v>
      </c>
      <c r="K23" s="3">
        <v>-3.7036659520453696</v>
      </c>
      <c r="L23" s="3">
        <v>2.4962836531893515</v>
      </c>
      <c r="M23" s="27">
        <v>3.1004366918193256</v>
      </c>
      <c r="N23" s="27">
        <v>7.5516548315526393</v>
      </c>
      <c r="O23" s="27">
        <v>0.14451169008489728</v>
      </c>
      <c r="P23" s="27">
        <v>4.0510064029760713</v>
      </c>
    </row>
    <row r="24" spans="1:16" x14ac:dyDescent="0.45">
      <c r="A24" s="4">
        <v>2002</v>
      </c>
      <c r="B24" s="3">
        <v>1.8646857286271086</v>
      </c>
      <c r="C24" s="3">
        <v>3.0739671740937666</v>
      </c>
      <c r="D24" s="3">
        <v>1.9759079840173257</v>
      </c>
      <c r="E24" s="27">
        <v>10.584569136879836</v>
      </c>
      <c r="F24" s="3">
        <v>2.7720735767505147</v>
      </c>
      <c r="G24" s="3">
        <v>-1.3663411922489814</v>
      </c>
      <c r="H24" s="3">
        <v>-3.1459516919923658E-2</v>
      </c>
      <c r="I24" s="3">
        <v>1.5988352810514215</v>
      </c>
      <c r="J24" s="27">
        <v>2.928701394903598</v>
      </c>
      <c r="K24" s="3">
        <v>2.9792296206273079</v>
      </c>
      <c r="L24" s="3">
        <v>5.2024798851166167</v>
      </c>
      <c r="M24" s="27">
        <v>1.9216894198361985</v>
      </c>
      <c r="N24" s="27">
        <v>8.4048799751456471</v>
      </c>
      <c r="O24" s="27">
        <v>-0.19039201361297842</v>
      </c>
      <c r="P24" s="27">
        <v>7.1043331095484348</v>
      </c>
    </row>
    <row r="25" spans="1:16" x14ac:dyDescent="0.45">
      <c r="A25" s="4">
        <v>2003</v>
      </c>
      <c r="B25" s="3">
        <v>0.99088274581464475</v>
      </c>
      <c r="C25" s="3">
        <v>3.3876998345890001</v>
      </c>
      <c r="D25" s="3">
        <v>6.0165205640334847</v>
      </c>
      <c r="E25" s="27">
        <v>11.917090959083936</v>
      </c>
      <c r="F25" s="3">
        <v>3.2358056399191639</v>
      </c>
      <c r="G25" s="3">
        <v>2.5255472926532434</v>
      </c>
      <c r="H25" s="3">
        <v>3.4863318569671122</v>
      </c>
      <c r="I25" s="3">
        <v>2.9871896150872175</v>
      </c>
      <c r="J25" s="27">
        <v>4.8839332095149501</v>
      </c>
      <c r="K25" s="3">
        <v>6.1012755455540457</v>
      </c>
      <c r="L25" s="3">
        <v>6.2718932515552979</v>
      </c>
      <c r="M25" s="27">
        <v>2.9261345429623162</v>
      </c>
      <c r="N25" s="27">
        <v>9.3547766439077407</v>
      </c>
      <c r="O25" s="27">
        <v>1.3180919624152523</v>
      </c>
      <c r="P25" s="27">
        <v>2.6140398272663958</v>
      </c>
    </row>
    <row r="26" spans="1:16" x14ac:dyDescent="0.45">
      <c r="A26" s="4">
        <v>2004</v>
      </c>
      <c r="B26" s="3">
        <v>-1.2846012307221031</v>
      </c>
      <c r="C26" s="3">
        <v>3.7020703275157985</v>
      </c>
      <c r="D26" s="3">
        <v>6.1326061676480208</v>
      </c>
      <c r="E26" s="27">
        <v>12.700593846776627</v>
      </c>
      <c r="F26" s="3">
        <v>4.2803298700555104</v>
      </c>
      <c r="G26" s="3">
        <v>3.3901433275147923</v>
      </c>
      <c r="H26" s="3">
        <v>5.1696928094704333</v>
      </c>
      <c r="I26" s="3">
        <v>4.4724645592652195</v>
      </c>
      <c r="J26" s="27">
        <v>4.4320157915820175</v>
      </c>
      <c r="K26" s="3">
        <v>8.5722052915980953</v>
      </c>
      <c r="L26" s="3">
        <v>5.419952834050676</v>
      </c>
      <c r="M26" s="27">
        <v>3.5057432399859323</v>
      </c>
      <c r="N26" s="27">
        <v>9.4615587704990958</v>
      </c>
      <c r="O26" s="27">
        <v>2.1517233291860549</v>
      </c>
      <c r="P26" s="27">
        <v>4.7812861532405151</v>
      </c>
    </row>
    <row r="27" spans="1:16" x14ac:dyDescent="0.45">
      <c r="A27" s="4">
        <v>2005</v>
      </c>
      <c r="B27" s="3">
        <v>-1.3250510999311587</v>
      </c>
      <c r="C27" s="3">
        <v>4.368418667744379</v>
      </c>
      <c r="D27" s="3">
        <v>6.2060110321845912</v>
      </c>
      <c r="E27" s="27">
        <v>12.648342433636103</v>
      </c>
      <c r="F27" s="3">
        <v>2.9336853743445914</v>
      </c>
      <c r="G27" s="3">
        <v>2.3723698360261949</v>
      </c>
      <c r="H27" s="3">
        <v>4.244215048694457</v>
      </c>
      <c r="I27" s="3">
        <v>2.9306102888540693</v>
      </c>
      <c r="J27" s="27">
        <v>5.2511722691603495</v>
      </c>
      <c r="K27" s="3">
        <v>4.8720932685075269</v>
      </c>
      <c r="L27" s="3">
        <v>3.3800600378687022</v>
      </c>
      <c r="M27" s="27">
        <v>4.9309682047808536</v>
      </c>
      <c r="N27" s="27">
        <v>10.741375126402914</v>
      </c>
      <c r="O27" s="27">
        <v>1.7943398006038791</v>
      </c>
      <c r="P27" s="27">
        <v>4.0876451466190389</v>
      </c>
    </row>
    <row r="28" spans="1:16" x14ac:dyDescent="0.45">
      <c r="A28" s="4">
        <v>2006</v>
      </c>
      <c r="B28" s="3">
        <v>2.6920521206136954</v>
      </c>
      <c r="C28" s="3">
        <v>4.1390354404173166</v>
      </c>
      <c r="D28" s="3">
        <v>6.4260447146432256</v>
      </c>
      <c r="E28" s="27">
        <v>12.449667010357814</v>
      </c>
      <c r="F28" s="3">
        <v>3.251346380238445</v>
      </c>
      <c r="G28" s="3">
        <v>2.4530804680497056</v>
      </c>
      <c r="H28" s="3">
        <v>3.6998357519201051</v>
      </c>
      <c r="I28" s="3">
        <v>3.3508090079388069</v>
      </c>
      <c r="J28" s="27">
        <v>6.601725540638455</v>
      </c>
      <c r="K28" s="3">
        <v>5.6483432938378115</v>
      </c>
      <c r="L28" s="3">
        <v>4.1793358617179734</v>
      </c>
      <c r="M28" s="27">
        <v>5.3883307162319198</v>
      </c>
      <c r="N28" s="27">
        <v>12.093304693902439</v>
      </c>
      <c r="O28" s="27">
        <v>1.3081271830090344</v>
      </c>
      <c r="P28" s="27">
        <v>4.71292765493601</v>
      </c>
    </row>
    <row r="29" spans="1:16" x14ac:dyDescent="0.45">
      <c r="A29" s="4">
        <v>2007</v>
      </c>
      <c r="B29" s="3">
        <v>-1.4161676468992681</v>
      </c>
      <c r="C29" s="3">
        <v>4.9590484174923546</v>
      </c>
      <c r="D29" s="3">
        <v>6.0936257794973869</v>
      </c>
      <c r="E29" s="27">
        <v>11.670594677673193</v>
      </c>
      <c r="F29" s="3">
        <v>4.0106155003884396</v>
      </c>
      <c r="G29" s="3">
        <v>2.6579166342362299</v>
      </c>
      <c r="H29" s="3">
        <v>2.6116655004169331</v>
      </c>
      <c r="I29" s="3">
        <v>4.5455251336928626</v>
      </c>
      <c r="J29" s="27">
        <v>5.6907613354755284</v>
      </c>
      <c r="K29" s="3">
        <v>4.5729862709655151</v>
      </c>
      <c r="L29" s="3">
        <v>4.6348769000128982</v>
      </c>
      <c r="M29" s="27">
        <v>5.9391815148171787</v>
      </c>
      <c r="N29" s="27">
        <v>13.635820500640762</v>
      </c>
      <c r="O29" s="27">
        <v>1.367422326037854</v>
      </c>
      <c r="P29" s="27">
        <v>5.2663611457193156</v>
      </c>
    </row>
    <row r="30" spans="1:16" x14ac:dyDescent="0.45">
      <c r="A30" s="4">
        <v>2008</v>
      </c>
      <c r="B30" s="3">
        <v>-3.423745708574728</v>
      </c>
      <c r="C30" s="3">
        <v>4.642173598658033</v>
      </c>
      <c r="D30" s="3">
        <v>1.6307805894864202</v>
      </c>
      <c r="E30" s="27">
        <v>10.42728342049864</v>
      </c>
      <c r="F30" s="3">
        <v>2.665386034958189</v>
      </c>
      <c r="G30" s="3">
        <v>5.4419613724690663</v>
      </c>
      <c r="H30" s="3">
        <v>-0.49058821358912041</v>
      </c>
      <c r="I30" s="3">
        <v>2.4109343295319832</v>
      </c>
      <c r="J30" s="27">
        <v>4.8690084449284825</v>
      </c>
      <c r="K30" s="3">
        <v>-3.415492694462813</v>
      </c>
      <c r="L30" s="3">
        <v>0.9680091653326599</v>
      </c>
      <c r="M30" s="27">
        <v>5.0767302480230683</v>
      </c>
      <c r="N30" s="27">
        <v>9.0902801015361803</v>
      </c>
      <c r="O30" s="27">
        <v>-1.2721099488706216</v>
      </c>
      <c r="P30" s="27">
        <v>2.233752259771677</v>
      </c>
    </row>
    <row r="31" spans="1:16" x14ac:dyDescent="0.45">
      <c r="A31" s="4">
        <v>2009</v>
      </c>
      <c r="B31" s="3">
        <v>-3.209963091116208</v>
      </c>
      <c r="C31" s="3">
        <v>3.3069039401726172</v>
      </c>
      <c r="D31" s="3">
        <v>6.3717093885885703</v>
      </c>
      <c r="E31" s="27">
        <v>9.7648312496131382</v>
      </c>
      <c r="F31" s="3">
        <v>-3.4433428061677489</v>
      </c>
      <c r="G31" s="3">
        <v>3.9707214774958857</v>
      </c>
      <c r="H31" s="3">
        <v>0.56473429830079169</v>
      </c>
      <c r="I31" s="3">
        <v>-0.40130043344842647</v>
      </c>
      <c r="J31" s="27">
        <v>2.5439162714145738</v>
      </c>
      <c r="K31" s="3">
        <v>-2.8467719492420827</v>
      </c>
      <c r="L31" s="3">
        <v>-1.4014819110335992</v>
      </c>
      <c r="M31" s="27">
        <v>4.1246858068164585</v>
      </c>
      <c r="N31" s="27">
        <v>8.8559476755555124</v>
      </c>
      <c r="O31" s="27">
        <v>-5.6814523403118216</v>
      </c>
      <c r="P31" s="27">
        <v>0.27526898032958513</v>
      </c>
    </row>
    <row r="32" spans="1:16" x14ac:dyDescent="0.45">
      <c r="A32" s="4">
        <v>2010</v>
      </c>
      <c r="B32" s="3">
        <v>1.1114798258206093</v>
      </c>
      <c r="C32" s="3">
        <v>4.9027285795244069</v>
      </c>
      <c r="D32" s="3">
        <v>7.0131745803792001</v>
      </c>
      <c r="E32" s="27">
        <v>9.2332487015622178</v>
      </c>
      <c r="F32" s="3">
        <v>5.5525185218268547</v>
      </c>
      <c r="G32" s="3">
        <v>4.2968932760445426</v>
      </c>
      <c r="H32" s="3">
        <v>-0.6564969307424775</v>
      </c>
      <c r="I32" s="3">
        <v>5.4180303035051338</v>
      </c>
      <c r="J32" s="27">
        <v>7.0434944876443808</v>
      </c>
      <c r="K32" s="3">
        <v>12.508521549855217</v>
      </c>
      <c r="L32" s="3">
        <v>6.7939599194274649</v>
      </c>
      <c r="M32" s="27">
        <v>4.3734846669667178</v>
      </c>
      <c r="N32" s="27">
        <v>10.102832622713947</v>
      </c>
      <c r="O32" s="27">
        <v>4.0792230484327376</v>
      </c>
      <c r="P32" s="27">
        <v>6.274019888653882</v>
      </c>
    </row>
    <row r="33" spans="1:16" x14ac:dyDescent="0.45">
      <c r="A33" s="4">
        <v>2011</v>
      </c>
      <c r="B33" s="3">
        <v>2.3363151965061206</v>
      </c>
      <c r="C33" s="3">
        <v>4.844905700557149</v>
      </c>
      <c r="D33" s="3">
        <v>3.8180731303019115</v>
      </c>
      <c r="E33" s="27">
        <v>6.6487164244702512</v>
      </c>
      <c r="F33" s="3">
        <v>3.6111733971429203</v>
      </c>
      <c r="G33" s="3">
        <v>3.024199012708479</v>
      </c>
      <c r="H33" s="3">
        <v>0.60228723022834174</v>
      </c>
      <c r="I33" s="3">
        <v>2.0242199212835601</v>
      </c>
      <c r="J33" s="27">
        <v>7.6734935701702653</v>
      </c>
      <c r="K33" s="3">
        <v>4.0233816486589689</v>
      </c>
      <c r="L33" s="3">
        <v>0.19094723764811761</v>
      </c>
      <c r="M33" s="27">
        <v>5.1745208746710745</v>
      </c>
      <c r="N33" s="27">
        <v>8.9538160418316295</v>
      </c>
      <c r="O33" s="27">
        <v>0.20925180281963662</v>
      </c>
      <c r="P33" s="27">
        <v>2.8914119943402596</v>
      </c>
    </row>
    <row r="34" spans="1:16" x14ac:dyDescent="0.45">
      <c r="A34" s="4">
        <v>2012</v>
      </c>
      <c r="B34" s="3">
        <v>-0.35975494439166766</v>
      </c>
      <c r="C34" s="3">
        <v>4.7067029202320327</v>
      </c>
      <c r="D34" s="3">
        <v>4.060823569794465</v>
      </c>
      <c r="E34" s="27">
        <v>5.5873927036392104</v>
      </c>
      <c r="F34" s="3">
        <v>3.7804893344812314</v>
      </c>
      <c r="G34" s="3">
        <v>4.4238874387819891</v>
      </c>
      <c r="H34" s="3">
        <v>1.6626330107683458</v>
      </c>
      <c r="I34" s="3">
        <v>5.0493301494883411</v>
      </c>
      <c r="J34" s="27">
        <v>7.8186009287278608</v>
      </c>
      <c r="K34" s="3">
        <v>1.9044622366221233</v>
      </c>
      <c r="L34" s="3">
        <v>6.5540045017773849</v>
      </c>
      <c r="M34" s="27">
        <v>5.2049911200850971</v>
      </c>
      <c r="N34" s="27">
        <v>7.1345237774802683</v>
      </c>
      <c r="O34" s="27">
        <v>1.5367866588459549</v>
      </c>
      <c r="P34" s="27">
        <v>1.8655994959656255</v>
      </c>
    </row>
    <row r="35" spans="1:16" x14ac:dyDescent="0.45">
      <c r="A35" s="4">
        <v>2013</v>
      </c>
      <c r="B35" s="3">
        <v>-3.3308448347230382</v>
      </c>
      <c r="C35" s="3">
        <v>4.2847784567687341</v>
      </c>
      <c r="D35" s="3">
        <v>5.0146118644086357</v>
      </c>
      <c r="E35" s="27">
        <v>6.9823016313234518</v>
      </c>
      <c r="F35" s="3">
        <v>3.04489440326752</v>
      </c>
      <c r="G35" s="3">
        <v>3.3328561031973152</v>
      </c>
      <c r="H35" s="3">
        <v>2.8042565292182076</v>
      </c>
      <c r="I35" s="3">
        <v>4.9648013362661629</v>
      </c>
      <c r="J35" s="27">
        <v>3.4874171475605067</v>
      </c>
      <c r="K35" s="3">
        <v>3.1339791489926512</v>
      </c>
      <c r="L35" s="3">
        <v>2.0653087062169675</v>
      </c>
      <c r="M35" s="27">
        <v>4.6787219183048023</v>
      </c>
      <c r="N35" s="27">
        <v>7.0507341338182101</v>
      </c>
      <c r="O35" s="27">
        <v>2.1523710656464345</v>
      </c>
      <c r="P35" s="27">
        <v>2.6961509612895469</v>
      </c>
    </row>
    <row r="36" spans="1:16" x14ac:dyDescent="0.45">
      <c r="A36" s="4">
        <v>2014</v>
      </c>
      <c r="B36" s="3">
        <v>-3.6675189324305677</v>
      </c>
      <c r="C36" s="3">
        <v>3.7961407677959329</v>
      </c>
      <c r="D36" s="3">
        <v>6.0861802271276986</v>
      </c>
      <c r="E36" s="27">
        <v>7.3011811756791474</v>
      </c>
      <c r="F36" s="3">
        <v>4.3731359623398163</v>
      </c>
      <c r="G36" s="3">
        <v>5.7005332379510065</v>
      </c>
      <c r="H36" s="3">
        <v>3.2099943055094542</v>
      </c>
      <c r="I36" s="3">
        <v>4.6423360290274189</v>
      </c>
      <c r="J36" s="27">
        <v>5.8385576345655181</v>
      </c>
      <c r="K36" s="3">
        <v>2.5947231548674381</v>
      </c>
      <c r="L36" s="3">
        <v>0.43258232301369048</v>
      </c>
      <c r="M36" s="27">
        <v>4.7477792265742096</v>
      </c>
      <c r="N36" s="27">
        <v>6.7507603159427276</v>
      </c>
      <c r="O36" s="27">
        <v>0.42938112252039673</v>
      </c>
      <c r="P36" s="27">
        <v>2.5562195088349711</v>
      </c>
    </row>
    <row r="37" spans="1:16" x14ac:dyDescent="0.45">
      <c r="A37" s="4">
        <v>2015</v>
      </c>
      <c r="B37" s="3">
        <v>-1.522384231884061</v>
      </c>
      <c r="C37" s="3">
        <v>3.7177454690882712</v>
      </c>
      <c r="D37" s="3">
        <v>6.7210676306704187</v>
      </c>
      <c r="E37" s="27">
        <v>2.4517805205452703</v>
      </c>
      <c r="F37" s="3">
        <v>3.5275344364348769</v>
      </c>
      <c r="G37" s="3">
        <v>3.4178843049380845</v>
      </c>
      <c r="H37" s="3">
        <v>3.3820189516089272</v>
      </c>
      <c r="I37" s="3">
        <v>4.5872182520116951</v>
      </c>
      <c r="J37" s="27">
        <v>3.7310465839917697</v>
      </c>
      <c r="K37" s="3">
        <v>1.7623246863890216</v>
      </c>
      <c r="L37" s="3">
        <v>2.6448125154944364</v>
      </c>
      <c r="M37" s="27">
        <v>5.2910608083021486</v>
      </c>
      <c r="N37" s="27">
        <v>6.4207364772305624</v>
      </c>
      <c r="O37" s="27">
        <v>1.6684651171174494</v>
      </c>
      <c r="P37" s="27">
        <v>2.2684294006858181</v>
      </c>
    </row>
    <row r="38" spans="1:16" x14ac:dyDescent="0.45">
      <c r="A38" s="4">
        <v>2016</v>
      </c>
      <c r="B38" s="3">
        <v>-3.521143981982803</v>
      </c>
      <c r="C38" s="3">
        <v>3.9266980907364939</v>
      </c>
      <c r="D38" s="3">
        <v>6.980989701330202</v>
      </c>
      <c r="E38" s="27">
        <v>9.638069184674265</v>
      </c>
      <c r="F38" s="3">
        <v>2.9337622538982941</v>
      </c>
      <c r="G38" s="3">
        <v>-0.47118200532521826</v>
      </c>
      <c r="H38" s="3">
        <v>4.2637539566905787</v>
      </c>
      <c r="I38" s="3">
        <v>5.2655712736093392</v>
      </c>
      <c r="J38" s="27">
        <v>4.6182348480792825</v>
      </c>
      <c r="K38" s="3">
        <v>2.2267300402068599</v>
      </c>
      <c r="L38" s="3">
        <v>2.9771584992430036</v>
      </c>
      <c r="M38" s="27">
        <v>5.803210397626259</v>
      </c>
      <c r="N38" s="27">
        <v>6.2382154477522533</v>
      </c>
      <c r="O38" s="27">
        <v>0.80536282461616793</v>
      </c>
      <c r="P38" s="27">
        <v>2.5391447288434961</v>
      </c>
    </row>
    <row r="39" spans="1:16" x14ac:dyDescent="0.45">
      <c r="A39" s="4">
        <v>2017</v>
      </c>
      <c r="B39" s="3">
        <v>0.32020543877322893</v>
      </c>
      <c r="C39" s="3">
        <v>4.0176256075747006</v>
      </c>
      <c r="D39" s="3">
        <v>5.5683335135723269</v>
      </c>
      <c r="E39" s="27">
        <v>4.9491941965002013</v>
      </c>
      <c r="F39" s="3">
        <v>4.3256303347090466</v>
      </c>
      <c r="G39" s="3">
        <v>7.7312690750121789</v>
      </c>
      <c r="H39" s="3">
        <v>3.0547892200762305</v>
      </c>
      <c r="I39" s="3">
        <v>5.0643932531466476</v>
      </c>
      <c r="J39" s="27">
        <v>6.058144821534043</v>
      </c>
      <c r="K39" s="3">
        <v>4.5687508214418102</v>
      </c>
      <c r="L39" s="3">
        <v>3.7498437436775873</v>
      </c>
      <c r="M39" s="27">
        <v>5.2664551128306414</v>
      </c>
      <c r="N39" s="27">
        <v>6.3018631005226098</v>
      </c>
      <c r="O39" s="27">
        <v>1.7586118016144354</v>
      </c>
      <c r="P39" s="27">
        <v>2.8701969615114677</v>
      </c>
    </row>
    <row r="40" spans="1:16" x14ac:dyDescent="0.45">
      <c r="A40" s="4">
        <v>2018</v>
      </c>
      <c r="B40" s="3">
        <v>-0.86886005686672263</v>
      </c>
      <c r="C40" s="3">
        <v>4.1629842912560804</v>
      </c>
      <c r="D40" s="3">
        <v>5.3024086785740536</v>
      </c>
      <c r="E40" s="27">
        <v>5.641937103395648</v>
      </c>
      <c r="F40" s="3">
        <v>3.4727667050550508</v>
      </c>
      <c r="G40" s="3">
        <v>6.401863286618763</v>
      </c>
      <c r="H40" s="3">
        <v>4.5324452061315128</v>
      </c>
      <c r="I40" s="3">
        <v>4.5487009183624849</v>
      </c>
      <c r="J40" s="27">
        <v>1.5396331374060992</v>
      </c>
      <c r="K40" s="3">
        <v>3.1755450993327372</v>
      </c>
      <c r="L40" s="3">
        <v>3.8864396605449372</v>
      </c>
      <c r="M40" s="27">
        <v>6.0802377688242188</v>
      </c>
      <c r="N40" s="27">
        <v>6.2517005556988323</v>
      </c>
      <c r="O40" s="27">
        <v>0.77116847143233258</v>
      </c>
      <c r="P40" s="27">
        <v>2.4622462161331384</v>
      </c>
    </row>
    <row r="41" spans="1:16" x14ac:dyDescent="0.45">
      <c r="A41" s="4">
        <v>2019</v>
      </c>
      <c r="B41" s="3">
        <v>2.9742261522544027</v>
      </c>
      <c r="C41" s="3">
        <v>4.0391356565679502</v>
      </c>
      <c r="D41" s="3">
        <v>2.6797166656405693</v>
      </c>
      <c r="E41" s="27">
        <v>5.9973370500001835</v>
      </c>
      <c r="F41" s="3">
        <v>3.1248988847621746</v>
      </c>
      <c r="G41" s="3">
        <v>5.4519165407962191</v>
      </c>
      <c r="H41" s="3">
        <v>0.86267422158638851</v>
      </c>
      <c r="I41" s="3">
        <v>4.3765255523631481</v>
      </c>
      <c r="J41" s="27">
        <v>-0.82914671501600878</v>
      </c>
      <c r="K41" s="3">
        <v>-5.4554856925761896E-2</v>
      </c>
      <c r="L41" s="3">
        <v>1.8938536973044648</v>
      </c>
      <c r="M41" s="27">
        <v>6.6876543975628522</v>
      </c>
      <c r="N41" s="27">
        <v>5.5753168630384948</v>
      </c>
      <c r="O41" s="27">
        <v>-0.26217082858906338</v>
      </c>
      <c r="P41" s="27">
        <v>1.8889146004306951</v>
      </c>
    </row>
    <row r="42" spans="1:16" x14ac:dyDescent="0.45">
      <c r="A42" s="4">
        <v>2020</v>
      </c>
      <c r="B42" s="3">
        <v>0.29171891700163144</v>
      </c>
      <c r="C42" s="3">
        <v>-2.8845914469966658</v>
      </c>
      <c r="D42" s="3">
        <v>-7.4840464733054688</v>
      </c>
      <c r="E42" s="27">
        <v>2.434131087359475</v>
      </c>
      <c r="F42" s="3">
        <v>-6.6611373216887415</v>
      </c>
      <c r="G42" s="3">
        <v>-4.0865685892530621</v>
      </c>
      <c r="H42" s="3">
        <v>-2.9702946497842504</v>
      </c>
      <c r="I42" s="3">
        <v>-10.97819413933199</v>
      </c>
      <c r="J42" s="27">
        <v>-5.1292631214628841</v>
      </c>
      <c r="K42" s="3">
        <v>-3.8436564563570954</v>
      </c>
      <c r="L42" s="3">
        <v>-6.415842078227513</v>
      </c>
      <c r="M42" s="27">
        <v>2.2711092785735616</v>
      </c>
      <c r="N42" s="27">
        <v>1.9955580418692875</v>
      </c>
      <c r="O42" s="27">
        <v>-3.9965818485270148</v>
      </c>
      <c r="P42" s="27">
        <v>-0.84621223779923582</v>
      </c>
    </row>
    <row r="43" spans="1:16" x14ac:dyDescent="0.45">
      <c r="A43" s="4">
        <v>2021</v>
      </c>
      <c r="B43" s="3">
        <v>-2.3968214424821213</v>
      </c>
      <c r="C43" s="3">
        <v>2.9733751801534538</v>
      </c>
      <c r="D43" s="3">
        <v>7.8182489617229152</v>
      </c>
      <c r="E43" s="27">
        <v>-18.484959372189905</v>
      </c>
      <c r="F43" s="3">
        <v>1.9441181773949978</v>
      </c>
      <c r="G43" s="3">
        <v>1.864680626414895</v>
      </c>
      <c r="H43" s="3">
        <v>4.5518484759695212</v>
      </c>
      <c r="I43" s="3">
        <v>4.1351087439691128</v>
      </c>
      <c r="J43" s="27">
        <v>2.4049670532567262</v>
      </c>
      <c r="K43" s="3">
        <v>12.196720812447452</v>
      </c>
      <c r="L43" s="3">
        <v>1.3559570005955379</v>
      </c>
      <c r="M43" s="27">
        <v>5.7166490872249511</v>
      </c>
      <c r="N43" s="27">
        <v>8.3507297147041157</v>
      </c>
      <c r="O43" s="27">
        <v>2.6133763096141109</v>
      </c>
      <c r="P43" s="27">
        <v>4.3292074606188891</v>
      </c>
    </row>
    <row r="44" spans="1:16" x14ac:dyDescent="0.45">
      <c r="A44" s="4">
        <v>2022</v>
      </c>
      <c r="B44" s="3">
        <v>-5.0853618019658802</v>
      </c>
      <c r="C44" s="3">
        <v>8.8313418073035308</v>
      </c>
      <c r="D44" s="6">
        <v>7.6511494999999998</v>
      </c>
      <c r="E44" s="27">
        <v>2.2779203116183595</v>
      </c>
      <c r="F44" s="3">
        <v>-1.71148746054437</v>
      </c>
      <c r="G44" s="3">
        <v>7.8159298420828396</v>
      </c>
      <c r="H44" s="3">
        <v>4.50391693697369</v>
      </c>
      <c r="I44" s="3">
        <v>-1.0636034227272799</v>
      </c>
      <c r="J44" s="27">
        <v>-7.9278680693047505</v>
      </c>
      <c r="K44" s="3">
        <v>15.0174455024281</v>
      </c>
      <c r="L44" s="3">
        <v>9.1277560794185906</v>
      </c>
      <c r="M44" s="27">
        <v>5.9548448412891446</v>
      </c>
      <c r="N44" s="27">
        <v>3.0042967632348194</v>
      </c>
      <c r="O44" s="27">
        <v>1.4780389855920077</v>
      </c>
      <c r="P44" s="27">
        <v>2.7924820870107538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zoomScale="69" zoomScaleNormal="69" workbookViewId="0">
      <selection activeCell="H24" sqref="H24"/>
    </sheetView>
  </sheetViews>
  <sheetFormatPr defaultRowHeight="14.25" x14ac:dyDescent="0.45"/>
  <cols>
    <col min="2" max="2" width="10.73046875" customWidth="1"/>
    <col min="13" max="13" width="14.59765625" customWidth="1"/>
    <col min="16" max="16" width="13.73046875" customWidth="1"/>
  </cols>
  <sheetData>
    <row r="1" spans="1:16" ht="25.5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6" t="s">
        <v>10</v>
      </c>
      <c r="L1" s="16" t="s">
        <v>11</v>
      </c>
      <c r="M1" s="16" t="s">
        <v>15</v>
      </c>
      <c r="N1" s="21" t="s">
        <v>12</v>
      </c>
      <c r="O1" s="21" t="s">
        <v>13</v>
      </c>
      <c r="P1" s="21" t="s">
        <v>14</v>
      </c>
    </row>
    <row r="2" spans="1:16" x14ac:dyDescent="0.45">
      <c r="A2" s="9">
        <v>1980</v>
      </c>
      <c r="B2" s="27">
        <v>-0.39705358426182313</v>
      </c>
      <c r="C2" s="27">
        <v>0.24833636238720055</v>
      </c>
      <c r="D2" s="27">
        <v>4.2484826668740171E-2</v>
      </c>
      <c r="E2" s="27">
        <v>3.7601543755221893E-2</v>
      </c>
      <c r="F2" s="27">
        <v>3.813686501088017</v>
      </c>
      <c r="G2" s="27">
        <v>1.5416899294115854E-2</v>
      </c>
      <c r="H2" s="27">
        <v>0.26901072621053818</v>
      </c>
      <c r="I2" s="27">
        <v>-0.28766763995366823</v>
      </c>
      <c r="J2" s="27">
        <v>1.0686844209992892</v>
      </c>
      <c r="K2" s="27">
        <v>10.387728380522669</v>
      </c>
      <c r="L2" s="27">
        <v>0.58682784604435001</v>
      </c>
      <c r="M2" s="27">
        <v>4.6917945006891594E-2</v>
      </c>
      <c r="N2" s="27">
        <v>2.9819636466371337E-2</v>
      </c>
      <c r="O2" s="27">
        <v>2.51495900496886E-2</v>
      </c>
      <c r="P2" s="27">
        <v>7.2019838842444686E-2</v>
      </c>
    </row>
    <row r="3" spans="1:16" x14ac:dyDescent="0.45">
      <c r="A3" s="9">
        <v>1981</v>
      </c>
      <c r="B3" s="27">
        <v>-0.25445286137992124</v>
      </c>
      <c r="C3" s="27">
        <v>0.15552238935978305</v>
      </c>
      <c r="D3" s="27">
        <v>4.7505993914012903E-2</v>
      </c>
      <c r="E3" s="27"/>
      <c r="F3" s="27">
        <v>5.0578862409525529</v>
      </c>
      <c r="G3" s="27">
        <v>-1.0107298568918583E-2</v>
      </c>
      <c r="H3" s="27">
        <v>0.38463493730567916</v>
      </c>
      <c r="I3" s="27">
        <v>0.4246977665165651</v>
      </c>
      <c r="J3" s="27">
        <v>1.1156316364788541</v>
      </c>
      <c r="K3" s="27">
        <v>11.710341706063854</v>
      </c>
      <c r="L3" s="27">
        <v>0.83382619313302586</v>
      </c>
      <c r="M3" s="27">
        <v>2.6469535783365573E-2</v>
      </c>
      <c r="N3" s="27">
        <v>0.13529631614617241</v>
      </c>
      <c r="O3" s="27">
        <v>1.5504654974260658E-2</v>
      </c>
      <c r="P3" s="27">
        <v>0.21265991205923918</v>
      </c>
    </row>
    <row r="4" spans="1:16" x14ac:dyDescent="0.45">
      <c r="A4" s="9">
        <v>1982</v>
      </c>
      <c r="B4" s="27">
        <v>0.14563098180729847</v>
      </c>
      <c r="C4" s="27">
        <v>0.24956063655575977</v>
      </c>
      <c r="D4" s="27">
        <v>3.5911502562711202E-2</v>
      </c>
      <c r="E4" s="27"/>
      <c r="F4" s="27">
        <v>5.2125433313631202</v>
      </c>
      <c r="G4" s="27">
        <v>-1.252388053421016E-3</v>
      </c>
      <c r="H4" s="27">
        <v>0.20774962800195895</v>
      </c>
      <c r="I4" s="27">
        <v>3.7909291865061527E-2</v>
      </c>
      <c r="J4" s="27">
        <v>1.3329993952062011</v>
      </c>
      <c r="K4" s="27">
        <v>9.959122802872864</v>
      </c>
      <c r="L4" s="27">
        <v>0.52164468384653795</v>
      </c>
      <c r="M4" s="27">
        <v>3.7570040592701935E-2</v>
      </c>
      <c r="N4" s="27">
        <v>0.20966435676491357</v>
      </c>
      <c r="O4" s="27">
        <v>3.8694841379245913E-2</v>
      </c>
      <c r="P4" s="27">
        <v>0.15429013416750165</v>
      </c>
    </row>
    <row r="5" spans="1:16" x14ac:dyDescent="0.45">
      <c r="A5" s="9">
        <v>1983</v>
      </c>
      <c r="B5" s="27">
        <v>9.4157252014180362E-2</v>
      </c>
      <c r="C5" s="27">
        <v>0.36026128782055322</v>
      </c>
      <c r="D5" s="27">
        <v>2.5840484844986238E-3</v>
      </c>
      <c r="E5" s="27">
        <v>-2.9428048312474222E-2</v>
      </c>
      <c r="F5" s="27">
        <v>4.1536539662710776</v>
      </c>
      <c r="G5" s="27">
        <v>-2.4518068718750119E-2</v>
      </c>
      <c r="H5" s="27">
        <v>0.10266673581745833</v>
      </c>
      <c r="I5" s="27">
        <v>0.27807806508475658</v>
      </c>
      <c r="J5" s="27">
        <v>0.73102808217110327</v>
      </c>
      <c r="K5" s="27">
        <v>6.3759492535432765</v>
      </c>
      <c r="L5" s="27">
        <v>0.87308316722853729</v>
      </c>
      <c r="M5" s="27">
        <v>2.2941532029319041E-3</v>
      </c>
      <c r="N5" s="27">
        <v>0.27569854265510685</v>
      </c>
      <c r="O5" s="27">
        <v>3.345870248685863E-2</v>
      </c>
      <c r="P5" s="27">
        <v>0.21000369417788753</v>
      </c>
    </row>
    <row r="6" spans="1:16" x14ac:dyDescent="0.45">
      <c r="A6" s="9">
        <v>1984</v>
      </c>
      <c r="B6" s="27">
        <v>2.1149738692445932E-2</v>
      </c>
      <c r="C6" s="27">
        <v>0.26162677645666865</v>
      </c>
      <c r="D6" s="27">
        <v>9.0687283140857122E-3</v>
      </c>
      <c r="E6" s="27">
        <v>5.7577355478507432E-2</v>
      </c>
      <c r="F6" s="27">
        <v>2.349465744814581</v>
      </c>
      <c r="G6" s="27">
        <v>3.6804481673623594E-2</v>
      </c>
      <c r="H6" s="27">
        <v>0.17819234949670021</v>
      </c>
      <c r="I6" s="27">
        <v>2.5188786511609846E-2</v>
      </c>
      <c r="J6" s="27">
        <v>0.53962979747040452</v>
      </c>
      <c r="K6" s="27">
        <v>6.5919667314305581</v>
      </c>
      <c r="L6" s="27">
        <v>0.95943019465244905</v>
      </c>
      <c r="M6" s="27">
        <v>-2.9241270381417947E-3</v>
      </c>
      <c r="N6" s="27">
        <v>0.48394571458872365</v>
      </c>
      <c r="O6" s="27">
        <v>-7.5850571603448304E-4</v>
      </c>
      <c r="P6" s="27">
        <v>0.22900159941367559</v>
      </c>
    </row>
    <row r="7" spans="1:16" x14ac:dyDescent="0.45">
      <c r="A7" s="9">
        <v>1985</v>
      </c>
      <c r="B7" s="27">
        <v>0.10415683447185581</v>
      </c>
      <c r="C7" s="27">
        <v>0.36346800280392233</v>
      </c>
      <c r="D7" s="27">
        <v>4.5627838659534022E-2</v>
      </c>
      <c r="E7" s="27"/>
      <c r="F7" s="27">
        <v>2.2266683877630045</v>
      </c>
      <c r="G7" s="27">
        <v>2.4809975099815397E-2</v>
      </c>
      <c r="H7" s="27">
        <v>0.42186413927151334</v>
      </c>
      <c r="I7" s="27">
        <v>3.4323482890275647E-2</v>
      </c>
      <c r="J7" s="27">
        <v>0.43760560255979308</v>
      </c>
      <c r="K7" s="27">
        <v>5.4641767733625271</v>
      </c>
      <c r="L7" s="27">
        <v>0.41953129519816051</v>
      </c>
      <c r="M7" s="27">
        <v>-2.9894395922926462E-2</v>
      </c>
      <c r="N7" s="27">
        <v>0.53604658312951536</v>
      </c>
      <c r="O7" s="27">
        <v>4.3513931824364388E-2</v>
      </c>
      <c r="P7" s="27">
        <v>0.3507536120053365</v>
      </c>
    </row>
    <row r="8" spans="1:16" x14ac:dyDescent="0.45">
      <c r="A8" s="9">
        <v>1986</v>
      </c>
      <c r="B8" s="27">
        <v>-0.25651083835546645</v>
      </c>
      <c r="C8" s="27">
        <v>0.3226852513058055</v>
      </c>
      <c r="D8" s="27">
        <v>4.728378415536124E-2</v>
      </c>
      <c r="E8" s="27">
        <v>8.8044956516075482E-3</v>
      </c>
      <c r="F8" s="27">
        <v>1.7627175461630882</v>
      </c>
      <c r="G8" s="27">
        <v>4.1041365560648677E-2</v>
      </c>
      <c r="H8" s="27">
        <v>0.33145270892202022</v>
      </c>
      <c r="I8" s="27">
        <v>0.37367001346861545</v>
      </c>
      <c r="J8" s="27">
        <v>0.46404594452990738</v>
      </c>
      <c r="K8" s="27">
        <v>9.2016299562544699</v>
      </c>
      <c r="L8" s="27">
        <v>0.60910394534421941</v>
      </c>
      <c r="M8" s="27">
        <v>1.1189931175101229E-2</v>
      </c>
      <c r="N8" s="27">
        <v>0.62342460579828107</v>
      </c>
      <c r="O8" s="27">
        <v>1.1645658690708291E-2</v>
      </c>
      <c r="P8" s="27">
        <v>0.58414813013056177</v>
      </c>
    </row>
    <row r="9" spans="1:16" x14ac:dyDescent="0.45">
      <c r="A9" s="9">
        <v>1987</v>
      </c>
      <c r="B9" s="27">
        <v>-2.5413096818309761E-3</v>
      </c>
      <c r="C9" s="27">
        <v>0.50704851715272525</v>
      </c>
      <c r="D9" s="27">
        <v>7.6091199054313857E-2</v>
      </c>
      <c r="E9" s="27">
        <v>-0.10635331177253429</v>
      </c>
      <c r="F9" s="27">
        <v>1.313436517235</v>
      </c>
      <c r="G9" s="27">
        <v>4.7003039021091701E-2</v>
      </c>
      <c r="H9" s="27">
        <v>0.38792117305000168</v>
      </c>
      <c r="I9" s="27">
        <v>0.81235222754163716</v>
      </c>
      <c r="J9" s="27">
        <v>0.89049257278485583</v>
      </c>
      <c r="K9" s="27">
        <v>13.557892603622335</v>
      </c>
      <c r="L9" s="27">
        <v>0.69640722997895732</v>
      </c>
      <c r="M9" s="27">
        <v>1.3190725603420547E-2</v>
      </c>
      <c r="N9" s="27">
        <v>0.84770296473330853</v>
      </c>
      <c r="O9" s="27">
        <v>4.6486823625671664E-2</v>
      </c>
      <c r="P9" s="27">
        <v>0.56681977981524734</v>
      </c>
    </row>
    <row r="10" spans="1:16" x14ac:dyDescent="0.45">
      <c r="A10" s="9">
        <v>1988</v>
      </c>
      <c r="B10" s="27">
        <v>1.7096023860530399E-2</v>
      </c>
      <c r="C10" s="27">
        <v>0.68327260718230487</v>
      </c>
      <c r="D10" s="27">
        <v>3.0766411258784539E-2</v>
      </c>
      <c r="E10" s="27"/>
      <c r="F10" s="27">
        <v>2.0396232543033461</v>
      </c>
      <c r="G10" s="27">
        <v>1.9500949210724781E-2</v>
      </c>
      <c r="H10" s="27">
        <v>0.48473683891613728</v>
      </c>
      <c r="I10" s="27">
        <v>2.1690702697374298</v>
      </c>
      <c r="J10" s="27">
        <v>0.65520341047703057</v>
      </c>
      <c r="K10" s="27">
        <v>14.405139594645838</v>
      </c>
      <c r="L10" s="27">
        <v>1.7924749854671158</v>
      </c>
      <c r="M10" s="27">
        <v>6.9161447035182913E-3</v>
      </c>
      <c r="N10" s="27">
        <v>1.0225589462972913</v>
      </c>
      <c r="O10" s="27">
        <v>-1.5750334881741022E-2</v>
      </c>
      <c r="P10" s="27">
        <v>0.64787547561658065</v>
      </c>
    </row>
    <row r="11" spans="1:16" x14ac:dyDescent="0.45">
      <c r="A11" s="9">
        <v>1989</v>
      </c>
      <c r="B11" s="27">
        <v>0.33494870576533353</v>
      </c>
      <c r="C11" s="27">
        <v>0.72206425585905876</v>
      </c>
      <c r="D11" s="27">
        <v>8.5156818887430333E-2</v>
      </c>
      <c r="E11" s="27">
        <v>0.46611665606128855</v>
      </c>
      <c r="F11" s="27">
        <v>4.2933300390562001</v>
      </c>
      <c r="G11" s="27">
        <v>1.1914130325196892E-2</v>
      </c>
      <c r="H11" s="27">
        <v>0.5242572094496869</v>
      </c>
      <c r="I11" s="27">
        <v>1.1604951861201602</v>
      </c>
      <c r="J11" s="27">
        <v>0.2825326572480954</v>
      </c>
      <c r="K11" s="27">
        <v>9.4749955301253124</v>
      </c>
      <c r="L11" s="27">
        <v>2.4573439245026649</v>
      </c>
      <c r="M11" s="27">
        <v>8.613394857545641E-4</v>
      </c>
      <c r="N11" s="27">
        <v>0.97565028966921963</v>
      </c>
      <c r="O11" s="27">
        <v>-3.4688269549414612E-2</v>
      </c>
      <c r="P11" s="27">
        <v>0.56275674691107092</v>
      </c>
    </row>
    <row r="12" spans="1:16" x14ac:dyDescent="0.45">
      <c r="A12" s="9">
        <v>1990</v>
      </c>
      <c r="B12" s="27">
        <v>0.19883612808859596</v>
      </c>
      <c r="C12" s="27">
        <v>1.0297649424683994</v>
      </c>
      <c r="D12" s="27">
        <v>7.3740020536502596E-2</v>
      </c>
      <c r="E12" s="27">
        <v>7.9133105257658753</v>
      </c>
      <c r="F12" s="27">
        <v>5.2980744199326582</v>
      </c>
      <c r="G12" s="27">
        <v>0.16374641738222345</v>
      </c>
      <c r="H12" s="27">
        <v>0.6129976619139379</v>
      </c>
      <c r="I12" s="27">
        <v>1.0493327634751797</v>
      </c>
      <c r="J12" s="27">
        <v>0.53974283870776241</v>
      </c>
      <c r="K12" s="27">
        <v>15.423547237985572</v>
      </c>
      <c r="L12" s="27">
        <v>2.8632041554308789</v>
      </c>
      <c r="M12" s="27">
        <v>1.0249845601155824E-2</v>
      </c>
      <c r="N12" s="27">
        <v>0.96630831099278425</v>
      </c>
      <c r="O12" s="27">
        <v>5.7649030611090044E-2</v>
      </c>
      <c r="P12" s="27">
        <v>0.36899076468341541</v>
      </c>
    </row>
    <row r="13" spans="1:16" x14ac:dyDescent="0.45">
      <c r="A13" s="9">
        <v>1991</v>
      </c>
      <c r="B13" s="27">
        <v>0.13507036747458953</v>
      </c>
      <c r="C13" s="27">
        <v>1.2707722797342011</v>
      </c>
      <c r="D13" s="27">
        <v>2.7225540182546325E-2</v>
      </c>
      <c r="E13" s="27">
        <v>11.138802101176811</v>
      </c>
      <c r="F13" s="27">
        <v>8.1363296360055806</v>
      </c>
      <c r="G13" s="27">
        <v>5.661133593428163E-2</v>
      </c>
      <c r="H13" s="27">
        <v>0.56638373727873359</v>
      </c>
      <c r="I13" s="27">
        <v>1.0505146067405917</v>
      </c>
      <c r="J13" s="27">
        <v>0.53719139972034069</v>
      </c>
      <c r="K13" s="27">
        <v>10.748860042267403</v>
      </c>
      <c r="L13" s="27">
        <v>2.0501774792600282</v>
      </c>
      <c r="M13" s="27">
        <v>4.4914642441368753E-3</v>
      </c>
      <c r="N13" s="27">
        <v>1.1388377318026244</v>
      </c>
      <c r="O13" s="27">
        <v>3.5829185058072172E-2</v>
      </c>
      <c r="P13" s="27">
        <v>0.4401047834243576</v>
      </c>
    </row>
    <row r="14" spans="1:16" x14ac:dyDescent="0.45">
      <c r="A14" s="4">
        <v>1992</v>
      </c>
      <c r="B14" s="3">
        <v>0.16731865981902699</v>
      </c>
      <c r="C14" s="3">
        <v>1.387988833501036</v>
      </c>
      <c r="D14" s="3">
        <v>9.5941949924227388E-2</v>
      </c>
      <c r="E14" s="3">
        <v>7.741565946252817</v>
      </c>
      <c r="F14" s="3">
        <v>8.7604744021455545</v>
      </c>
      <c r="G14" s="3">
        <f>G15+G16/2</f>
        <v>1.7335314042832302</v>
      </c>
      <c r="H14" s="3">
        <v>0.68831361488131582</v>
      </c>
      <c r="I14" s="3">
        <v>0.37734394495229412</v>
      </c>
      <c r="J14" s="3">
        <v>1.2637915703999616</v>
      </c>
      <c r="K14" s="3">
        <v>4.2284403475262682</v>
      </c>
      <c r="L14" s="3">
        <v>1.8958903624054768</v>
      </c>
      <c r="M14" s="27">
        <v>1.1737576403840461E-2</v>
      </c>
      <c r="N14" s="27">
        <v>2.613162192843709</v>
      </c>
      <c r="O14" s="27">
        <v>7.0497289100471885E-2</v>
      </c>
      <c r="P14" s="27">
        <v>0.28172399877783733</v>
      </c>
    </row>
    <row r="15" spans="1:16" x14ac:dyDescent="0.45">
      <c r="A15" s="4">
        <v>1993</v>
      </c>
      <c r="B15" s="3">
        <v>0.19484966335041665</v>
      </c>
      <c r="C15" s="3">
        <v>1.2683006455901253</v>
      </c>
      <c r="D15" s="3">
        <v>0.1970564295248394</v>
      </c>
      <c r="E15" s="3">
        <v>3.7253952568517228</v>
      </c>
      <c r="F15" s="3">
        <v>7.4828391233144016</v>
      </c>
      <c r="G15" s="3">
        <f>I19</f>
        <v>1.2985313265249301</v>
      </c>
      <c r="H15" s="3">
        <v>0.67276001190090096</v>
      </c>
      <c r="I15" s="3">
        <v>1.9955984027513969</v>
      </c>
      <c r="J15" s="3">
        <v>1.8810822763682036</v>
      </c>
      <c r="K15" s="3">
        <v>7.7327004557658032</v>
      </c>
      <c r="L15" s="3">
        <v>1.3996829130677806</v>
      </c>
      <c r="M15" s="27">
        <v>4.2361654979555928E-2</v>
      </c>
      <c r="N15" s="27">
        <v>6.1868820761421439</v>
      </c>
      <c r="O15" s="27">
        <v>4.7244861973548668E-3</v>
      </c>
      <c r="P15" s="27">
        <v>0.21196125563286905</v>
      </c>
    </row>
    <row r="16" spans="1:16" x14ac:dyDescent="0.45">
      <c r="A16" s="4">
        <v>1994</v>
      </c>
      <c r="B16" s="3">
        <v>0.14410773648762248</v>
      </c>
      <c r="C16" s="3">
        <v>1.1922519299763983</v>
      </c>
      <c r="D16" s="3">
        <v>0.29738590890182681</v>
      </c>
      <c r="E16" s="3">
        <v>3.2995074691474993</v>
      </c>
      <c r="F16" s="3">
        <v>5.8296142579839474</v>
      </c>
      <c r="G16" s="3">
        <f>G17+G18/2</f>
        <v>0.87000015551660037</v>
      </c>
      <c r="H16" s="3">
        <v>0.80511893213877184</v>
      </c>
      <c r="I16" s="3">
        <v>2.1747053035311965</v>
      </c>
      <c r="J16" s="3">
        <v>1.4201959473550534</v>
      </c>
      <c r="K16" s="3">
        <v>11.603086124699484</v>
      </c>
      <c r="L16" s="3">
        <v>0.93155550572468426</v>
      </c>
      <c r="M16" s="27">
        <v>3.3012230974896049E-2</v>
      </c>
      <c r="N16" s="27">
        <v>5.9871859334514177</v>
      </c>
      <c r="O16" s="27">
        <v>1.7771964419470772E-2</v>
      </c>
      <c r="P16" s="27">
        <v>0.24515904711331798</v>
      </c>
    </row>
    <row r="17" spans="1:16" x14ac:dyDescent="0.45">
      <c r="A17" s="4">
        <v>1995</v>
      </c>
      <c r="B17" s="3">
        <v>12.309839842136178</v>
      </c>
      <c r="C17" s="3">
        <v>2.1500798401193717</v>
      </c>
      <c r="D17" s="3">
        <v>0.59498633252122324</v>
      </c>
      <c r="E17" s="3">
        <v>5.6811754606424438</v>
      </c>
      <c r="F17" s="3">
        <v>4.7102454015883071</v>
      </c>
      <c r="G17" s="3">
        <f>G18+G19/2</f>
        <v>0.65812544051116795</v>
      </c>
      <c r="H17" s="3">
        <v>1.1917519400405643</v>
      </c>
      <c r="I17" s="3">
        <v>1.7461299570339655</v>
      </c>
      <c r="J17" s="3">
        <v>0.4297535480309897</v>
      </c>
      <c r="K17" s="3">
        <v>13.600394654488532</v>
      </c>
      <c r="L17" s="3">
        <v>1.2216148628282182</v>
      </c>
      <c r="M17" s="27">
        <v>4.9983781882192799E-3</v>
      </c>
      <c r="N17" s="27">
        <v>4.8808630051497151</v>
      </c>
      <c r="O17" s="27">
        <v>7.4767986951807192E-4</v>
      </c>
      <c r="P17" s="27">
        <v>0.43896448078303146</v>
      </c>
    </row>
    <row r="18" spans="1:16" x14ac:dyDescent="0.45">
      <c r="A18" s="4">
        <v>1996</v>
      </c>
      <c r="B18" s="3">
        <v>12.77696781736676</v>
      </c>
      <c r="C18" s="3">
        <v>2.7241978864670804</v>
      </c>
      <c r="D18" s="3">
        <v>0.61747936030039696</v>
      </c>
      <c r="E18" s="3">
        <v>5.3898836952377769</v>
      </c>
      <c r="F18" s="3">
        <v>5.0353429310729183</v>
      </c>
      <c r="G18" s="3">
        <v>0.42374943001086485</v>
      </c>
      <c r="H18" s="3">
        <v>1.4560544946275571</v>
      </c>
      <c r="I18" s="3">
        <v>1.6027794002924884</v>
      </c>
      <c r="J18" s="3">
        <v>0.8625457355909838</v>
      </c>
      <c r="K18" s="3">
        <v>11.872464596412364</v>
      </c>
      <c r="L18" s="3">
        <v>1.2761681821072428</v>
      </c>
      <c r="M18" s="27">
        <v>2.9134955191292149E-2</v>
      </c>
      <c r="N18" s="27">
        <v>4.6518126631559866</v>
      </c>
      <c r="O18" s="27">
        <v>-7.75960653420953E-4</v>
      </c>
      <c r="P18" s="27">
        <v>0.45603717340642552</v>
      </c>
    </row>
    <row r="19" spans="1:16" x14ac:dyDescent="0.45">
      <c r="A19" s="4">
        <v>1997</v>
      </c>
      <c r="B19" s="3">
        <v>13.501978041769224</v>
      </c>
      <c r="C19" s="3">
        <v>2.1677968519623678</v>
      </c>
      <c r="D19" s="3">
        <v>0.86020895192126545</v>
      </c>
      <c r="E19" s="3">
        <v>6.8734117379311481</v>
      </c>
      <c r="F19" s="3">
        <v>5.1362411580532754</v>
      </c>
      <c r="G19" s="3">
        <v>0.4687520210006062</v>
      </c>
      <c r="H19" s="3">
        <v>1.1472285802291162</v>
      </c>
      <c r="I19" s="3">
        <v>1.2985313265249301</v>
      </c>
      <c r="J19" s="3">
        <v>2.8495799482212933</v>
      </c>
      <c r="K19" s="3">
        <v>15.682369148229148</v>
      </c>
      <c r="L19" s="3">
        <v>2.5933834644815241</v>
      </c>
      <c r="M19" s="27">
        <v>0.28889656753021487</v>
      </c>
      <c r="N19" s="27">
        <v>4.7253436527212829</v>
      </c>
      <c r="O19" s="27">
        <v>5.5358101737633725E-2</v>
      </c>
      <c r="P19" s="27">
        <v>0.57938985055031167</v>
      </c>
    </row>
    <row r="20" spans="1:16" x14ac:dyDescent="0.45">
      <c r="A20" s="4">
        <v>1998</v>
      </c>
      <c r="B20" s="3">
        <v>14.15032677605706</v>
      </c>
      <c r="C20" s="3">
        <v>-0.25229044766040615</v>
      </c>
      <c r="D20" s="3">
        <v>0.62528620170671478</v>
      </c>
      <c r="E20" s="3">
        <v>6.8165212543006612</v>
      </c>
      <c r="F20" s="3">
        <v>2.9977508520145681</v>
      </c>
      <c r="G20" s="3">
        <v>0.24761178703870268</v>
      </c>
      <c r="H20" s="3">
        <v>0.81361004550248406</v>
      </c>
      <c r="I20" s="3">
        <v>3.0701111773194012</v>
      </c>
      <c r="J20" s="3">
        <v>1.224592311837853</v>
      </c>
      <c r="K20" s="3">
        <v>6.950623419148581</v>
      </c>
      <c r="L20" s="3">
        <v>6.4348067891990945</v>
      </c>
      <c r="M20" s="27">
        <v>0.38023616689795614</v>
      </c>
      <c r="N20" s="27">
        <v>4.435501202750884</v>
      </c>
      <c r="O20" s="27">
        <v>6.1293304553673787E-2</v>
      </c>
      <c r="P20" s="27">
        <v>1.5624097913815931</v>
      </c>
    </row>
    <row r="21" spans="1:16" x14ac:dyDescent="0.45">
      <c r="A21" s="4">
        <v>1999</v>
      </c>
      <c r="B21" s="3">
        <v>16.257598892326492</v>
      </c>
      <c r="C21" s="3">
        <v>-1.3325735411079584</v>
      </c>
      <c r="D21" s="3">
        <v>0.47264484587716427</v>
      </c>
      <c r="E21" s="3">
        <v>4.4847313244833442</v>
      </c>
      <c r="F21" s="3">
        <v>4.9214666648934093</v>
      </c>
      <c r="G21" s="3">
        <v>8.6439765682715788E-2</v>
      </c>
      <c r="H21" s="3">
        <v>0.84479500965214771</v>
      </c>
      <c r="I21" s="3">
        <v>2.1356800124011386</v>
      </c>
      <c r="J21" s="3">
        <v>1.1267659498218316</v>
      </c>
      <c r="K21" s="3">
        <v>21.849199158988693</v>
      </c>
      <c r="L21" s="3">
        <v>4.8178065992335508</v>
      </c>
      <c r="M21" s="27">
        <v>0.35030429099308497</v>
      </c>
      <c r="N21" s="27">
        <v>3.748958593122949</v>
      </c>
      <c r="O21" s="27">
        <v>0.31882155636369042</v>
      </c>
      <c r="P21" s="27">
        <v>2.1559853388181307</v>
      </c>
    </row>
    <row r="22" spans="1:16" x14ac:dyDescent="0.45">
      <c r="A22" s="4">
        <v>2000</v>
      </c>
      <c r="B22" s="3">
        <v>9.1581656625393553</v>
      </c>
      <c r="C22" s="3">
        <v>-2.7574399335090289</v>
      </c>
      <c r="D22" s="3">
        <v>0.76521264899579222</v>
      </c>
      <c r="E22" s="3">
        <v>3.7199270035725553</v>
      </c>
      <c r="F22" s="3">
        <v>4.0384286239376443</v>
      </c>
      <c r="G22" s="3">
        <v>-8.8242529452383298E-3</v>
      </c>
      <c r="H22" s="3">
        <v>0.3755284980674663</v>
      </c>
      <c r="I22" s="3">
        <v>1.7772245287306248</v>
      </c>
      <c r="J22" s="3">
        <v>1.0589882900176844</v>
      </c>
      <c r="K22" s="3">
        <v>16.148893573962599</v>
      </c>
      <c r="L22" s="3">
        <v>2.6631287094022129</v>
      </c>
      <c r="M22" s="27">
        <v>0.52536208923608885</v>
      </c>
      <c r="N22" s="27">
        <v>3.4751259725305785</v>
      </c>
      <c r="O22" s="27">
        <v>0.21512471214151763</v>
      </c>
      <c r="P22" s="27">
        <v>1.997542030316386</v>
      </c>
    </row>
    <row r="23" spans="1:16" x14ac:dyDescent="0.45">
      <c r="A23" s="4">
        <v>2001</v>
      </c>
      <c r="B23" s="3">
        <v>1.0836354981273792</v>
      </c>
      <c r="C23" s="3">
        <v>-1.8556861930052306</v>
      </c>
      <c r="D23" s="3">
        <v>1.0563783050965738</v>
      </c>
      <c r="E23" s="3">
        <v>3.3487861973272532</v>
      </c>
      <c r="F23" s="3">
        <v>0.59702931825208017</v>
      </c>
      <c r="G23" s="3">
        <v>0.34709187536334379</v>
      </c>
      <c r="H23" s="3">
        <v>0.4755649926894866</v>
      </c>
      <c r="I23" s="3">
        <v>0.96298544393499008</v>
      </c>
      <c r="J23" s="3">
        <v>1.0907472086787107</v>
      </c>
      <c r="K23" s="3">
        <v>18.93985540035899</v>
      </c>
      <c r="L23" s="3">
        <v>4.2122350953084178</v>
      </c>
      <c r="M23" s="27">
        <v>0.14544390456992448</v>
      </c>
      <c r="N23" s="27">
        <v>3.5129886799845584</v>
      </c>
      <c r="O23" s="27">
        <v>0.1126025184973011</v>
      </c>
      <c r="P23" s="27">
        <v>1.1909434803449346</v>
      </c>
    </row>
    <row r="24" spans="1:16" x14ac:dyDescent="0.45">
      <c r="A24" s="4">
        <v>2002</v>
      </c>
      <c r="B24" s="3">
        <v>3.9304727667823833</v>
      </c>
      <c r="C24" s="3">
        <v>7.4151638318115942E-2</v>
      </c>
      <c r="D24" s="3">
        <v>1.0115718054396434</v>
      </c>
      <c r="E24" s="3">
        <v>2.4631037295105749</v>
      </c>
      <c r="F24" s="3">
        <v>3.1661243225047118</v>
      </c>
      <c r="G24" s="3">
        <v>-9.8374868651089936E-2</v>
      </c>
      <c r="H24" s="3">
        <v>1.0337277405427727</v>
      </c>
      <c r="I24" s="3">
        <v>2.0982750316120731</v>
      </c>
      <c r="J24" s="3">
        <v>1.1882779089503976</v>
      </c>
      <c r="K24" s="3">
        <v>6.6536671211076062</v>
      </c>
      <c r="L24" s="3">
        <v>2.4881530382042714</v>
      </c>
      <c r="M24" s="27">
        <v>9.5579367646467128E-2</v>
      </c>
      <c r="N24" s="27">
        <v>3.6090813529327868</v>
      </c>
      <c r="O24" s="27">
        <v>0.27630411241145986</v>
      </c>
      <c r="P24" s="27">
        <v>0.87287910793021839</v>
      </c>
    </row>
    <row r="25" spans="1:16" x14ac:dyDescent="0.45">
      <c r="A25" s="4">
        <v>2003</v>
      </c>
      <c r="B25" s="3">
        <v>1.8882634910026941</v>
      </c>
      <c r="C25" s="3">
        <v>-0.25425632038100493</v>
      </c>
      <c r="D25" s="3">
        <v>0.60588925471674804</v>
      </c>
      <c r="E25" s="3">
        <v>3.2094626136755879</v>
      </c>
      <c r="F25" s="3">
        <v>2.9209420945676468</v>
      </c>
      <c r="G25" s="3">
        <v>0.23344362073964262</v>
      </c>
      <c r="H25" s="3">
        <v>0.58194947729194724</v>
      </c>
      <c r="I25" s="3">
        <v>0.56526324690829188</v>
      </c>
      <c r="J25" s="3">
        <v>1.2113274087665737</v>
      </c>
      <c r="K25" s="3">
        <v>17.462418710788182</v>
      </c>
      <c r="L25" s="3">
        <v>3.4359398205107792</v>
      </c>
      <c r="M25" s="27">
        <v>0.44596078329809158</v>
      </c>
      <c r="N25" s="27">
        <v>3.4874187588467858</v>
      </c>
      <c r="O25" s="27">
        <v>0.19407928444509298</v>
      </c>
      <c r="P25" s="27">
        <v>0.99755615532055919</v>
      </c>
    </row>
    <row r="26" spans="1:16" x14ac:dyDescent="0.45">
      <c r="A26" s="4">
        <v>2004</v>
      </c>
      <c r="B26" s="3">
        <v>1.4380458953369251</v>
      </c>
      <c r="C26" s="3">
        <v>0.73824397988756252</v>
      </c>
      <c r="D26" s="3">
        <v>0.76560140457358228</v>
      </c>
      <c r="E26" s="3">
        <v>2.250745946716008</v>
      </c>
      <c r="F26" s="3">
        <v>3.5078726204941288</v>
      </c>
      <c r="G26" s="3">
        <v>-5.73755737053385E-3</v>
      </c>
      <c r="H26" s="3">
        <v>1.0374937638273778</v>
      </c>
      <c r="I26" s="3">
        <v>0.6231447742569014</v>
      </c>
      <c r="J26" s="3">
        <v>1.126677351362442</v>
      </c>
      <c r="K26" s="3">
        <v>21.202727931986818</v>
      </c>
      <c r="L26" s="3">
        <v>3.3894749457392668</v>
      </c>
      <c r="M26" s="27">
        <v>0.68947233558734067</v>
      </c>
      <c r="N26" s="27">
        <v>3.4836414644810478</v>
      </c>
      <c r="O26" s="27">
        <v>0.15384773560489395</v>
      </c>
      <c r="P26" s="27">
        <v>1.6760992048779926</v>
      </c>
    </row>
    <row r="27" spans="1:16" x14ac:dyDescent="0.45">
      <c r="A27" s="4">
        <v>2005</v>
      </c>
      <c r="B27" s="3">
        <v>1.8367522220663641</v>
      </c>
      <c r="C27" s="3">
        <v>2.9161148330305071</v>
      </c>
      <c r="D27" s="3">
        <v>0.88610072012519425</v>
      </c>
      <c r="E27" s="3">
        <v>2.2184999187325567</v>
      </c>
      <c r="F27" s="3">
        <v>2.7343871087247051</v>
      </c>
      <c r="G27" s="3">
        <v>3.0156294940001965E-2</v>
      </c>
      <c r="H27" s="3">
        <v>1.8333219331385029</v>
      </c>
      <c r="I27" s="3">
        <v>1.5490600831186414</v>
      </c>
      <c r="J27" s="3">
        <v>1.1161285430176837</v>
      </c>
      <c r="K27" s="3">
        <v>15.11336338806808</v>
      </c>
      <c r="L27" s="3">
        <v>4.3395871031835895</v>
      </c>
      <c r="M27" s="27">
        <v>1.171208960466686</v>
      </c>
      <c r="N27" s="27">
        <v>4.5542632969751571</v>
      </c>
      <c r="O27" s="27">
        <v>0.11300126609276155</v>
      </c>
      <c r="P27" s="27">
        <v>1.4593201328225636</v>
      </c>
    </row>
    <row r="28" spans="1:16" x14ac:dyDescent="0.45">
      <c r="A28" s="4">
        <v>2006</v>
      </c>
      <c r="B28" s="3">
        <v>0.76578541928519239</v>
      </c>
      <c r="C28" s="3">
        <v>1.3479426406402542</v>
      </c>
      <c r="D28" s="3">
        <v>2.1301684253349382</v>
      </c>
      <c r="E28" s="3">
        <v>2.3249791257205272</v>
      </c>
      <c r="F28" s="3">
        <v>4.7271647946479129</v>
      </c>
      <c r="G28" s="3">
        <v>-7.3509433259411047E-2</v>
      </c>
      <c r="H28" s="3">
        <v>3.1129779824151429</v>
      </c>
      <c r="I28" s="3">
        <v>2.1209188441261984</v>
      </c>
      <c r="J28" s="3">
        <v>1.696263617210783</v>
      </c>
      <c r="K28" s="3">
        <v>26.327157827698972</v>
      </c>
      <c r="L28" s="3">
        <v>4.0212567301114754</v>
      </c>
      <c r="M28" s="27">
        <v>0.63565718787801773</v>
      </c>
      <c r="N28" s="27">
        <v>4.5086006913951673</v>
      </c>
      <c r="O28" s="27">
        <v>-5.208790632576573E-2</v>
      </c>
      <c r="P28" s="27">
        <v>0.86989679579966939</v>
      </c>
    </row>
    <row r="29" spans="1:16" x14ac:dyDescent="0.45">
      <c r="A29" s="4">
        <v>2007</v>
      </c>
      <c r="B29" s="3">
        <v>2.1035469795459747</v>
      </c>
      <c r="C29" s="3">
        <v>1.603010571887896</v>
      </c>
      <c r="D29" s="3">
        <v>2.073394029525355</v>
      </c>
      <c r="E29" s="3">
        <v>4.5533558039875066</v>
      </c>
      <c r="F29" s="3">
        <v>4.6868463040581503</v>
      </c>
      <c r="G29" s="3">
        <v>5.5606415456633182E-2</v>
      </c>
      <c r="H29" s="3">
        <v>3.6683228161344861</v>
      </c>
      <c r="I29" s="3">
        <v>1.8712124660846188</v>
      </c>
      <c r="J29" s="3">
        <v>1.8639738837249797</v>
      </c>
      <c r="K29" s="3">
        <v>26.161983090426904</v>
      </c>
      <c r="L29" s="3">
        <v>3.2835693546736939</v>
      </c>
      <c r="M29" s="27">
        <v>0.81775442420332378</v>
      </c>
      <c r="N29" s="27">
        <v>4.4009836314445971</v>
      </c>
      <c r="O29" s="27">
        <v>0.47232284396587809</v>
      </c>
      <c r="P29" s="27">
        <v>0.75275401661963093</v>
      </c>
    </row>
    <row r="30" spans="1:16" x14ac:dyDescent="0.45">
      <c r="A30" s="4">
        <v>2008</v>
      </c>
      <c r="B30" s="3">
        <v>1.5436517356414139</v>
      </c>
      <c r="C30" s="3">
        <v>1.8263290240399834</v>
      </c>
      <c r="D30" s="3">
        <v>3.620523209162386</v>
      </c>
      <c r="E30" s="3">
        <v>3.7538776039416271</v>
      </c>
      <c r="F30" s="3">
        <v>3.2808198190878421</v>
      </c>
      <c r="G30" s="3">
        <v>7.9321573519278831E-3</v>
      </c>
      <c r="H30" s="3">
        <v>3.1973600016996042</v>
      </c>
      <c r="I30" s="3">
        <v>0.73780058271352911</v>
      </c>
      <c r="J30" s="3">
        <v>1.847529618264385</v>
      </c>
      <c r="K30" s="3">
        <v>7.0232852549594451</v>
      </c>
      <c r="L30" s="3">
        <v>2.9382490222899307</v>
      </c>
      <c r="M30" s="27">
        <v>1.4497483960094044</v>
      </c>
      <c r="N30" s="27">
        <v>3.7336107105615071</v>
      </c>
      <c r="O30" s="27">
        <v>0.48220856132488549</v>
      </c>
      <c r="P30" s="27">
        <v>1.0681832293450468</v>
      </c>
    </row>
    <row r="31" spans="1:16" x14ac:dyDescent="0.45">
      <c r="A31" s="4">
        <v>2009</v>
      </c>
      <c r="B31" s="3">
        <v>3.0336268952440562</v>
      </c>
      <c r="C31" s="3">
        <v>0.90391941965406208</v>
      </c>
      <c r="D31" s="3">
        <v>2.6515903323672907</v>
      </c>
      <c r="E31" s="3">
        <v>3.6631001021338685</v>
      </c>
      <c r="F31" s="3">
        <v>5.6692314639438759E-2</v>
      </c>
      <c r="G31" s="3">
        <v>0.29771538895769423</v>
      </c>
      <c r="H31" s="3">
        <v>1.3904022672624476</v>
      </c>
      <c r="I31" s="3">
        <v>1.1732482236237158</v>
      </c>
      <c r="J31" s="3">
        <v>0.96039045548359814</v>
      </c>
      <c r="K31" s="3">
        <v>12.071092036140934</v>
      </c>
      <c r="L31" s="3">
        <v>2.2759022488491771</v>
      </c>
      <c r="M31" s="27">
        <v>0.87949464888432904</v>
      </c>
      <c r="N31" s="27">
        <v>2.5688943267998754</v>
      </c>
      <c r="O31" s="27">
        <v>0.23114634767544789</v>
      </c>
      <c r="P31" s="27">
        <v>0.95576859415751991</v>
      </c>
    </row>
    <row r="32" spans="1:16" x14ac:dyDescent="0.45">
      <c r="A32" s="4">
        <v>2010</v>
      </c>
      <c r="B32" s="3">
        <v>3.5070612465923405</v>
      </c>
      <c r="C32" s="3">
        <v>2.0251791457678197</v>
      </c>
      <c r="D32" s="3">
        <v>1.6350341106629518</v>
      </c>
      <c r="E32" s="3">
        <v>2.3842001077140242</v>
      </c>
      <c r="F32" s="3">
        <v>4.2686465255279238</v>
      </c>
      <c r="G32" s="3">
        <v>0.54829466588794618</v>
      </c>
      <c r="H32" s="3">
        <v>1.1413054201446067</v>
      </c>
      <c r="I32" s="3">
        <v>0.5136980515684807</v>
      </c>
      <c r="J32" s="3">
        <v>0.8144445220931511</v>
      </c>
      <c r="K32" s="3">
        <v>23.069477316815295</v>
      </c>
      <c r="L32" s="3">
        <v>4.3232092820917396</v>
      </c>
      <c r="M32" s="27">
        <v>1.0689348611106355</v>
      </c>
      <c r="N32" s="27">
        <v>4.0035445856382497</v>
      </c>
      <c r="O32" s="27">
        <v>0.12920448958804975</v>
      </c>
      <c r="P32" s="27">
        <v>0.83014371429789791</v>
      </c>
    </row>
    <row r="33" spans="1:16" x14ac:dyDescent="0.45">
      <c r="A33" s="4">
        <v>2011</v>
      </c>
      <c r="B33" s="3">
        <v>3.7309878012947459</v>
      </c>
      <c r="C33" s="3">
        <v>2.3029842939034482</v>
      </c>
      <c r="D33" s="3">
        <v>2.0020634629993026</v>
      </c>
      <c r="E33" s="3">
        <v>4.6560946168716111</v>
      </c>
      <c r="F33" s="3">
        <v>5.0744603388802458</v>
      </c>
      <c r="G33" s="3">
        <v>0.4358149335645104</v>
      </c>
      <c r="H33" s="3">
        <v>0.62082279782058181</v>
      </c>
      <c r="I33" s="3">
        <v>0.85696300147731042</v>
      </c>
      <c r="J33" s="3">
        <v>1.4108836378992793</v>
      </c>
      <c r="K33" s="3">
        <v>17.596029688540121</v>
      </c>
      <c r="L33" s="3">
        <v>0.66708765184114438</v>
      </c>
      <c r="M33" s="27">
        <v>0.9831661886787838</v>
      </c>
      <c r="N33" s="27">
        <v>3.7088067039923573</v>
      </c>
      <c r="O33" s="27">
        <v>-1.3648274483926316E-2</v>
      </c>
      <c r="P33" s="27">
        <v>0.77982926033660838</v>
      </c>
    </row>
    <row r="34" spans="1:16" x14ac:dyDescent="0.45">
      <c r="A34" s="4">
        <v>2012</v>
      </c>
      <c r="B34" s="3">
        <v>4.540557584937063</v>
      </c>
      <c r="C34" s="3">
        <v>2.3097803184487198</v>
      </c>
      <c r="D34" s="3">
        <v>1.3129345381301261</v>
      </c>
      <c r="E34" s="3">
        <v>2.2871851542844972</v>
      </c>
      <c r="F34" s="3">
        <v>2.829057259583216</v>
      </c>
      <c r="G34" s="3">
        <v>0.42369151380326886</v>
      </c>
      <c r="H34" s="3">
        <v>0.38282664778002234</v>
      </c>
      <c r="I34" s="3">
        <v>1.2276299993257525</v>
      </c>
      <c r="J34" s="3">
        <v>1.3359173422629647</v>
      </c>
      <c r="K34" s="3">
        <v>18.743527478472402</v>
      </c>
      <c r="L34" s="3">
        <v>3.2445644083515539</v>
      </c>
      <c r="M34" s="27">
        <v>1.1881022241776313</v>
      </c>
      <c r="N34" s="27">
        <v>2.8271052579569589</v>
      </c>
      <c r="O34" s="27">
        <v>8.7202015018961257E-3</v>
      </c>
      <c r="P34" s="27">
        <v>0.74277962591782831</v>
      </c>
    </row>
    <row r="35" spans="1:16" x14ac:dyDescent="0.45">
      <c r="A35" s="4">
        <v>2013</v>
      </c>
      <c r="B35" s="3">
        <v>4.2866586036684771</v>
      </c>
      <c r="C35" s="3">
        <v>2.5513563340105772</v>
      </c>
      <c r="D35" s="3">
        <v>1.5162764770398465</v>
      </c>
      <c r="E35" s="3">
        <v>3.7221726126886336</v>
      </c>
      <c r="F35" s="3">
        <v>3.4943112606641744</v>
      </c>
      <c r="G35" s="3">
        <v>0.33471232876384677</v>
      </c>
      <c r="H35" s="3">
        <v>0.57651104318577207</v>
      </c>
      <c r="I35" s="3">
        <v>1.3164263785304948</v>
      </c>
      <c r="J35" s="3">
        <v>1.2110965129004316</v>
      </c>
      <c r="K35" s="3">
        <v>20.934481044653218</v>
      </c>
      <c r="L35" s="3">
        <v>3.791264467598312</v>
      </c>
      <c r="M35" s="27">
        <v>1.7354176354471034</v>
      </c>
      <c r="N35" s="27">
        <v>3.0398550324027576</v>
      </c>
      <c r="O35" s="27">
        <v>0.2042933841864244</v>
      </c>
      <c r="P35" s="27">
        <v>0.93132803501368011</v>
      </c>
    </row>
    <row r="36" spans="1:16" x14ac:dyDescent="0.45">
      <c r="A36" s="4">
        <v>2014</v>
      </c>
      <c r="B36" s="3">
        <v>3.3566082840069718</v>
      </c>
      <c r="C36" s="3">
        <v>2.8199726041914435</v>
      </c>
      <c r="D36" s="3">
        <v>1.6956595975510924</v>
      </c>
      <c r="E36" s="3">
        <v>3.4379498464343619</v>
      </c>
      <c r="F36" s="3">
        <v>3.1412291602822227</v>
      </c>
      <c r="G36" s="3">
        <v>0.13374623708248717</v>
      </c>
      <c r="H36" s="3">
        <v>0.7722185992355558</v>
      </c>
      <c r="I36" s="3">
        <v>1.9293752412428551</v>
      </c>
      <c r="J36" s="3">
        <v>1.0828121135162532</v>
      </c>
      <c r="K36" s="3">
        <v>21.818488078267855</v>
      </c>
      <c r="L36" s="3">
        <v>1.2214531926754866</v>
      </c>
      <c r="M36" s="27">
        <v>1.4687130663469992</v>
      </c>
      <c r="N36" s="27">
        <v>2.5592476497762484</v>
      </c>
      <c r="O36" s="27">
        <v>0.40335454340103705</v>
      </c>
      <c r="P36" s="27">
        <v>0.62477168826297869</v>
      </c>
    </row>
    <row r="37" spans="1:16" x14ac:dyDescent="0.45">
      <c r="A37" s="4">
        <v>2015</v>
      </c>
      <c r="B37" s="3">
        <v>1.3247121971173728</v>
      </c>
      <c r="C37" s="3">
        <v>2.2976163937199647</v>
      </c>
      <c r="D37" s="3">
        <v>2.0921152271658645</v>
      </c>
      <c r="E37" s="3">
        <v>6.4776259130557419</v>
      </c>
      <c r="F37" s="3">
        <v>3.2709492747518518</v>
      </c>
      <c r="G37" s="3">
        <v>0.21302952726446048</v>
      </c>
      <c r="H37" s="3">
        <v>0.61835603402928496</v>
      </c>
      <c r="I37" s="3">
        <v>1.8401801048396333</v>
      </c>
      <c r="J37" s="3">
        <v>0.79827110245559196</v>
      </c>
      <c r="K37" s="3">
        <v>22.654182689049165</v>
      </c>
      <c r="L37" s="3">
        <v>2.2246854679449601</v>
      </c>
      <c r="M37" s="27">
        <v>1.451288424869527</v>
      </c>
      <c r="N37" s="27">
        <v>2.1921776157453121</v>
      </c>
      <c r="O37" s="27">
        <v>0.11816198774824092</v>
      </c>
      <c r="P37" s="27">
        <v>0.27999555950879734</v>
      </c>
    </row>
    <row r="38" spans="1:16" x14ac:dyDescent="0.45">
      <c r="A38" s="4">
        <v>2016</v>
      </c>
      <c r="B38" s="3">
        <v>-1.3205671521287252</v>
      </c>
      <c r="C38" s="3">
        <v>0.48737247137086376</v>
      </c>
      <c r="D38" s="3">
        <v>1.9373641188289512</v>
      </c>
      <c r="E38" s="3">
        <v>5.4370573279037</v>
      </c>
      <c r="F38" s="3">
        <v>4.4713200012930949</v>
      </c>
      <c r="G38" s="3">
        <v>0.43221294398718779</v>
      </c>
      <c r="H38" s="3">
        <v>0.82135000112820433</v>
      </c>
      <c r="I38" s="3">
        <v>2.5985080272006074</v>
      </c>
      <c r="J38" s="3">
        <v>1.0192320394594103</v>
      </c>
      <c r="K38" s="3">
        <v>20.488040172912491</v>
      </c>
      <c r="L38" s="3">
        <v>0.84336434868321419</v>
      </c>
      <c r="M38" s="27">
        <v>0.87948896746643246</v>
      </c>
      <c r="N38" s="27">
        <v>1.5556369589001218</v>
      </c>
      <c r="O38" s="27">
        <v>0.81848161526451579</v>
      </c>
      <c r="P38" s="27">
        <v>0.80689330249619184</v>
      </c>
    </row>
    <row r="39" spans="1:16" x14ac:dyDescent="0.45">
      <c r="A39" s="4">
        <v>2017</v>
      </c>
      <c r="B39" s="3">
        <v>3.8581836290895115</v>
      </c>
      <c r="C39" s="3">
        <v>2.0194891981090795</v>
      </c>
      <c r="D39" s="3">
        <v>1.5073158322737332</v>
      </c>
      <c r="E39" s="3">
        <v>7.8182587938364652</v>
      </c>
      <c r="F39" s="3">
        <v>2.9358202970333793</v>
      </c>
      <c r="G39" s="3">
        <v>0.67743988557528645</v>
      </c>
      <c r="H39" s="3">
        <v>0.73583704620198842</v>
      </c>
      <c r="I39" s="3">
        <v>3.1223877712702772</v>
      </c>
      <c r="J39" s="3">
        <v>1.4545218952081533</v>
      </c>
      <c r="K39" s="3">
        <v>29.760517228612933</v>
      </c>
      <c r="L39" s="3">
        <v>1.8155026040520987</v>
      </c>
      <c r="M39" s="27">
        <v>0.61629494696107878</v>
      </c>
      <c r="N39" s="27">
        <v>1.3491237135657588</v>
      </c>
      <c r="O39" s="27">
        <v>0.38131963803427354</v>
      </c>
      <c r="P39" s="27">
        <v>1.1030779905618471</v>
      </c>
    </row>
    <row r="40" spans="1:16" x14ac:dyDescent="0.45">
      <c r="A40" s="4">
        <v>2018</v>
      </c>
      <c r="B40" s="3">
        <v>3.8047937188606822</v>
      </c>
      <c r="C40" s="3">
        <v>1.8142897935558115</v>
      </c>
      <c r="D40" s="3">
        <v>1.5582148390448849</v>
      </c>
      <c r="E40" s="3">
        <v>2.6334093881578315</v>
      </c>
      <c r="F40" s="3">
        <v>2.3145872908208274</v>
      </c>
      <c r="G40" s="3">
        <v>0.20615720226513928</v>
      </c>
      <c r="H40" s="3">
        <v>0.48774574929134035</v>
      </c>
      <c r="I40" s="3">
        <v>2.8683382581977424</v>
      </c>
      <c r="J40" s="3">
        <v>1.7080938542841873</v>
      </c>
      <c r="K40" s="3">
        <v>21.535539191096309</v>
      </c>
      <c r="L40" s="3">
        <v>2.7127983298208931</v>
      </c>
      <c r="M40" s="27">
        <v>0.75351065539213391</v>
      </c>
      <c r="N40" s="27">
        <v>1.6938943298735052</v>
      </c>
      <c r="O40" s="27">
        <v>0.50168548240377364</v>
      </c>
      <c r="P40" s="27">
        <v>0.70630089380814143</v>
      </c>
    </row>
    <row r="41" spans="1:16" x14ac:dyDescent="0.45">
      <c r="A41" s="4">
        <v>2019</v>
      </c>
      <c r="B41" s="3">
        <v>2.7711790920776744</v>
      </c>
      <c r="C41" s="3">
        <v>2.2333620427506489</v>
      </c>
      <c r="D41" s="3">
        <v>1.7848263487019949</v>
      </c>
      <c r="E41" s="3">
        <v>2.5264133439198968</v>
      </c>
      <c r="F41" s="3">
        <v>2.5069768975273745</v>
      </c>
      <c r="G41" s="3">
        <v>0.54280197981271805</v>
      </c>
      <c r="H41" s="3">
        <v>0.69614648007350677</v>
      </c>
      <c r="I41" s="3">
        <v>2.3011749705102056</v>
      </c>
      <c r="J41" s="3">
        <v>0.8352147531880636</v>
      </c>
      <c r="K41" s="3">
        <v>27.941256570167933</v>
      </c>
      <c r="L41" s="3">
        <v>1.0145118823521897</v>
      </c>
      <c r="M41" s="27">
        <v>0.54323371302534051</v>
      </c>
      <c r="N41" s="27">
        <v>1.3107159343632899</v>
      </c>
      <c r="O41" s="27">
        <v>0.78078531330125867</v>
      </c>
      <c r="P41" s="27">
        <v>0.58339386057331</v>
      </c>
    </row>
    <row r="42" spans="1:16" x14ac:dyDescent="0.45">
      <c r="A42" s="4">
        <v>2020</v>
      </c>
      <c r="B42" s="3">
        <v>4.7105771199678355</v>
      </c>
      <c r="C42" s="3">
        <v>1.8105840202486301</v>
      </c>
      <c r="D42" s="3">
        <v>2.4091359509569048</v>
      </c>
      <c r="E42" s="3">
        <v>2.4162520982532238</v>
      </c>
      <c r="F42" s="3">
        <v>1.2031707290875358</v>
      </c>
      <c r="G42" s="3">
        <v>0.37873909228731478</v>
      </c>
      <c r="H42" s="3">
        <v>0.68469529126869433</v>
      </c>
      <c r="I42" s="3">
        <v>1.8858636322117621</v>
      </c>
      <c r="J42" s="3">
        <v>0.5138165129397626</v>
      </c>
      <c r="K42" s="3">
        <v>22.517033804654627</v>
      </c>
      <c r="L42" s="3">
        <v>-0.98859080427275703</v>
      </c>
      <c r="M42" s="27">
        <v>0.40794415627768649</v>
      </c>
      <c r="N42" s="27">
        <v>1.723175619705597</v>
      </c>
      <c r="O42" s="27">
        <v>1.2395984861948797</v>
      </c>
      <c r="P42" s="27">
        <v>0.53304335266784686</v>
      </c>
    </row>
    <row r="43" spans="1:16" x14ac:dyDescent="0.45">
      <c r="A43" s="4">
        <v>2021</v>
      </c>
      <c r="B43" s="3">
        <v>1.4618171824937214</v>
      </c>
      <c r="C43" s="3">
        <v>1.7878620134090515</v>
      </c>
      <c r="D43" s="3">
        <v>1.419775276369496</v>
      </c>
      <c r="E43" s="3">
        <v>3.173303311532214</v>
      </c>
      <c r="F43" s="3">
        <v>5.427931547035624</v>
      </c>
      <c r="G43" s="3">
        <v>0.5316909062607853</v>
      </c>
      <c r="H43" s="3">
        <v>0.61648891979779485</v>
      </c>
      <c r="I43" s="3">
        <v>3.040788536362808</v>
      </c>
      <c r="J43" s="3">
        <v>0.66928040277353795</v>
      </c>
      <c r="K43" s="3">
        <v>32.69116674353613</v>
      </c>
      <c r="L43" s="3">
        <v>2.8959252625240519</v>
      </c>
      <c r="M43" s="27">
        <v>0.41412496446351948</v>
      </c>
      <c r="N43" s="27">
        <v>1.9307862409743752</v>
      </c>
      <c r="O43" s="27">
        <v>0.69261783098518903</v>
      </c>
      <c r="P43" s="27">
        <v>1.218163310803231</v>
      </c>
    </row>
    <row r="44" spans="1:16" x14ac:dyDescent="0.45">
      <c r="A44" s="4">
        <v>2022</v>
      </c>
      <c r="B44" s="3">
        <v>-1.7529342128815846</v>
      </c>
      <c r="C44" s="3">
        <v>1.6244662907797129</v>
      </c>
      <c r="D44" s="3">
        <v>1.4753008087251476</v>
      </c>
      <c r="E44" s="3">
        <v>2.0862685068907605</v>
      </c>
      <c r="F44" s="3">
        <v>3.6243553288214589</v>
      </c>
      <c r="G44" s="3">
        <v>0.160320046601204</v>
      </c>
      <c r="H44" s="3">
        <v>0.35561315544905686</v>
      </c>
      <c r="I44" s="3">
        <v>2.2756120591753652</v>
      </c>
      <c r="J44" s="3">
        <v>1.2073279720662653</v>
      </c>
      <c r="K44" s="3">
        <v>30.172988464845858</v>
      </c>
      <c r="L44" s="3">
        <v>2.058400222809321</v>
      </c>
      <c r="M44" s="27">
        <v>0.3379838189434492</v>
      </c>
      <c r="N44" s="27">
        <v>1.0029792966314808</v>
      </c>
      <c r="O44" s="27">
        <v>1.1231581474907504</v>
      </c>
      <c r="P44" s="27">
        <v>1.0806814720659179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5"/>
  <sheetViews>
    <sheetView zoomScale="71" zoomScaleNormal="71" workbookViewId="0">
      <selection activeCell="G35" sqref="G35"/>
    </sheetView>
  </sheetViews>
  <sheetFormatPr defaultRowHeight="14.25" x14ac:dyDescent="0.45"/>
  <cols>
    <col min="2" max="2" width="11.265625" customWidth="1"/>
    <col min="13" max="13" width="11" customWidth="1"/>
    <col min="16" max="16" width="11.59765625" customWidth="1"/>
  </cols>
  <sheetData>
    <row r="1" spans="1:16" ht="25.5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6" t="s">
        <v>10</v>
      </c>
      <c r="L1" s="16" t="s">
        <v>11</v>
      </c>
      <c r="M1" s="16" t="s">
        <v>16</v>
      </c>
      <c r="N1" s="21" t="s">
        <v>12</v>
      </c>
      <c r="O1" s="21" t="s">
        <v>13</v>
      </c>
      <c r="P1" s="21" t="s">
        <v>14</v>
      </c>
    </row>
    <row r="2" spans="1:16" x14ac:dyDescent="0.45">
      <c r="A2" s="9">
        <v>1980</v>
      </c>
      <c r="B2" s="3">
        <v>105.0257731958763</v>
      </c>
      <c r="C2" s="3">
        <v>52.654046477444517</v>
      </c>
      <c r="D2" s="3">
        <v>15.384576848506088</v>
      </c>
      <c r="E2" s="34">
        <v>12</v>
      </c>
      <c r="F2" s="3">
        <v>112.58722893374353</v>
      </c>
      <c r="G2" s="3">
        <v>30.27279560930134</v>
      </c>
      <c r="H2" s="3">
        <v>35.896899380388511</v>
      </c>
      <c r="I2" s="35">
        <v>48.97</v>
      </c>
      <c r="J2" s="3">
        <v>87.017301246110605</v>
      </c>
      <c r="K2" s="3">
        <v>410.93677521105849</v>
      </c>
      <c r="L2" s="3">
        <v>54.479065609658996</v>
      </c>
      <c r="M2" s="3">
        <v>23.377231112234973</v>
      </c>
      <c r="N2" s="3">
        <v>12.424848527654724</v>
      </c>
      <c r="O2" s="3">
        <v>27.227761683173334</v>
      </c>
      <c r="P2" s="3">
        <v>65.530860841130661</v>
      </c>
    </row>
    <row r="3" spans="1:16" x14ac:dyDescent="0.45">
      <c r="A3" s="9">
        <v>1981</v>
      </c>
      <c r="B3" s="3">
        <v>106.85674020272103</v>
      </c>
      <c r="C3" s="3">
        <v>53.177300238769512</v>
      </c>
      <c r="D3" s="3">
        <v>14.507264761620434</v>
      </c>
      <c r="E3" s="34">
        <v>12.69</v>
      </c>
      <c r="F3" s="3">
        <v>110.86213181052887</v>
      </c>
      <c r="G3" s="3">
        <v>32.519135624705278</v>
      </c>
      <c r="H3" s="3">
        <v>35.1680110425743</v>
      </c>
      <c r="I3" s="3">
        <v>35.270780877553356</v>
      </c>
      <c r="J3" s="3">
        <v>76.995470854655608</v>
      </c>
      <c r="K3" s="3">
        <v>399.77826831839747</v>
      </c>
      <c r="L3" s="3">
        <v>53.96866645673343</v>
      </c>
      <c r="M3" s="3">
        <v>19.24715909090909</v>
      </c>
      <c r="N3" s="3">
        <v>14.897181979976127</v>
      </c>
      <c r="O3" s="3">
        <v>27.628875719923357</v>
      </c>
      <c r="P3" s="3">
        <v>67.131335338575965</v>
      </c>
    </row>
    <row r="4" spans="1:16" x14ac:dyDescent="0.45">
      <c r="A4" s="9">
        <v>1982</v>
      </c>
      <c r="B4" s="3">
        <v>106.56950304092928</v>
      </c>
      <c r="C4" s="3">
        <v>48.676227432645902</v>
      </c>
      <c r="D4" s="3">
        <v>14.12592774954747</v>
      </c>
      <c r="E4" s="34">
        <v>8</v>
      </c>
      <c r="F4" s="3">
        <v>110.4586335244972</v>
      </c>
      <c r="G4" s="3">
        <v>30.398863893090589</v>
      </c>
      <c r="H4" s="3">
        <v>31.322283200528133</v>
      </c>
      <c r="I4" s="3">
        <v>32.180140248809472</v>
      </c>
      <c r="J4" s="3">
        <v>73.613938209153744</v>
      </c>
      <c r="K4" s="3">
        <v>372.53716761032575</v>
      </c>
      <c r="L4" s="3">
        <v>47.548328822450934</v>
      </c>
      <c r="M4" s="3">
        <v>20.606924193735203</v>
      </c>
      <c r="N4" s="3">
        <v>14.224787220440827</v>
      </c>
      <c r="O4" s="3">
        <v>27.293245854300697</v>
      </c>
      <c r="P4" s="3">
        <v>60.228919153868446</v>
      </c>
    </row>
    <row r="5" spans="1:16" x14ac:dyDescent="0.45">
      <c r="A5" s="9">
        <v>1983</v>
      </c>
      <c r="B5" s="3">
        <v>107.25144327231995</v>
      </c>
      <c r="C5" s="3">
        <v>56.55923666442326</v>
      </c>
      <c r="D5" s="3">
        <v>13.690593886880247</v>
      </c>
      <c r="E5" s="34">
        <v>6.46</v>
      </c>
      <c r="F5" s="3">
        <v>108.01629663278634</v>
      </c>
      <c r="G5" s="3">
        <v>31.546209715639812</v>
      </c>
      <c r="H5" s="3">
        <v>34.691962117199573</v>
      </c>
      <c r="I5" s="3">
        <v>34.313011837216465</v>
      </c>
      <c r="J5" s="3">
        <v>67.760133551533301</v>
      </c>
      <c r="K5" s="3">
        <v>333.14703873035893</v>
      </c>
      <c r="L5" s="3">
        <v>47.384496042474424</v>
      </c>
      <c r="M5" s="3">
        <v>20.316880621237072</v>
      </c>
      <c r="N5" s="3">
        <v>13.565794109868376</v>
      </c>
      <c r="O5" s="3">
        <v>25.060183763235095</v>
      </c>
      <c r="P5" s="3">
        <v>57.912223983219768</v>
      </c>
    </row>
    <row r="6" spans="1:16" x14ac:dyDescent="0.45">
      <c r="A6" s="9">
        <v>1984</v>
      </c>
      <c r="B6" s="3">
        <f>B4+B5</f>
        <v>213.82094631324924</v>
      </c>
      <c r="C6" s="3">
        <v>50.110619977301653</v>
      </c>
      <c r="D6" s="3">
        <v>14.009375944128916</v>
      </c>
      <c r="E6" s="34">
        <v>5.4</v>
      </c>
      <c r="F6" s="3">
        <v>106.62979258328096</v>
      </c>
      <c r="G6" s="3">
        <v>30.101549811916602</v>
      </c>
      <c r="H6" s="3">
        <v>33.362632860253164</v>
      </c>
      <c r="I6" s="3">
        <v>34.823984352674756</v>
      </c>
      <c r="J6" s="3">
        <v>63.547669532865889</v>
      </c>
      <c r="K6" s="3">
        <v>313.12352625424154</v>
      </c>
      <c r="L6" s="3">
        <v>48.069265418317556</v>
      </c>
      <c r="M6" s="3">
        <v>16.811727174903439</v>
      </c>
      <c r="N6" s="3">
        <v>15.769878298739348</v>
      </c>
      <c r="O6" s="3">
        <v>26.340615682240799</v>
      </c>
      <c r="P6" s="3">
        <v>57.36780025269973</v>
      </c>
    </row>
    <row r="7" spans="1:16" x14ac:dyDescent="0.45">
      <c r="A7" s="9">
        <v>1985</v>
      </c>
      <c r="B7" s="3">
        <f>B5+B6</f>
        <v>321.07238958556917</v>
      </c>
      <c r="C7" s="3">
        <v>44.718372311044668</v>
      </c>
      <c r="D7" s="3">
        <v>12.900036194148711</v>
      </c>
      <c r="E7" s="34">
        <v>5.86</v>
      </c>
      <c r="F7" s="3">
        <v>104.68310313669808</v>
      </c>
      <c r="G7" s="3">
        <v>31.528785472030226</v>
      </c>
      <c r="H7" s="3">
        <v>33.170746171294716</v>
      </c>
      <c r="I7" s="3">
        <v>32.840521838665829</v>
      </c>
      <c r="J7" s="3">
        <v>63.977213240954576</v>
      </c>
      <c r="K7" s="3">
        <v>304.14484567871023</v>
      </c>
      <c r="L7" s="3">
        <v>49.155228447404802</v>
      </c>
      <c r="M7" s="3">
        <v>18.22218462499935</v>
      </c>
      <c r="N7" s="3">
        <v>20.689605889442348</v>
      </c>
      <c r="O7" s="3">
        <v>24.596057371301164</v>
      </c>
      <c r="P7" s="3">
        <v>52.657049780040097</v>
      </c>
    </row>
    <row r="8" spans="1:16" x14ac:dyDescent="0.45">
      <c r="A8" s="9">
        <v>1986</v>
      </c>
      <c r="B8" s="3">
        <f>B6+B7</f>
        <v>534.89333589881835</v>
      </c>
      <c r="C8" s="3">
        <v>41.009538167786332</v>
      </c>
      <c r="D8" s="3">
        <v>12.219271899372565</v>
      </c>
      <c r="E8" s="34">
        <v>5.92</v>
      </c>
      <c r="F8" s="3">
        <v>106.49775120820179</v>
      </c>
      <c r="G8" s="3">
        <v>31.965041992678202</v>
      </c>
      <c r="H8" s="3">
        <v>32.406730776705821</v>
      </c>
      <c r="I8" s="3">
        <v>34.740006789154471</v>
      </c>
      <c r="J8" s="3">
        <v>59.047550062961761</v>
      </c>
      <c r="K8" s="3">
        <v>294.82646046849436</v>
      </c>
      <c r="L8" s="3">
        <v>49.170854681778593</v>
      </c>
      <c r="M8" s="3">
        <v>17.018742508278208</v>
      </c>
      <c r="N8" s="3">
        <v>19.897615647239004</v>
      </c>
      <c r="O8" s="3">
        <v>18.151232728443524</v>
      </c>
      <c r="P8" s="3">
        <v>60.10702446356683</v>
      </c>
    </row>
    <row r="9" spans="1:16" x14ac:dyDescent="0.45">
      <c r="A9" s="9">
        <v>1987</v>
      </c>
      <c r="B9" s="3">
        <f>B7+B8</f>
        <v>855.96572548438758</v>
      </c>
      <c r="C9" s="3">
        <v>46.974247878292125</v>
      </c>
      <c r="D9" s="3">
        <v>12.584814035675782</v>
      </c>
      <c r="E9" s="34">
        <v>4.87</v>
      </c>
      <c r="F9" s="3">
        <v>111.91959055312326</v>
      </c>
      <c r="G9" s="3">
        <v>32.719889139421269</v>
      </c>
      <c r="H9" s="3">
        <v>32.897101902427863</v>
      </c>
      <c r="I9" s="3">
        <v>37.357401109638609</v>
      </c>
      <c r="J9" s="3">
        <v>60.888660705662275</v>
      </c>
      <c r="K9" s="3">
        <v>325.03847462650526</v>
      </c>
      <c r="L9" s="3">
        <v>57.227984489338688</v>
      </c>
      <c r="M9" s="3">
        <v>16.687797631296309</v>
      </c>
      <c r="N9" s="3">
        <v>20.745003404985596</v>
      </c>
      <c r="O9" s="3">
        <v>17.106555101543897</v>
      </c>
      <c r="P9" s="3">
        <v>63.000152837602656</v>
      </c>
    </row>
    <row r="10" spans="1:16" x14ac:dyDescent="0.45">
      <c r="A10" s="9">
        <v>1988</v>
      </c>
      <c r="B10" s="3">
        <f>B8+B9</f>
        <v>1390.8590613832059</v>
      </c>
      <c r="C10" s="3">
        <v>47.254561422274264</v>
      </c>
      <c r="D10" s="3">
        <v>13.4904501163017</v>
      </c>
      <c r="E10" s="34">
        <v>3.91</v>
      </c>
      <c r="F10" s="3">
        <v>122.62422864566418</v>
      </c>
      <c r="G10" s="3">
        <v>33.829038046446314</v>
      </c>
      <c r="H10" s="3">
        <v>33.284225831335718</v>
      </c>
      <c r="I10" s="3">
        <v>39.323645610519421</v>
      </c>
      <c r="J10" s="3">
        <v>62.913209179122632</v>
      </c>
      <c r="K10" s="3">
        <v>359.8671590030749</v>
      </c>
      <c r="L10" s="3">
        <v>67.413470506890576</v>
      </c>
      <c r="M10" s="3">
        <v>17.678064309961229</v>
      </c>
      <c r="N10" s="3">
        <v>23.025531403780853</v>
      </c>
      <c r="O10" s="3">
        <v>17.185641550914106</v>
      </c>
      <c r="P10" s="3">
        <v>58.703637871785752</v>
      </c>
    </row>
    <row r="11" spans="1:16" x14ac:dyDescent="0.45">
      <c r="A11" s="9">
        <v>1989</v>
      </c>
      <c r="B11" s="3">
        <v>97.01921055937234</v>
      </c>
      <c r="C11" s="3">
        <v>49.081883689117483</v>
      </c>
      <c r="D11" s="3">
        <v>15.168132090669529</v>
      </c>
      <c r="E11" s="34">
        <v>4.09</v>
      </c>
      <c r="F11" s="3">
        <v>136.68906141609571</v>
      </c>
      <c r="G11" s="3">
        <v>33.350928093739149</v>
      </c>
      <c r="H11" s="3">
        <v>34.421659120877699</v>
      </c>
      <c r="I11" s="3">
        <v>41.282924296213949</v>
      </c>
      <c r="J11" s="3">
        <v>64.016975596587415</v>
      </c>
      <c r="K11" s="3">
        <v>347.57268567979969</v>
      </c>
      <c r="L11" s="3">
        <v>72.406933520857933</v>
      </c>
      <c r="M11" s="3">
        <v>18.325174019069308</v>
      </c>
      <c r="N11" s="3">
        <v>19.134707087738708</v>
      </c>
      <c r="O11" s="3">
        <v>18.872544483656466</v>
      </c>
      <c r="P11" s="3">
        <v>52.913659562200166</v>
      </c>
    </row>
    <row r="12" spans="1:16" x14ac:dyDescent="0.45">
      <c r="A12" s="9">
        <v>1990</v>
      </c>
      <c r="B12" s="3">
        <v>99.075380034477362</v>
      </c>
      <c r="C12" s="3">
        <v>52.891861437689293</v>
      </c>
      <c r="D12" s="3">
        <v>15.506261510196545</v>
      </c>
      <c r="E12" s="34">
        <v>10.77</v>
      </c>
      <c r="F12" s="3">
        <v>146.88825253398946</v>
      </c>
      <c r="G12" s="3">
        <v>32.188754157963949</v>
      </c>
      <c r="H12" s="3">
        <v>35.034575900498048</v>
      </c>
      <c r="I12" s="3">
        <v>42.922356288057998</v>
      </c>
      <c r="J12" s="3">
        <v>68.243915172911016</v>
      </c>
      <c r="K12" s="3">
        <v>344.33221784506964</v>
      </c>
      <c r="L12" s="3">
        <v>75.782364364539887</v>
      </c>
      <c r="M12" s="3">
        <v>18.966502012538509</v>
      </c>
      <c r="N12" s="3">
        <v>22.199473326941281</v>
      </c>
      <c r="O12" s="3">
        <v>19.663366096534787</v>
      </c>
      <c r="P12" s="3">
        <v>50.750313378494404</v>
      </c>
    </row>
    <row r="13" spans="1:16" x14ac:dyDescent="0.45">
      <c r="A13" s="9">
        <v>1991</v>
      </c>
      <c r="B13" s="3">
        <v>106.8491008600469</v>
      </c>
      <c r="C13" s="3">
        <v>54.839564880576056</v>
      </c>
      <c r="D13" s="3">
        <v>16.987726551135058</v>
      </c>
      <c r="E13" s="34">
        <v>84.85</v>
      </c>
      <c r="F13" s="3">
        <v>159.31144726325451</v>
      </c>
      <c r="G13" s="3">
        <v>34.675055128795407</v>
      </c>
      <c r="H13" s="3">
        <v>35.419655104840295</v>
      </c>
      <c r="I13" s="3">
        <v>44.219923776008116</v>
      </c>
      <c r="J13" s="3">
        <v>67.595912393076318</v>
      </c>
      <c r="K13" s="3">
        <v>323.88799482575104</v>
      </c>
      <c r="L13" s="3">
        <v>78.471134977417492</v>
      </c>
      <c r="M13" s="3">
        <v>18.889826885074712</v>
      </c>
      <c r="N13" s="3">
        <v>24.06633472026423</v>
      </c>
      <c r="O13" s="3">
        <v>18.074791641382522</v>
      </c>
      <c r="P13" s="3">
        <v>49.825079150498738</v>
      </c>
    </row>
    <row r="14" spans="1:16" x14ac:dyDescent="0.45">
      <c r="A14" s="4">
        <v>1992</v>
      </c>
      <c r="B14" s="3">
        <v>105.78136463683052</v>
      </c>
      <c r="C14" s="3">
        <v>57.427434110152774</v>
      </c>
      <c r="D14" s="3">
        <v>18.433099041828044</v>
      </c>
      <c r="E14" s="3">
        <f>E31+E30/2</f>
        <v>45.00022669419586</v>
      </c>
      <c r="F14" s="3">
        <v>150.61122098193547</v>
      </c>
      <c r="G14" s="3">
        <v>41.695413137202515</v>
      </c>
      <c r="H14" s="3">
        <v>37.69453972106308</v>
      </c>
      <c r="I14" s="3">
        <v>44.991142730161464</v>
      </c>
      <c r="J14" s="3">
        <v>72.803756557398245</v>
      </c>
      <c r="K14" s="3">
        <v>311.31226728151842</v>
      </c>
      <c r="L14" s="3">
        <v>77.954645692609262</v>
      </c>
      <c r="M14" s="3">
        <v>19.934005502451058</v>
      </c>
      <c r="N14" s="3">
        <v>26.09757739193067</v>
      </c>
      <c r="O14" s="3">
        <v>17.331076618029726</v>
      </c>
      <c r="P14" s="3">
        <v>48.759425641203023</v>
      </c>
    </row>
    <row r="15" spans="1:16" x14ac:dyDescent="0.45">
      <c r="A15" s="4">
        <v>1993</v>
      </c>
      <c r="B15" s="3">
        <v>106.52698221284294</v>
      </c>
      <c r="C15" s="3">
        <v>50.523385888230735</v>
      </c>
      <c r="D15" s="3">
        <v>19.651539786468376</v>
      </c>
      <c r="E15" s="3">
        <f>E30+E29/2</f>
        <v>58.767226442480748</v>
      </c>
      <c r="F15" s="3">
        <v>157.94046250159704</v>
      </c>
      <c r="G15" s="3">
        <v>47.189581175077699</v>
      </c>
      <c r="H15" s="3">
        <v>38.499316875231528</v>
      </c>
      <c r="I15" s="3">
        <v>50.465042920921775</v>
      </c>
      <c r="J15" s="3">
        <v>77.147518340956637</v>
      </c>
      <c r="K15" s="3">
        <v>313.41613980766539</v>
      </c>
      <c r="L15" s="3">
        <v>77.746117117409739</v>
      </c>
      <c r="M15" s="3">
        <v>23.121583069898193</v>
      </c>
      <c r="N15" s="3">
        <v>25.900430191705265</v>
      </c>
      <c r="O15" s="3">
        <v>16.015615062660132</v>
      </c>
      <c r="P15" s="3">
        <v>46.918678233765768</v>
      </c>
    </row>
    <row r="16" spans="1:16" x14ac:dyDescent="0.45">
      <c r="A16" s="4">
        <v>1994</v>
      </c>
      <c r="B16" s="3">
        <v>99.487425917027068</v>
      </c>
      <c r="C16" s="3">
        <v>51.877101049474952</v>
      </c>
      <c r="D16" s="3">
        <v>20.078144376339278</v>
      </c>
      <c r="E16" s="3">
        <f>E36+E35/2</f>
        <v>56.019569022766788</v>
      </c>
      <c r="F16" s="3">
        <v>179.90494267398611</v>
      </c>
      <c r="G16" s="3">
        <v>50.432072744791036</v>
      </c>
      <c r="H16" s="3">
        <v>35.057723713159454</v>
      </c>
      <c r="I16" s="3">
        <v>52.526503802317507</v>
      </c>
      <c r="J16" s="3">
        <v>79.430790697031867</v>
      </c>
      <c r="K16" s="3">
        <v>316.21654758456725</v>
      </c>
      <c r="L16" s="3">
        <v>81.248952993827743</v>
      </c>
      <c r="M16" s="3">
        <v>22.865864554570319</v>
      </c>
      <c r="N16" s="3">
        <v>35.769814987275886</v>
      </c>
      <c r="O16" s="3">
        <v>15.810306232275712</v>
      </c>
      <c r="P16" s="3">
        <v>48.665989786664674</v>
      </c>
    </row>
    <row r="17" spans="1:16" x14ac:dyDescent="0.45">
      <c r="A17" s="4">
        <v>1995</v>
      </c>
      <c r="B17" s="3">
        <v>115.54396423248883</v>
      </c>
      <c r="C17" s="3">
        <v>53.958590063542587</v>
      </c>
      <c r="D17" s="3">
        <v>22.867448705870537</v>
      </c>
      <c r="E17" s="3">
        <f>E35+E34/2</f>
        <v>36.910804571991875</v>
      </c>
      <c r="F17" s="3">
        <v>192.1132002535139</v>
      </c>
      <c r="G17" s="3">
        <v>59.490518398539983</v>
      </c>
      <c r="H17" s="3">
        <v>36.132753673519041</v>
      </c>
      <c r="I17" s="3">
        <v>57.330557976277895</v>
      </c>
      <c r="J17" s="3">
        <v>81.635049088611083</v>
      </c>
      <c r="K17" s="3">
        <v>345.4592638954615</v>
      </c>
      <c r="L17" s="3">
        <v>89.756174936824479</v>
      </c>
      <c r="M17" s="3">
        <v>28.209496076421807</v>
      </c>
      <c r="N17" s="3">
        <v>34.276969064856367</v>
      </c>
      <c r="O17" s="3">
        <v>16.390104934017234</v>
      </c>
      <c r="P17" s="3">
        <v>52.464021961203578</v>
      </c>
    </row>
    <row r="18" spans="1:16" x14ac:dyDescent="0.45">
      <c r="A18" s="4">
        <v>1996</v>
      </c>
      <c r="B18" s="3">
        <v>120.57396367669486</v>
      </c>
      <c r="C18" s="3">
        <v>52.264743657148003</v>
      </c>
      <c r="D18" s="3">
        <v>21.929487871386652</v>
      </c>
      <c r="E18" s="3">
        <f>E32+E31/2</f>
        <v>32.234220971008952</v>
      </c>
      <c r="F18" s="3">
        <v>181.76698248545711</v>
      </c>
      <c r="G18" s="3">
        <v>58.457768698300207</v>
      </c>
      <c r="H18" s="3">
        <v>38.330126833989489</v>
      </c>
      <c r="I18" s="3">
        <v>63.855303550877437</v>
      </c>
      <c r="J18" s="3">
        <v>78.873963714380935</v>
      </c>
      <c r="K18" s="3">
        <v>334.9111632880925</v>
      </c>
      <c r="L18" s="3">
        <v>84.274147997975263</v>
      </c>
      <c r="M18" s="3">
        <v>26.07608772338093</v>
      </c>
      <c r="N18" s="3">
        <v>33.814745467754378</v>
      </c>
      <c r="O18" s="3">
        <v>18.253868225552182</v>
      </c>
      <c r="P18" s="3">
        <v>52.653972927420526</v>
      </c>
    </row>
    <row r="19" spans="1:16" x14ac:dyDescent="0.45">
      <c r="A19" s="4">
        <v>1997</v>
      </c>
      <c r="B19" s="3">
        <v>115.67966826486978</v>
      </c>
      <c r="C19" s="3">
        <v>55.993858808677707</v>
      </c>
      <c r="D19" s="3">
        <v>22.619386866462353</v>
      </c>
      <c r="E19" s="3">
        <f>E34+E33/2</f>
        <v>19.921182374729838</v>
      </c>
      <c r="F19" s="3">
        <v>185.66511116236981</v>
      </c>
      <c r="G19" s="3">
        <v>64.035534894995948</v>
      </c>
      <c r="H19" s="3">
        <v>36.852266100896422</v>
      </c>
      <c r="I19" s="3">
        <v>77.228645917266221</v>
      </c>
      <c r="J19" s="3">
        <v>80.137553309550341</v>
      </c>
      <c r="K19" s="3">
        <v>323.86442214814036</v>
      </c>
      <c r="L19" s="3">
        <v>95.051790646475496</v>
      </c>
      <c r="M19" s="3">
        <v>26.325513390083259</v>
      </c>
      <c r="N19" s="3">
        <v>34.533017358803129</v>
      </c>
      <c r="O19" s="3">
        <v>19.78351762336688</v>
      </c>
      <c r="P19" s="3">
        <v>57.523037746369113</v>
      </c>
    </row>
    <row r="20" spans="1:16" x14ac:dyDescent="0.45">
      <c r="A20" s="4">
        <v>1998</v>
      </c>
      <c r="B20" s="3">
        <v>107.87610619469025</v>
      </c>
      <c r="C20" s="3">
        <v>96.186192360268635</v>
      </c>
      <c r="D20" s="3">
        <v>23.699470078931018</v>
      </c>
      <c r="E20" s="3">
        <f>E33+E32/2</f>
        <v>25.532011446373815</v>
      </c>
      <c r="F20" s="3">
        <v>209.49220280818946</v>
      </c>
      <c r="G20" s="3">
        <v>56.709601289700672</v>
      </c>
      <c r="H20" s="3">
        <v>34.01172518053103</v>
      </c>
      <c r="I20" s="3">
        <v>80.07720151842102</v>
      </c>
      <c r="J20" s="3">
        <v>78.494989125587182</v>
      </c>
      <c r="K20" s="3">
        <v>312.07925567468595</v>
      </c>
      <c r="L20" s="3">
        <v>100.24047373282828</v>
      </c>
      <c r="M20" s="3">
        <v>27.880063402839379</v>
      </c>
      <c r="N20" s="3">
        <v>32.424304625381382</v>
      </c>
      <c r="O20" s="3">
        <v>19.003186222337703</v>
      </c>
      <c r="P20" s="3">
        <v>68.497472056361758</v>
      </c>
    </row>
    <row r="21" spans="1:16" x14ac:dyDescent="0.45">
      <c r="A21" s="4">
        <v>1999</v>
      </c>
      <c r="B21" s="3">
        <v>104.21957163011415</v>
      </c>
      <c r="C21" s="3">
        <v>62.943912860192427</v>
      </c>
      <c r="D21" s="3">
        <v>24.815598044292916</v>
      </c>
      <c r="E21" s="3">
        <v>57.042000000000002</v>
      </c>
      <c r="F21" s="3">
        <v>217.57091939194854</v>
      </c>
      <c r="G21" s="3">
        <v>52.566981253435308</v>
      </c>
      <c r="H21" s="3">
        <v>32.319962809426556</v>
      </c>
      <c r="I21" s="3">
        <v>77.161493712217194</v>
      </c>
      <c r="J21" s="3">
        <v>78.751478349637367</v>
      </c>
      <c r="K21" s="3">
        <v>336.48484641288184</v>
      </c>
      <c r="L21" s="3">
        <v>100.70628870443311</v>
      </c>
      <c r="M21" s="3">
        <v>28.387940557115787</v>
      </c>
      <c r="N21" s="3">
        <v>33.524161761749319</v>
      </c>
      <c r="O21" s="3">
        <v>18.125630716691106</v>
      </c>
      <c r="P21" s="3">
        <v>59.762753760653851</v>
      </c>
    </row>
    <row r="22" spans="1:16" x14ac:dyDescent="0.45">
      <c r="A22" s="4">
        <v>2000</v>
      </c>
      <c r="B22" s="3">
        <v>103.17162546955518</v>
      </c>
      <c r="C22" s="3">
        <v>71.436875917373087</v>
      </c>
      <c r="D22" s="3">
        <v>26.900922910070218</v>
      </c>
      <c r="E22" s="3">
        <v>57.183700000000002</v>
      </c>
      <c r="F22" s="3">
        <v>220.40678898207355</v>
      </c>
      <c r="G22" s="3">
        <v>55.710589004131883</v>
      </c>
      <c r="H22" s="3">
        <v>25.363429689401855</v>
      </c>
      <c r="I22" s="3">
        <v>85.153368584363903</v>
      </c>
      <c r="J22" s="3">
        <v>88.636441704913025</v>
      </c>
      <c r="K22" s="3">
        <v>364.36452046821756</v>
      </c>
      <c r="L22" s="3">
        <v>121.29795535147205</v>
      </c>
      <c r="M22" s="3">
        <v>29.321714361903794</v>
      </c>
      <c r="N22" s="3">
        <v>39.411014852392789</v>
      </c>
      <c r="O22" s="3">
        <v>19.562371583905424</v>
      </c>
      <c r="P22" s="3">
        <v>66.095160108183364</v>
      </c>
    </row>
    <row r="23" spans="1:16" x14ac:dyDescent="0.45">
      <c r="A23" s="4">
        <v>2001</v>
      </c>
      <c r="B23" s="3">
        <v>108.71887067815631</v>
      </c>
      <c r="C23" s="3">
        <v>69.793207525623785</v>
      </c>
      <c r="D23" s="3">
        <v>25.993254753436517</v>
      </c>
      <c r="E23" s="3">
        <v>56.900300000000001</v>
      </c>
      <c r="F23" s="3">
        <v>203.3646360106529</v>
      </c>
      <c r="G23" s="3">
        <v>55.799921080370588</v>
      </c>
      <c r="H23" s="3">
        <v>27.63004523744798</v>
      </c>
      <c r="I23" s="3">
        <v>84.900388623753074</v>
      </c>
      <c r="J23" s="3">
        <v>80.898601532757624</v>
      </c>
      <c r="K23" s="3">
        <v>349.29210569497832</v>
      </c>
      <c r="L23" s="3">
        <v>120.26796627353298</v>
      </c>
      <c r="M23" s="3">
        <v>32.098017073011661</v>
      </c>
      <c r="N23" s="3">
        <v>38.5273592755252</v>
      </c>
      <c r="O23" s="3">
        <v>19.55960447200707</v>
      </c>
      <c r="P23" s="3">
        <v>62.223797217990459</v>
      </c>
    </row>
    <row r="24" spans="1:16" x14ac:dyDescent="0.45">
      <c r="A24" s="4">
        <v>2002</v>
      </c>
      <c r="B24" s="3">
        <v>108.74796908221474</v>
      </c>
      <c r="C24" s="3">
        <v>59.079461766372262</v>
      </c>
      <c r="D24" s="3">
        <v>29.508662935298169</v>
      </c>
      <c r="E24" s="3">
        <v>57.467100000000002</v>
      </c>
      <c r="F24" s="3">
        <v>199.35623269565491</v>
      </c>
      <c r="G24" s="3">
        <v>46.230718500445107</v>
      </c>
      <c r="H24" s="3">
        <v>27.633806715470165</v>
      </c>
      <c r="I24" s="3">
        <v>83.844804093778933</v>
      </c>
      <c r="J24" s="3">
        <v>76.335131782651715</v>
      </c>
      <c r="K24" s="3">
        <v>349.74601398567637</v>
      </c>
      <c r="L24" s="3">
        <v>114.96974302106671</v>
      </c>
      <c r="M24" s="3">
        <v>28.967380721164922</v>
      </c>
      <c r="N24" s="3">
        <v>42.747403634051132</v>
      </c>
      <c r="O24" s="3">
        <v>20.447122066158265</v>
      </c>
      <c r="P24" s="3">
        <v>58.353039402921702</v>
      </c>
    </row>
    <row r="25" spans="1:16" x14ac:dyDescent="0.45">
      <c r="A25" s="4">
        <v>2003</v>
      </c>
      <c r="B25" s="3">
        <v>105.2584675685025</v>
      </c>
      <c r="C25" s="3">
        <v>53.616493747301575</v>
      </c>
      <c r="D25" s="3">
        <v>30.592436133017536</v>
      </c>
      <c r="E25" s="3">
        <v>56.3337</v>
      </c>
      <c r="F25" s="3">
        <v>194.19512905683087</v>
      </c>
      <c r="G25" s="3">
        <v>44.247883615619493</v>
      </c>
      <c r="H25" s="3">
        <v>29.796396445008433</v>
      </c>
      <c r="I25" s="3">
        <v>87.574644363663595</v>
      </c>
      <c r="J25" s="3">
        <v>75.336247330542989</v>
      </c>
      <c r="K25" s="3">
        <v>377.21856430158141</v>
      </c>
      <c r="L25" s="3">
        <v>116.69281970486456</v>
      </c>
      <c r="M25" s="3">
        <v>27.65788490015796</v>
      </c>
      <c r="N25" s="3">
        <v>51.803988000526459</v>
      </c>
      <c r="O25" s="3">
        <v>21.32612526781185</v>
      </c>
      <c r="P25" s="3">
        <v>61.174601279012144</v>
      </c>
    </row>
    <row r="26" spans="1:16" x14ac:dyDescent="0.45">
      <c r="A26" s="4">
        <v>2004</v>
      </c>
      <c r="B26" s="3">
        <v>100.58957068523169</v>
      </c>
      <c r="C26" s="3">
        <v>59.761294836691036</v>
      </c>
      <c r="D26" s="3">
        <v>37.503814059446981</v>
      </c>
      <c r="E26" s="3">
        <v>58.6004</v>
      </c>
      <c r="F26" s="3">
        <v>210.37426589712433</v>
      </c>
      <c r="G26" s="3">
        <v>46.147286720608697</v>
      </c>
      <c r="H26" s="3">
        <v>27.549625426658984</v>
      </c>
      <c r="I26" s="3">
        <v>87.125284823204836</v>
      </c>
      <c r="J26" s="3">
        <v>79.482944901118742</v>
      </c>
      <c r="K26" s="3">
        <v>401.52371253850941</v>
      </c>
      <c r="L26" s="3">
        <v>127.41187372039271</v>
      </c>
      <c r="M26" s="3">
        <v>26.858234149243138</v>
      </c>
      <c r="N26" s="3">
        <v>59.505524224818416</v>
      </c>
      <c r="O26" s="3">
        <v>23.66435342289747</v>
      </c>
      <c r="P26" s="3">
        <v>70.015714865672905</v>
      </c>
    </row>
    <row r="27" spans="1:16" x14ac:dyDescent="0.45">
      <c r="A27" s="4">
        <v>2005</v>
      </c>
      <c r="B27" s="3">
        <v>97.457616621624311</v>
      </c>
      <c r="C27" s="3">
        <v>63.987935868863467</v>
      </c>
      <c r="D27" s="3">
        <v>42.001669615100383</v>
      </c>
      <c r="E27" s="3">
        <v>54.067</v>
      </c>
      <c r="F27" s="3">
        <v>203.8546445956238</v>
      </c>
      <c r="G27" s="3">
        <v>44.062947479861286</v>
      </c>
      <c r="H27" s="3">
        <v>32.154429138471393</v>
      </c>
      <c r="I27" s="3">
        <v>83.845674570805116</v>
      </c>
      <c r="J27" s="3">
        <v>73.603972958053347</v>
      </c>
      <c r="K27" s="3">
        <v>420.43051292055861</v>
      </c>
      <c r="L27" s="3">
        <v>137.85386683224743</v>
      </c>
      <c r="M27" s="3">
        <v>34.396934864464974</v>
      </c>
      <c r="N27" s="3">
        <v>62.207892865780181</v>
      </c>
      <c r="O27" s="3">
        <v>26.229954577856496</v>
      </c>
      <c r="P27" s="3">
        <v>68.324811023640137</v>
      </c>
    </row>
    <row r="28" spans="1:16" x14ac:dyDescent="0.45">
      <c r="A28" s="4">
        <v>2006</v>
      </c>
      <c r="B28" s="3">
        <v>96.941149359698883</v>
      </c>
      <c r="C28" s="3">
        <v>56.657126814886652</v>
      </c>
      <c r="D28" s="3">
        <v>45.724480499050287</v>
      </c>
      <c r="E28" s="3">
        <f>E29+E30/2</f>
        <v>63.133783241887272</v>
      </c>
      <c r="F28" s="3">
        <v>202.57714684039786</v>
      </c>
      <c r="G28" s="3">
        <v>44.761987756924185</v>
      </c>
      <c r="H28" s="3">
        <v>35.681729664466125</v>
      </c>
      <c r="I28" s="3">
        <v>80.850538672877491</v>
      </c>
      <c r="J28" s="3">
        <v>71.261178488300871</v>
      </c>
      <c r="K28" s="3">
        <v>425.36339954301934</v>
      </c>
      <c r="L28" s="3">
        <v>134.0869461912682</v>
      </c>
      <c r="M28" s="3">
        <v>38.11192443259214</v>
      </c>
      <c r="N28" s="3">
        <v>64.478883904017451</v>
      </c>
      <c r="O28" s="3">
        <v>30.016376098669173</v>
      </c>
      <c r="P28" s="3">
        <v>70.651873530419351</v>
      </c>
    </row>
    <row r="29" spans="1:16" x14ac:dyDescent="0.45">
      <c r="A29" s="4">
        <v>2007</v>
      </c>
      <c r="B29" s="3">
        <v>95.750467264403937</v>
      </c>
      <c r="C29" s="3">
        <v>54.829249978207464</v>
      </c>
      <c r="D29" s="3">
        <v>45.686268679441241</v>
      </c>
      <c r="E29" s="3">
        <f>E31+E30/2</f>
        <v>45.00022669419586</v>
      </c>
      <c r="F29" s="3">
        <v>192.46550635765172</v>
      </c>
      <c r="G29" s="3">
        <v>44.579275020025364</v>
      </c>
      <c r="H29" s="3">
        <v>32.990428566202723</v>
      </c>
      <c r="I29" s="3">
        <v>73.6449799920629</v>
      </c>
      <c r="J29" s="3">
        <v>68.606511660139134</v>
      </c>
      <c r="K29" s="3">
        <v>394.28847191907818</v>
      </c>
      <c r="L29" s="3">
        <v>129.87322698971749</v>
      </c>
      <c r="M29" s="3">
        <v>39.94238265317351</v>
      </c>
      <c r="N29" s="3">
        <v>62.193363476477501</v>
      </c>
      <c r="O29" s="3">
        <v>32.816578051879006</v>
      </c>
      <c r="P29" s="3">
        <v>73.874525287791542</v>
      </c>
    </row>
    <row r="30" spans="1:16" x14ac:dyDescent="0.45">
      <c r="A30" s="4">
        <v>2008</v>
      </c>
      <c r="B30" s="3">
        <v>105.91384407218389</v>
      </c>
      <c r="C30" s="3">
        <v>58.561399631296062</v>
      </c>
      <c r="D30" s="3">
        <v>53.368220439222625</v>
      </c>
      <c r="E30" s="3">
        <f>E31+E32/2</f>
        <v>36.267113095382818</v>
      </c>
      <c r="F30" s="3">
        <v>176.66832478514812</v>
      </c>
      <c r="G30" s="3">
        <v>46.036206351191304</v>
      </c>
      <c r="H30" s="3">
        <v>35.594201492568175</v>
      </c>
      <c r="I30" s="3">
        <v>67.681070773040105</v>
      </c>
      <c r="J30" s="3">
        <v>63.369043608222043</v>
      </c>
      <c r="K30" s="3">
        <v>437.32671489105712</v>
      </c>
      <c r="L30" s="3">
        <v>140.43701154093122</v>
      </c>
      <c r="M30" s="3">
        <v>42.6209140325589</v>
      </c>
      <c r="N30" s="3">
        <v>57.61271534324186</v>
      </c>
      <c r="O30" s="3">
        <v>34.129476541224548</v>
      </c>
      <c r="P30" s="3">
        <v>95.516352434746864</v>
      </c>
    </row>
    <row r="31" spans="1:16" x14ac:dyDescent="0.45">
      <c r="A31" s="4">
        <v>2009</v>
      </c>
      <c r="B31" s="3">
        <v>108.5726364876724</v>
      </c>
      <c r="C31" s="3">
        <v>45.512121368705387</v>
      </c>
      <c r="D31" s="3">
        <v>46.272869643101785</v>
      </c>
      <c r="E31" s="3">
        <f>E32+E33/2</f>
        <v>26.866670146504454</v>
      </c>
      <c r="F31" s="3">
        <v>162.5589704526995</v>
      </c>
      <c r="G31" s="3">
        <v>47.07944776336879</v>
      </c>
      <c r="H31" s="3">
        <v>32.071848261480355</v>
      </c>
      <c r="I31" s="3">
        <v>60.886590786975837</v>
      </c>
      <c r="J31" s="3">
        <v>49.149141530823471</v>
      </c>
      <c r="K31" s="3">
        <v>358.19281182884225</v>
      </c>
      <c r="L31" s="3">
        <v>119.26941885458935</v>
      </c>
      <c r="M31" s="3">
        <v>40.092796223022958</v>
      </c>
      <c r="N31" s="3">
        <v>45.18487037857674</v>
      </c>
      <c r="O31" s="3">
        <v>24.390166533855524</v>
      </c>
      <c r="P31" s="3">
        <v>86.133619369747009</v>
      </c>
    </row>
    <row r="32" spans="1:16" x14ac:dyDescent="0.45">
      <c r="A32" s="4">
        <v>2010</v>
      </c>
      <c r="B32" s="3">
        <v>95.368945960406634</v>
      </c>
      <c r="C32" s="3">
        <v>46.701273875873703</v>
      </c>
      <c r="D32" s="3">
        <v>49.25520649748065</v>
      </c>
      <c r="E32" s="3">
        <v>18.800885897756729</v>
      </c>
      <c r="F32" s="3">
        <v>157.9447648867712</v>
      </c>
      <c r="G32" s="3">
        <v>45.984905774270736</v>
      </c>
      <c r="H32" s="3">
        <v>32.868926580729557</v>
      </c>
      <c r="I32" s="3">
        <v>66.104278513779676</v>
      </c>
      <c r="J32" s="3">
        <v>34.929239453424898</v>
      </c>
      <c r="K32" s="3">
        <v>369.6855557876458</v>
      </c>
      <c r="L32" s="3">
        <v>127.25052263825106</v>
      </c>
      <c r="M32" s="3">
        <v>37.802842670832149</v>
      </c>
      <c r="N32" s="3">
        <v>50.717077662700341</v>
      </c>
      <c r="O32" s="3">
        <v>28.498472693838909</v>
      </c>
      <c r="P32" s="3">
        <v>91.399596495175601</v>
      </c>
    </row>
    <row r="33" spans="1:16" x14ac:dyDescent="0.45">
      <c r="A33" s="4">
        <v>2011</v>
      </c>
      <c r="B33" s="3">
        <v>99.536540359610342</v>
      </c>
      <c r="C33" s="3">
        <v>50.180013184110372</v>
      </c>
      <c r="D33" s="3">
        <v>55.623880013529771</v>
      </c>
      <c r="E33" s="3">
        <v>16.131568497495451</v>
      </c>
      <c r="F33" s="3">
        <v>154.937684607226</v>
      </c>
      <c r="G33" s="3">
        <v>36.296758890229</v>
      </c>
      <c r="H33" s="3">
        <v>32.939905145641056</v>
      </c>
      <c r="I33" s="3">
        <v>60.795836699907525</v>
      </c>
      <c r="J33" s="3">
        <v>20.709337376026301</v>
      </c>
      <c r="K33" s="3">
        <v>379.09863137753905</v>
      </c>
      <c r="L33" s="3">
        <v>139.67540722457585</v>
      </c>
      <c r="M33" s="3">
        <v>47.420849835689815</v>
      </c>
      <c r="N33" s="3">
        <v>50.740904586420868</v>
      </c>
      <c r="O33" s="3">
        <v>30.194960728629617</v>
      </c>
      <c r="P33" s="3">
        <v>105.56631358134838</v>
      </c>
    </row>
    <row r="34" spans="1:16" x14ac:dyDescent="0.45">
      <c r="A34" s="4">
        <v>2012</v>
      </c>
      <c r="B34" s="3">
        <v>105.64102397775221</v>
      </c>
      <c r="C34" s="3">
        <v>49.582898299262702</v>
      </c>
      <c r="D34" s="3">
        <v>55.79372171741737</v>
      </c>
      <c r="E34" s="3">
        <v>11.855398125982113</v>
      </c>
      <c r="F34" s="3">
        <v>147.84175476601337</v>
      </c>
      <c r="G34" s="3">
        <v>37.921906059675699</v>
      </c>
      <c r="H34" s="3">
        <v>32.805502207367873</v>
      </c>
      <c r="I34" s="3">
        <v>57.842005513308173</v>
      </c>
      <c r="J34" s="3">
        <v>6.4894352986277397</v>
      </c>
      <c r="K34" s="3">
        <v>369.2129657876647</v>
      </c>
      <c r="L34" s="3">
        <v>137.67493851023951</v>
      </c>
      <c r="M34" s="3">
        <v>48.110922747678906</v>
      </c>
      <c r="N34" s="3">
        <v>48.267522367403323</v>
      </c>
      <c r="O34" s="3">
        <v>30.470910917175232</v>
      </c>
      <c r="P34" s="3">
        <v>105.45832773770141</v>
      </c>
    </row>
    <row r="35" spans="1:16" x14ac:dyDescent="0.45">
      <c r="A35" s="4">
        <v>2013</v>
      </c>
      <c r="B35" s="3">
        <v>110.93687883740448</v>
      </c>
      <c r="C35" s="3">
        <v>48.637372675289285</v>
      </c>
      <c r="D35" s="3">
        <v>53.844131946677734</v>
      </c>
      <c r="E35" s="3">
        <v>30.983105509000815</v>
      </c>
      <c r="F35" s="3">
        <v>142.72099146487284</v>
      </c>
      <c r="G35" s="3">
        <v>41.865375737574247</v>
      </c>
      <c r="H35" s="3">
        <v>33.333598681813079</v>
      </c>
      <c r="I35" s="3">
        <v>55.824781232029849</v>
      </c>
      <c r="J35" s="3">
        <v>-7.7304667787708601</v>
      </c>
      <c r="K35" s="3">
        <v>367.04178004901911</v>
      </c>
      <c r="L35" s="3">
        <v>132.46227417426871</v>
      </c>
      <c r="M35" s="3">
        <v>46.296402723975824</v>
      </c>
      <c r="N35" s="3">
        <v>46.744375577355299</v>
      </c>
      <c r="O35" s="3">
        <v>33.978768650951068</v>
      </c>
      <c r="P35" s="3">
        <v>97.952104953888181</v>
      </c>
    </row>
    <row r="36" spans="1:16" x14ac:dyDescent="0.45">
      <c r="A36" s="4">
        <v>2014</v>
      </c>
      <c r="B36" s="3">
        <v>102.42096881404751</v>
      </c>
      <c r="C36" s="3">
        <v>48.08017558552271</v>
      </c>
      <c r="D36" s="3">
        <v>48.922185747066905</v>
      </c>
      <c r="E36" s="3">
        <v>40.528016268266384</v>
      </c>
      <c r="F36" s="3">
        <v>138.31223117684328</v>
      </c>
      <c r="G36" s="3">
        <v>45.982641611020995</v>
      </c>
      <c r="H36" s="3">
        <v>30.901244616103146</v>
      </c>
      <c r="I36" s="3">
        <v>57.468172087594468</v>
      </c>
      <c r="J36" s="3">
        <v>-21.950368856169401</v>
      </c>
      <c r="K36" s="3">
        <v>360.46731916623702</v>
      </c>
      <c r="L36" s="3">
        <v>130.90549544439796</v>
      </c>
      <c r="M36" s="3">
        <v>44.514080196809587</v>
      </c>
      <c r="N36" s="3">
        <v>44.905215954349622</v>
      </c>
      <c r="O36" s="3">
        <v>37.431434568657949</v>
      </c>
      <c r="P36" s="3">
        <v>90.614441898156727</v>
      </c>
    </row>
    <row r="37" spans="1:16" x14ac:dyDescent="0.45">
      <c r="A37" s="4">
        <v>2015</v>
      </c>
      <c r="B37" s="3">
        <v>89.893790077624018</v>
      </c>
      <c r="C37" s="3">
        <v>41.93764024152938</v>
      </c>
      <c r="D37" s="3">
        <v>41.922913865864722</v>
      </c>
      <c r="E37" s="3">
        <v>44.947228360036767</v>
      </c>
      <c r="F37" s="3">
        <v>131.37007244525975</v>
      </c>
      <c r="G37" s="3">
        <v>46.665730388591811</v>
      </c>
      <c r="H37" s="3">
        <v>27.654672517777801</v>
      </c>
      <c r="I37" s="3">
        <v>59.141592105309414</v>
      </c>
      <c r="J37" s="3">
        <v>46.917970808869846</v>
      </c>
      <c r="K37" s="3">
        <v>329.47139894026151</v>
      </c>
      <c r="L37" s="3">
        <v>124.83966215252616</v>
      </c>
      <c r="M37" s="3">
        <v>42.085996307038194</v>
      </c>
      <c r="N37" s="3">
        <v>39.464169335301811</v>
      </c>
      <c r="O37" s="3">
        <v>35.42740835447983</v>
      </c>
      <c r="P37" s="3">
        <v>79.13249438909196</v>
      </c>
    </row>
    <row r="38" spans="1:16" x14ac:dyDescent="0.45">
      <c r="A38" s="4">
        <v>2016</v>
      </c>
      <c r="B38" s="3">
        <v>87.31826708153416</v>
      </c>
      <c r="C38" s="3">
        <v>37.421341802331824</v>
      </c>
      <c r="D38" s="3">
        <v>40.082485713276021</v>
      </c>
      <c r="E38" s="3">
        <v>53.91504376279881</v>
      </c>
      <c r="F38" s="3">
        <v>126.89901002569985</v>
      </c>
      <c r="G38" s="3">
        <v>42.115486124351584</v>
      </c>
      <c r="H38" s="3">
        <v>24.701579514823646</v>
      </c>
      <c r="I38" s="3">
        <v>61.776065765387081</v>
      </c>
      <c r="J38" s="3">
        <v>46.47153702507611</v>
      </c>
      <c r="K38" s="3">
        <v>303.1365065420743</v>
      </c>
      <c r="L38" s="3">
        <v>120.5752272891298</v>
      </c>
      <c r="M38" s="3">
        <v>31.334150134614202</v>
      </c>
      <c r="N38" s="3">
        <v>36.894415017078913</v>
      </c>
      <c r="O38" s="3">
        <v>31.31024684558842</v>
      </c>
      <c r="P38" s="3">
        <v>73.603809465598061</v>
      </c>
    </row>
    <row r="39" spans="1:16" x14ac:dyDescent="0.45">
      <c r="A39" s="4">
        <v>2017</v>
      </c>
      <c r="B39" s="3">
        <v>85.176749046137672</v>
      </c>
      <c r="C39" s="3">
        <v>39.355497070460586</v>
      </c>
      <c r="D39" s="3">
        <v>40.74249695452253</v>
      </c>
      <c r="E39" s="3">
        <v>61.021481739939922</v>
      </c>
      <c r="F39" s="3">
        <v>133.15517337195615</v>
      </c>
      <c r="G39" s="3">
        <v>44.642410622369582</v>
      </c>
      <c r="H39" s="3">
        <v>25.47203640870222</v>
      </c>
      <c r="I39" s="3">
        <v>68.168369742672695</v>
      </c>
      <c r="J39" s="3">
        <v>47.140409800149428</v>
      </c>
      <c r="K39" s="3">
        <v>316.47756986259003</v>
      </c>
      <c r="L39" s="3">
        <v>120.89142743363792</v>
      </c>
      <c r="M39" s="3">
        <v>29.99973067243435</v>
      </c>
      <c r="N39" s="3">
        <v>37.632413240426303</v>
      </c>
      <c r="O39" s="3">
        <v>34.423213572168592</v>
      </c>
      <c r="P39" s="3">
        <v>77.120917806641629</v>
      </c>
    </row>
    <row r="40" spans="1:16" x14ac:dyDescent="0.45">
      <c r="A40" s="4">
        <v>2018</v>
      </c>
      <c r="B40" s="3">
        <v>93.896319873230965</v>
      </c>
      <c r="C40" s="3">
        <v>43.074308955199484</v>
      </c>
      <c r="D40" s="3">
        <v>43.616969332388891</v>
      </c>
      <c r="E40" s="3">
        <v>62.448907025142262</v>
      </c>
      <c r="F40" s="3">
        <v>130.40262550212626</v>
      </c>
      <c r="G40" s="3">
        <v>48.447386945638101</v>
      </c>
      <c r="H40" s="3">
        <v>27.62605636516227</v>
      </c>
      <c r="I40" s="3">
        <v>72.163398299027307</v>
      </c>
      <c r="J40" s="3">
        <v>49.809396752043661</v>
      </c>
      <c r="K40" s="3">
        <v>325.1973590768651</v>
      </c>
      <c r="L40" s="3">
        <v>120.84186473098377</v>
      </c>
      <c r="M40" s="3">
        <v>32.514631724088389</v>
      </c>
      <c r="N40" s="3">
        <v>37.565784102137364</v>
      </c>
      <c r="O40" s="3">
        <v>36.609931802106999</v>
      </c>
      <c r="P40" s="3">
        <v>78.988865513436309</v>
      </c>
    </row>
    <row r="41" spans="1:16" x14ac:dyDescent="0.45">
      <c r="A41" s="4">
        <v>2019</v>
      </c>
      <c r="B41" s="3">
        <v>108.50965835795864</v>
      </c>
      <c r="C41" s="3">
        <v>37.627777535710813</v>
      </c>
      <c r="D41" s="3">
        <v>39.905403530644193</v>
      </c>
      <c r="E41" s="3">
        <v>60.688989216536513</v>
      </c>
      <c r="F41" s="3">
        <v>123.02856202794288</v>
      </c>
      <c r="G41" s="3">
        <v>49.24952658763214</v>
      </c>
      <c r="H41" s="3">
        <v>28.90557579944528</v>
      </c>
      <c r="I41" s="3">
        <v>68.841842259567841</v>
      </c>
      <c r="J41" s="3">
        <v>49.425525855614758</v>
      </c>
      <c r="K41" s="3">
        <v>321.70349721631072</v>
      </c>
      <c r="L41" s="3">
        <v>109.68951471516606</v>
      </c>
      <c r="M41" s="3">
        <v>31.578051281467474</v>
      </c>
      <c r="N41" s="3">
        <v>35.890096034242454</v>
      </c>
      <c r="O41" s="3">
        <v>35.216418108414466</v>
      </c>
      <c r="P41" s="3">
        <v>75.757138965219042</v>
      </c>
    </row>
    <row r="42" spans="1:16" x14ac:dyDescent="0.45">
      <c r="A42" s="4">
        <v>2020</v>
      </c>
      <c r="B42" s="3">
        <v>110.29100365845197</v>
      </c>
      <c r="C42" s="3">
        <v>32.97217540024274</v>
      </c>
      <c r="D42" s="3">
        <v>37.804125361393616</v>
      </c>
      <c r="E42" s="3">
        <v>64.900657099085208</v>
      </c>
      <c r="F42" s="3">
        <v>116.82858611492692</v>
      </c>
      <c r="G42" s="3">
        <v>40.918865595321932</v>
      </c>
      <c r="H42" s="3">
        <v>26.716280459429786</v>
      </c>
      <c r="I42" s="3">
        <v>58.169560302228149</v>
      </c>
      <c r="J42" s="3">
        <v>37.029289090060416</v>
      </c>
      <c r="K42" s="3">
        <v>332.77382652314003</v>
      </c>
      <c r="L42" s="3">
        <v>97.799694862687574</v>
      </c>
      <c r="M42" s="3">
        <v>26.271447376215018</v>
      </c>
      <c r="N42" s="3">
        <v>34.754295776105579</v>
      </c>
      <c r="O42" s="3">
        <v>31.367968978397364</v>
      </c>
      <c r="P42" s="3">
        <v>69.034045090956155</v>
      </c>
    </row>
    <row r="43" spans="1:16" x14ac:dyDescent="0.45">
      <c r="A43" s="4">
        <v>2021</v>
      </c>
      <c r="B43" s="3">
        <v>147.12311266317695</v>
      </c>
      <c r="C43" s="3">
        <v>40.197751253900435</v>
      </c>
      <c r="D43" s="3">
        <v>45.667683203815876</v>
      </c>
      <c r="E43" s="3">
        <v>65.838334586847765</v>
      </c>
      <c r="F43" s="3">
        <v>130.56985050658213</v>
      </c>
      <c r="G43" s="3">
        <v>43.053804791958541</v>
      </c>
      <c r="H43" s="3">
        <v>27.050143725709852</v>
      </c>
      <c r="I43" s="3">
        <v>63.484610488614578</v>
      </c>
      <c r="J43" s="3">
        <v>41.258506796886465</v>
      </c>
      <c r="K43" s="3">
        <v>333.33960933968098</v>
      </c>
      <c r="L43" s="3">
        <v>117.24343100777486</v>
      </c>
      <c r="M43" s="3">
        <v>27.724004703663109</v>
      </c>
      <c r="N43" s="3">
        <v>37.301990171391978</v>
      </c>
      <c r="O43" s="3">
        <v>36.940525425694055</v>
      </c>
      <c r="P43" s="3">
        <v>80.492339951864651</v>
      </c>
    </row>
    <row r="44" spans="1:16" x14ac:dyDescent="0.45">
      <c r="A44" s="4">
        <v>2022</v>
      </c>
      <c r="B44" s="3">
        <v>146.97396615445868</v>
      </c>
      <c r="C44" s="3">
        <v>45.393305403898921</v>
      </c>
      <c r="D44" s="3">
        <v>49.373094057942446</v>
      </c>
      <c r="E44" s="3">
        <v>72.372910084353194</v>
      </c>
      <c r="F44" s="3">
        <v>140.74554788086797</v>
      </c>
      <c r="G44" s="3">
        <v>49.39885418649061</v>
      </c>
      <c r="H44" s="3">
        <v>32.320585598423605</v>
      </c>
      <c r="I44" s="3">
        <v>72.41668658559189</v>
      </c>
      <c r="J44" s="3">
        <v>46.519245745955537</v>
      </c>
      <c r="K44" s="3">
        <v>336.86248904118401</v>
      </c>
      <c r="L44" s="3">
        <v>133.91343276535054</v>
      </c>
      <c r="M44" s="3">
        <v>33.779967270573493</v>
      </c>
      <c r="N44" s="3">
        <v>38.143819433151613</v>
      </c>
      <c r="O44" s="3">
        <v>46.84</v>
      </c>
      <c r="P44" s="3">
        <v>96.78306154100683</v>
      </c>
    </row>
    <row r="45" spans="1:16" x14ac:dyDescent="0.45">
      <c r="C45" s="18"/>
      <c r="D45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2336-F0D8-421D-A063-3AC09F1B556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4"/>
  <sheetViews>
    <sheetView topLeftCell="G1" zoomScale="96" zoomScaleNormal="96" workbookViewId="0">
      <selection activeCell="M15" sqref="M15"/>
    </sheetView>
  </sheetViews>
  <sheetFormatPr defaultRowHeight="14.25" x14ac:dyDescent="0.45"/>
  <cols>
    <col min="2" max="2" width="18.265625" customWidth="1"/>
    <col min="3" max="3" width="11.73046875" customWidth="1"/>
    <col min="4" max="4" width="14.1328125" customWidth="1"/>
    <col min="5" max="5" width="16.86328125" customWidth="1"/>
    <col min="6" max="6" width="14.1328125" customWidth="1"/>
    <col min="7" max="7" width="14.73046875" customWidth="1"/>
    <col min="8" max="8" width="12.86328125" customWidth="1"/>
    <col min="9" max="9" width="13.1328125" customWidth="1"/>
    <col min="10" max="10" width="12.86328125" customWidth="1"/>
    <col min="12" max="12" width="14.59765625" customWidth="1"/>
    <col min="13" max="13" width="11" customWidth="1"/>
    <col min="14" max="14" width="14.59765625" customWidth="1"/>
    <col min="15" max="15" width="14.265625" customWidth="1"/>
    <col min="16" max="16" width="13.265625" customWidth="1"/>
  </cols>
  <sheetData>
    <row r="1" spans="1:16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16</v>
      </c>
      <c r="N1" s="21" t="s">
        <v>12</v>
      </c>
      <c r="O1" s="21" t="s">
        <v>13</v>
      </c>
      <c r="P1" s="21" t="s">
        <v>14</v>
      </c>
    </row>
    <row r="2" spans="1:16" x14ac:dyDescent="0.45">
      <c r="A2" s="32">
        <v>1980</v>
      </c>
      <c r="B2" s="3">
        <v>187921</v>
      </c>
      <c r="C2" s="3">
        <v>148177096</v>
      </c>
      <c r="D2" s="3">
        <v>696828385</v>
      </c>
      <c r="E2" s="3">
        <v>33465781</v>
      </c>
      <c r="F2" s="3">
        <v>13215707</v>
      </c>
      <c r="G2" s="3">
        <v>15600442</v>
      </c>
      <c r="H2" s="3">
        <v>80624057</v>
      </c>
      <c r="I2" s="3">
        <v>48419546</v>
      </c>
      <c r="J2" s="3">
        <v>14943645</v>
      </c>
      <c r="K2" s="3">
        <v>2413945</v>
      </c>
      <c r="L2" s="3">
        <v>45737753</v>
      </c>
      <c r="M2" s="3">
        <v>83929765</v>
      </c>
      <c r="N2" s="3">
        <v>981235000</v>
      </c>
      <c r="O2" s="3">
        <v>116807000</v>
      </c>
      <c r="P2" s="3">
        <v>38123775</v>
      </c>
    </row>
    <row r="3" spans="1:16" x14ac:dyDescent="0.45">
      <c r="A3" s="32">
        <v>1981</v>
      </c>
      <c r="B3" s="3">
        <v>194099</v>
      </c>
      <c r="C3" s="3">
        <v>151686337</v>
      </c>
      <c r="D3" s="3">
        <v>712869298</v>
      </c>
      <c r="E3" s="3">
        <v>34110098</v>
      </c>
      <c r="F3" s="3">
        <v>13564594</v>
      </c>
      <c r="G3" s="3">
        <v>15969792</v>
      </c>
      <c r="H3" s="3">
        <v>84270202</v>
      </c>
      <c r="I3" s="3">
        <v>49679330</v>
      </c>
      <c r="J3" s="3">
        <v>15198918</v>
      </c>
      <c r="K3" s="3">
        <v>2532835</v>
      </c>
      <c r="L3" s="3">
        <v>46727292</v>
      </c>
      <c r="M3" s="3">
        <v>86154836</v>
      </c>
      <c r="N3" s="3">
        <v>993885000</v>
      </c>
      <c r="O3" s="3">
        <v>117661000</v>
      </c>
      <c r="P3" s="3">
        <v>38723248</v>
      </c>
    </row>
    <row r="4" spans="1:16" x14ac:dyDescent="0.45">
      <c r="A4" s="32">
        <v>1982</v>
      </c>
      <c r="B4" s="3">
        <v>200630</v>
      </c>
      <c r="C4" s="3">
        <v>155228658</v>
      </c>
      <c r="D4" s="3">
        <v>729169466</v>
      </c>
      <c r="E4" s="3">
        <v>34742586</v>
      </c>
      <c r="F4" s="3">
        <v>13921029</v>
      </c>
      <c r="G4" s="3">
        <v>16347124</v>
      </c>
      <c r="H4" s="3">
        <v>87828198</v>
      </c>
      <c r="I4" s="3">
        <v>50938522</v>
      </c>
      <c r="J4" s="3">
        <v>15438753</v>
      </c>
      <c r="K4" s="3">
        <v>2646466</v>
      </c>
      <c r="L4" s="3">
        <v>47700340</v>
      </c>
      <c r="M4" s="3">
        <v>88555336</v>
      </c>
      <c r="N4" s="3">
        <v>1008630000</v>
      </c>
      <c r="O4" s="3">
        <v>118480000</v>
      </c>
      <c r="P4" s="3">
        <v>39326352</v>
      </c>
    </row>
    <row r="5" spans="1:16" x14ac:dyDescent="0.45">
      <c r="A5" s="32">
        <v>1983</v>
      </c>
      <c r="B5" s="3">
        <v>207523</v>
      </c>
      <c r="C5" s="3">
        <v>158790611</v>
      </c>
      <c r="D5" s="3">
        <v>745826546</v>
      </c>
      <c r="E5" s="3">
        <v>35424262</v>
      </c>
      <c r="F5" s="3">
        <v>14292862</v>
      </c>
      <c r="G5" s="3">
        <v>16740664</v>
      </c>
      <c r="H5" s="3">
        <v>91080372</v>
      </c>
      <c r="I5" s="3">
        <v>52219685</v>
      </c>
      <c r="J5" s="3">
        <v>15658442</v>
      </c>
      <c r="K5" s="3">
        <v>2681061</v>
      </c>
      <c r="L5" s="3">
        <v>48670565</v>
      </c>
      <c r="M5" s="3">
        <v>91045478</v>
      </c>
      <c r="N5" s="3">
        <v>1023310000</v>
      </c>
      <c r="O5" s="3">
        <v>119307000</v>
      </c>
      <c r="P5" s="3">
        <v>39910403</v>
      </c>
    </row>
    <row r="6" spans="1:16" x14ac:dyDescent="0.45">
      <c r="A6" s="32">
        <v>1984</v>
      </c>
      <c r="B6" s="3">
        <v>214682</v>
      </c>
      <c r="C6" s="3">
        <v>162331962</v>
      </c>
      <c r="D6" s="3">
        <v>762895156</v>
      </c>
      <c r="E6" s="3">
        <v>36159838</v>
      </c>
      <c r="F6" s="3">
        <v>14686454</v>
      </c>
      <c r="G6" s="3">
        <v>17141610</v>
      </c>
      <c r="H6" s="3">
        <v>94003867</v>
      </c>
      <c r="I6" s="3">
        <v>53514959</v>
      </c>
      <c r="J6" s="3">
        <v>15872577</v>
      </c>
      <c r="K6" s="3">
        <v>2732221</v>
      </c>
      <c r="L6" s="3">
        <v>49636724</v>
      </c>
      <c r="M6" s="3">
        <v>93534239</v>
      </c>
      <c r="N6" s="3">
        <v>1036825000</v>
      </c>
      <c r="O6" s="3">
        <v>120083000</v>
      </c>
      <c r="P6" s="3">
        <v>40405956</v>
      </c>
    </row>
    <row r="7" spans="1:16" x14ac:dyDescent="0.45">
      <c r="A7" s="32">
        <v>1985</v>
      </c>
      <c r="B7" s="3">
        <v>222119</v>
      </c>
      <c r="C7" s="3">
        <v>165791694</v>
      </c>
      <c r="D7" s="3">
        <v>780242084</v>
      </c>
      <c r="E7" s="3">
        <v>36881020</v>
      </c>
      <c r="F7" s="3">
        <v>15108135</v>
      </c>
      <c r="G7" s="3">
        <v>17540571</v>
      </c>
      <c r="H7" s="3">
        <v>97121552</v>
      </c>
      <c r="I7" s="3">
        <v>54812660</v>
      </c>
      <c r="J7" s="3">
        <v>16092338</v>
      </c>
      <c r="K7" s="3">
        <v>2735957</v>
      </c>
      <c r="L7" s="3">
        <v>50594940</v>
      </c>
      <c r="M7" s="3">
        <v>95959099</v>
      </c>
      <c r="N7" s="3">
        <v>1051040000</v>
      </c>
      <c r="O7" s="3">
        <v>120837000</v>
      </c>
      <c r="P7" s="3">
        <v>40805744</v>
      </c>
    </row>
    <row r="8" spans="1:16" x14ac:dyDescent="0.45">
      <c r="A8" s="32">
        <v>1986</v>
      </c>
      <c r="B8" s="3">
        <v>229815</v>
      </c>
      <c r="C8" s="3">
        <v>169135273</v>
      </c>
      <c r="D8" s="3">
        <v>797878993</v>
      </c>
      <c r="E8" s="3">
        <v>37572340</v>
      </c>
      <c r="F8" s="3">
        <v>15558740</v>
      </c>
      <c r="G8" s="3">
        <v>17936926</v>
      </c>
      <c r="H8" s="3">
        <v>100618523</v>
      </c>
      <c r="I8" s="3">
        <v>56109838</v>
      </c>
      <c r="J8" s="3">
        <v>16317995</v>
      </c>
      <c r="K8" s="3">
        <v>2733373</v>
      </c>
      <c r="L8" s="3">
        <v>51542094</v>
      </c>
      <c r="M8" s="3">
        <v>98271746</v>
      </c>
      <c r="N8" s="3">
        <v>1066790000</v>
      </c>
      <c r="O8" s="3">
        <v>121482000</v>
      </c>
      <c r="P8" s="3">
        <v>41213674</v>
      </c>
    </row>
    <row r="9" spans="1:16" x14ac:dyDescent="0.45">
      <c r="A9" s="32">
        <v>1987</v>
      </c>
      <c r="B9" s="3">
        <v>237712</v>
      </c>
      <c r="C9" s="3">
        <v>172421390</v>
      </c>
      <c r="D9" s="3">
        <v>815716125</v>
      </c>
      <c r="E9" s="3">
        <v>38233171</v>
      </c>
      <c r="F9" s="3">
        <v>16033103</v>
      </c>
      <c r="G9" s="3">
        <v>18326204</v>
      </c>
      <c r="H9" s="3">
        <v>104251093</v>
      </c>
      <c r="I9" s="3">
        <v>57415175</v>
      </c>
      <c r="J9" s="3">
        <v>16547139</v>
      </c>
      <c r="K9" s="3">
        <v>2774789</v>
      </c>
      <c r="L9" s="3">
        <v>52479181</v>
      </c>
      <c r="M9" s="3">
        <v>100490256</v>
      </c>
      <c r="N9" s="3">
        <v>1084035000</v>
      </c>
      <c r="O9" s="3">
        <v>122069000</v>
      </c>
      <c r="P9" s="3">
        <v>41621690</v>
      </c>
    </row>
    <row r="10" spans="1:16" x14ac:dyDescent="0.45">
      <c r="A10" s="32">
        <v>1988</v>
      </c>
      <c r="B10" s="3">
        <v>245729</v>
      </c>
      <c r="C10" s="3">
        <v>175694647</v>
      </c>
      <c r="D10" s="3">
        <v>833729681</v>
      </c>
      <c r="E10" s="3">
        <v>38868270</v>
      </c>
      <c r="F10" s="3">
        <v>16524616</v>
      </c>
      <c r="G10" s="3">
        <v>18720745</v>
      </c>
      <c r="H10" s="3">
        <v>107967838</v>
      </c>
      <c r="I10" s="3">
        <v>58755923</v>
      </c>
      <c r="J10" s="3">
        <v>16773736</v>
      </c>
      <c r="K10" s="3">
        <v>2846108</v>
      </c>
      <c r="L10" s="3">
        <v>53410965</v>
      </c>
      <c r="M10" s="3">
        <v>102688833</v>
      </c>
      <c r="N10" s="3">
        <v>1101630000</v>
      </c>
      <c r="O10" s="3">
        <v>122578000</v>
      </c>
      <c r="P10" s="3">
        <v>42031247</v>
      </c>
    </row>
    <row r="11" spans="1:16" x14ac:dyDescent="0.45">
      <c r="A11" s="32">
        <v>1989</v>
      </c>
      <c r="B11" s="3">
        <v>253821</v>
      </c>
      <c r="C11" s="3">
        <v>178949174</v>
      </c>
      <c r="D11" s="3">
        <v>852012673</v>
      </c>
      <c r="E11" s="3">
        <v>39489419</v>
      </c>
      <c r="F11" s="3">
        <v>17020143</v>
      </c>
      <c r="G11" s="3">
        <v>19145077</v>
      </c>
      <c r="H11" s="3">
        <v>111670386</v>
      </c>
      <c r="I11" s="3">
        <v>60127343</v>
      </c>
      <c r="J11" s="3">
        <v>16990575</v>
      </c>
      <c r="K11" s="3">
        <v>2930901</v>
      </c>
      <c r="L11" s="3">
        <v>54324004</v>
      </c>
      <c r="M11" s="3">
        <v>104893674</v>
      </c>
      <c r="N11" s="3">
        <v>1118650000</v>
      </c>
      <c r="O11" s="3">
        <v>123069000</v>
      </c>
      <c r="P11" s="3">
        <v>42449038</v>
      </c>
    </row>
    <row r="12" spans="1:16" x14ac:dyDescent="0.45">
      <c r="A12" s="32">
        <v>1990</v>
      </c>
      <c r="B12" s="3">
        <v>261928</v>
      </c>
      <c r="C12" s="3">
        <v>182159874</v>
      </c>
      <c r="D12" s="3">
        <v>870452165</v>
      </c>
      <c r="E12" s="3">
        <v>40099553</v>
      </c>
      <c r="F12" s="3">
        <v>17517054</v>
      </c>
      <c r="G12" s="3">
        <v>19616530</v>
      </c>
      <c r="H12" s="3">
        <v>115414069</v>
      </c>
      <c r="I12" s="3">
        <v>61558898</v>
      </c>
      <c r="J12" s="3">
        <v>17204094</v>
      </c>
      <c r="K12" s="3">
        <v>3047132</v>
      </c>
      <c r="L12" s="3">
        <v>55228410</v>
      </c>
      <c r="M12" s="3">
        <v>107147651</v>
      </c>
      <c r="N12" s="3">
        <v>1135185000</v>
      </c>
      <c r="O12" s="3">
        <v>123478000</v>
      </c>
      <c r="P12" s="3">
        <v>42869283</v>
      </c>
    </row>
    <row r="13" spans="1:16" x14ac:dyDescent="0.45">
      <c r="A13" s="32">
        <v>1991</v>
      </c>
      <c r="B13" s="3">
        <v>269860</v>
      </c>
      <c r="C13" s="3">
        <v>185361228</v>
      </c>
      <c r="D13" s="3">
        <v>888941756</v>
      </c>
      <c r="E13" s="3">
        <v>40680533</v>
      </c>
      <c r="F13" s="3">
        <v>18017464</v>
      </c>
      <c r="G13" s="3">
        <v>20130779</v>
      </c>
      <c r="H13" s="3">
        <v>119203569</v>
      </c>
      <c r="I13" s="3">
        <v>63039751</v>
      </c>
      <c r="J13" s="3">
        <v>17416596</v>
      </c>
      <c r="K13" s="3">
        <v>3135083</v>
      </c>
      <c r="L13" s="3">
        <v>56099865</v>
      </c>
      <c r="M13" s="3">
        <v>109242834</v>
      </c>
      <c r="N13" s="3">
        <v>1150780000</v>
      </c>
      <c r="O13" s="3">
        <v>123964000</v>
      </c>
      <c r="P13" s="3">
        <v>43295704</v>
      </c>
    </row>
    <row r="14" spans="1:16" s="31" customFormat="1" x14ac:dyDescent="0.45">
      <c r="A14" s="30">
        <v>1992</v>
      </c>
      <c r="B14" s="3">
        <v>277416</v>
      </c>
      <c r="C14" s="3">
        <v>188558416</v>
      </c>
      <c r="D14" s="3">
        <v>907574049</v>
      </c>
      <c r="E14" s="3">
        <v>41237813</v>
      </c>
      <c r="F14" s="3">
        <v>18526708</v>
      </c>
      <c r="G14" s="3">
        <v>20702133</v>
      </c>
      <c r="H14" s="3">
        <v>122375179</v>
      </c>
      <c r="I14" s="3">
        <v>64543525</v>
      </c>
      <c r="J14" s="3">
        <v>17624457</v>
      </c>
      <c r="K14" s="3">
        <v>3230698</v>
      </c>
      <c r="L14" s="3">
        <v>56939020</v>
      </c>
      <c r="M14" s="3">
        <v>111272102</v>
      </c>
      <c r="N14" s="3">
        <v>1164970000</v>
      </c>
      <c r="O14" s="3">
        <v>124425000</v>
      </c>
      <c r="P14" s="3">
        <v>43747962</v>
      </c>
    </row>
    <row r="15" spans="1:16" x14ac:dyDescent="0.45">
      <c r="A15" s="4">
        <v>1993</v>
      </c>
      <c r="B15" s="3">
        <v>284713</v>
      </c>
      <c r="C15" s="3">
        <v>191737287</v>
      </c>
      <c r="D15" s="3">
        <v>926351297</v>
      </c>
      <c r="E15" s="3">
        <v>41788302</v>
      </c>
      <c r="F15" s="3">
        <v>19050077</v>
      </c>
      <c r="G15" s="3">
        <v>21267359</v>
      </c>
      <c r="H15" s="3">
        <v>125546615</v>
      </c>
      <c r="I15" s="3">
        <v>66083321</v>
      </c>
      <c r="J15" s="3">
        <v>17825611</v>
      </c>
      <c r="K15" s="3">
        <v>3313471</v>
      </c>
      <c r="L15" s="3">
        <v>57776082</v>
      </c>
      <c r="M15" s="3">
        <v>113418757</v>
      </c>
      <c r="N15" s="3">
        <v>1178440000</v>
      </c>
      <c r="O15" s="3">
        <v>124829000</v>
      </c>
      <c r="P15" s="3">
        <v>44194628</v>
      </c>
    </row>
    <row r="16" spans="1:16" x14ac:dyDescent="0.45">
      <c r="A16" s="4">
        <v>1994</v>
      </c>
      <c r="B16" s="3">
        <v>291935</v>
      </c>
      <c r="C16" s="3">
        <v>194928533</v>
      </c>
      <c r="D16" s="3">
        <v>945261958</v>
      </c>
      <c r="E16" s="3">
        <v>42337109</v>
      </c>
      <c r="F16" s="3">
        <v>19588703</v>
      </c>
      <c r="G16" s="3">
        <v>21794751</v>
      </c>
      <c r="H16" s="3">
        <v>129245139</v>
      </c>
      <c r="I16" s="3">
        <v>67650283</v>
      </c>
      <c r="J16" s="3">
        <v>18011744</v>
      </c>
      <c r="K16" s="3">
        <v>3419048</v>
      </c>
      <c r="L16" s="3">
        <v>58610010</v>
      </c>
      <c r="M16" s="3">
        <v>115614891</v>
      </c>
      <c r="N16" s="3">
        <v>1191835000</v>
      </c>
      <c r="O16" s="3">
        <v>125178000</v>
      </c>
      <c r="P16" s="3">
        <v>44641540</v>
      </c>
    </row>
    <row r="17" spans="1:16" x14ac:dyDescent="0.45">
      <c r="A17" s="4">
        <v>1995</v>
      </c>
      <c r="B17" s="3">
        <v>299097</v>
      </c>
      <c r="C17" s="3">
        <v>198140162</v>
      </c>
      <c r="D17" s="3">
        <v>964279129</v>
      </c>
      <c r="E17" s="3">
        <v>42880186</v>
      </c>
      <c r="F17" s="3">
        <v>20136888</v>
      </c>
      <c r="G17" s="3">
        <v>22305571</v>
      </c>
      <c r="H17" s="3">
        <v>133117476</v>
      </c>
      <c r="I17" s="3">
        <v>69250468</v>
      </c>
      <c r="J17" s="3">
        <v>18177572</v>
      </c>
      <c r="K17" s="3">
        <v>3524506</v>
      </c>
      <c r="L17" s="3">
        <v>59424834</v>
      </c>
      <c r="M17" s="3">
        <v>117793338</v>
      </c>
      <c r="N17" s="3">
        <v>1204855000</v>
      </c>
      <c r="O17" s="3">
        <v>125472000</v>
      </c>
      <c r="P17" s="3">
        <v>45092991</v>
      </c>
    </row>
    <row r="18" spans="1:16" x14ac:dyDescent="0.45">
      <c r="A18" s="4">
        <v>1996</v>
      </c>
      <c r="B18" s="3">
        <v>306196</v>
      </c>
      <c r="C18" s="3">
        <v>201373791</v>
      </c>
      <c r="D18" s="3">
        <v>983281218</v>
      </c>
      <c r="E18" s="3">
        <v>43423369</v>
      </c>
      <c r="F18" s="3">
        <v>20689051</v>
      </c>
      <c r="G18" s="3">
        <v>22783969</v>
      </c>
      <c r="H18" s="3">
        <v>137234810</v>
      </c>
      <c r="I18" s="3">
        <v>70944969</v>
      </c>
      <c r="J18" s="3">
        <v>18322506</v>
      </c>
      <c r="K18" s="3">
        <v>3670704</v>
      </c>
      <c r="L18" s="3">
        <v>60211096</v>
      </c>
      <c r="M18" s="3">
        <v>119876868</v>
      </c>
      <c r="N18" s="3">
        <v>1217550000</v>
      </c>
      <c r="O18" s="3">
        <v>125757000</v>
      </c>
      <c r="P18" s="3">
        <v>45524681</v>
      </c>
    </row>
    <row r="19" spans="1:16" x14ac:dyDescent="0.45">
      <c r="A19" s="4">
        <v>1997</v>
      </c>
      <c r="B19" s="3">
        <v>313215</v>
      </c>
      <c r="C19" s="3">
        <v>204628007</v>
      </c>
      <c r="D19" s="3">
        <v>1002335230</v>
      </c>
      <c r="E19" s="3">
        <v>43972046</v>
      </c>
      <c r="F19" s="3">
        <v>21249178</v>
      </c>
      <c r="G19" s="3">
        <v>23249417</v>
      </c>
      <c r="H19" s="3">
        <v>141330267</v>
      </c>
      <c r="I19" s="3">
        <v>72718837</v>
      </c>
      <c r="J19" s="3">
        <v>18449123</v>
      </c>
      <c r="K19" s="3">
        <v>3796038</v>
      </c>
      <c r="L19" s="3">
        <v>60989108</v>
      </c>
      <c r="M19" s="3">
        <v>122039226</v>
      </c>
      <c r="N19" s="3">
        <v>1230075000</v>
      </c>
      <c r="O19" s="3">
        <v>126057000</v>
      </c>
      <c r="P19" s="3">
        <v>45953580</v>
      </c>
    </row>
    <row r="20" spans="1:16" x14ac:dyDescent="0.45">
      <c r="A20" s="4">
        <v>1998</v>
      </c>
      <c r="B20" s="3">
        <v>320152</v>
      </c>
      <c r="C20" s="3">
        <v>207855486</v>
      </c>
      <c r="D20" s="3">
        <v>1021434576</v>
      </c>
      <c r="E20" s="3">
        <v>44516185</v>
      </c>
      <c r="F20" s="3">
        <v>21810542</v>
      </c>
      <c r="G20" s="3">
        <v>23703328</v>
      </c>
      <c r="H20" s="3">
        <v>145476106</v>
      </c>
      <c r="I20" s="3">
        <v>74491918</v>
      </c>
      <c r="J20" s="3">
        <v>18560798</v>
      </c>
      <c r="K20" s="3">
        <v>3927213</v>
      </c>
      <c r="L20" s="3">
        <v>61745217</v>
      </c>
      <c r="M20" s="3">
        <v>124350471</v>
      </c>
      <c r="N20" s="3">
        <v>1241935000</v>
      </c>
      <c r="O20" s="3">
        <v>126400000</v>
      </c>
      <c r="P20" s="3">
        <v>46286503</v>
      </c>
    </row>
    <row r="21" spans="1:16" x14ac:dyDescent="0.45">
      <c r="A21" s="4">
        <v>1999</v>
      </c>
      <c r="B21" s="3">
        <v>327045</v>
      </c>
      <c r="C21" s="3">
        <v>210996910</v>
      </c>
      <c r="D21" s="3">
        <v>1040500054</v>
      </c>
      <c r="E21" s="3">
        <v>45041636</v>
      </c>
      <c r="F21" s="3">
        <v>22368655</v>
      </c>
      <c r="G21" s="3">
        <v>24143157</v>
      </c>
      <c r="H21" s="3">
        <v>149694462</v>
      </c>
      <c r="I21" s="3">
        <v>76249064</v>
      </c>
      <c r="J21" s="3">
        <v>18670411</v>
      </c>
      <c r="K21" s="3">
        <v>3958723</v>
      </c>
      <c r="L21" s="3">
        <v>62442651</v>
      </c>
      <c r="M21" s="3">
        <v>126754824</v>
      </c>
      <c r="N21" s="3">
        <v>1252735000</v>
      </c>
      <c r="O21" s="3">
        <v>126631000</v>
      </c>
      <c r="P21" s="3">
        <v>46616677</v>
      </c>
    </row>
    <row r="22" spans="1:16" x14ac:dyDescent="0.45">
      <c r="A22" s="4">
        <v>2000</v>
      </c>
      <c r="B22" s="3">
        <v>333926</v>
      </c>
      <c r="C22" s="3">
        <v>214072421</v>
      </c>
      <c r="D22" s="3">
        <v>1059633675</v>
      </c>
      <c r="E22" s="3">
        <v>45538332</v>
      </c>
      <c r="F22" s="3">
        <v>22945150</v>
      </c>
      <c r="G22" s="3">
        <v>24559500</v>
      </c>
      <c r="H22" s="3">
        <v>154369924</v>
      </c>
      <c r="I22" s="3">
        <v>77958223</v>
      </c>
      <c r="J22" s="3">
        <v>18776371</v>
      </c>
      <c r="K22" s="3">
        <v>4027887</v>
      </c>
      <c r="L22" s="3">
        <v>63066603</v>
      </c>
      <c r="M22" s="3">
        <v>129193327</v>
      </c>
      <c r="N22" s="3">
        <v>1262645000</v>
      </c>
      <c r="O22" s="3">
        <v>126843000</v>
      </c>
      <c r="P22" s="3">
        <v>47008111</v>
      </c>
    </row>
    <row r="23" spans="1:16" x14ac:dyDescent="0.45">
      <c r="A23" s="4">
        <v>2001</v>
      </c>
      <c r="B23" s="3">
        <v>340748</v>
      </c>
      <c r="C23" s="3">
        <v>217112437</v>
      </c>
      <c r="D23" s="3">
        <v>1078970907</v>
      </c>
      <c r="E23" s="3">
        <v>46014826</v>
      </c>
      <c r="F23" s="3">
        <v>23542517</v>
      </c>
      <c r="G23" s="3">
        <v>24956071</v>
      </c>
      <c r="H23" s="3">
        <v>159217727</v>
      </c>
      <c r="I23" s="3">
        <v>79626086</v>
      </c>
      <c r="J23" s="3">
        <v>18920275</v>
      </c>
      <c r="K23" s="3">
        <v>4138012</v>
      </c>
      <c r="L23" s="3">
        <v>63649892</v>
      </c>
      <c r="M23" s="3">
        <v>131670484</v>
      </c>
      <c r="N23" s="3">
        <v>1271850000</v>
      </c>
      <c r="O23" s="3">
        <v>127149000</v>
      </c>
      <c r="P23" s="3">
        <v>47370164</v>
      </c>
    </row>
    <row r="24" spans="1:16" x14ac:dyDescent="0.45">
      <c r="A24" s="4">
        <v>2002</v>
      </c>
      <c r="B24" s="3">
        <v>347463</v>
      </c>
      <c r="C24" s="3">
        <v>220115092</v>
      </c>
      <c r="D24" s="3">
        <v>1098313039</v>
      </c>
      <c r="E24" s="3">
        <v>46480230</v>
      </c>
      <c r="F24" s="3">
        <v>24142445</v>
      </c>
      <c r="G24" s="3">
        <v>25332178</v>
      </c>
      <c r="H24" s="3">
        <v>163262807</v>
      </c>
      <c r="I24" s="3">
        <v>81285572</v>
      </c>
      <c r="J24" s="3">
        <v>19110707</v>
      </c>
      <c r="K24" s="3">
        <v>4175950</v>
      </c>
      <c r="L24" s="3">
        <v>64222580</v>
      </c>
      <c r="M24" s="3">
        <v>134139826</v>
      </c>
      <c r="N24" s="3">
        <v>1280400000</v>
      </c>
      <c r="O24" s="3">
        <v>127445000</v>
      </c>
      <c r="P24" s="3">
        <v>47644736</v>
      </c>
    </row>
    <row r="25" spans="1:16" x14ac:dyDescent="0.45">
      <c r="A25" s="4">
        <v>2003</v>
      </c>
      <c r="B25" s="3">
        <v>354045</v>
      </c>
      <c r="C25" s="3">
        <v>223080121</v>
      </c>
      <c r="D25" s="3">
        <v>1117415123</v>
      </c>
      <c r="E25" s="3">
        <v>46924293</v>
      </c>
      <c r="F25" s="3">
        <v>24739411</v>
      </c>
      <c r="G25" s="3">
        <v>25682908</v>
      </c>
      <c r="H25" s="3">
        <v>166876680</v>
      </c>
      <c r="I25" s="3">
        <v>82942837</v>
      </c>
      <c r="J25" s="3">
        <v>19303180</v>
      </c>
      <c r="K25" s="3">
        <v>4114826</v>
      </c>
      <c r="L25" s="3">
        <v>64776956</v>
      </c>
      <c r="M25" s="3">
        <v>136503206</v>
      </c>
      <c r="N25" s="3">
        <v>1288400000</v>
      </c>
      <c r="O25" s="3">
        <v>127718000</v>
      </c>
      <c r="P25" s="3">
        <v>47892330</v>
      </c>
    </row>
    <row r="26" spans="1:16" x14ac:dyDescent="0.45">
      <c r="A26" s="4">
        <v>2004</v>
      </c>
      <c r="B26" s="3">
        <v>360461</v>
      </c>
      <c r="C26" s="3">
        <v>225938595</v>
      </c>
      <c r="D26" s="3">
        <v>1136264583</v>
      </c>
      <c r="E26" s="3">
        <v>47338446</v>
      </c>
      <c r="F26" s="3">
        <v>25333247</v>
      </c>
      <c r="G26" s="3">
        <v>26003965</v>
      </c>
      <c r="H26" s="3">
        <v>170648620</v>
      </c>
      <c r="I26" s="3">
        <v>84607501</v>
      </c>
      <c r="J26" s="3">
        <v>19490431</v>
      </c>
      <c r="K26" s="3">
        <v>4166664</v>
      </c>
      <c r="L26" s="3">
        <v>65311166</v>
      </c>
      <c r="M26" s="3">
        <v>138789725</v>
      </c>
      <c r="N26" s="3">
        <v>1296075000</v>
      </c>
      <c r="O26" s="3">
        <v>127761000</v>
      </c>
      <c r="P26" s="3">
        <v>48082519</v>
      </c>
    </row>
    <row r="27" spans="1:16" x14ac:dyDescent="0.45">
      <c r="A27" s="4">
        <v>2005</v>
      </c>
      <c r="B27" s="3">
        <v>366717</v>
      </c>
      <c r="C27" s="3">
        <v>228805144</v>
      </c>
      <c r="D27" s="3">
        <v>1154638713</v>
      </c>
      <c r="E27" s="3">
        <v>47724471</v>
      </c>
      <c r="F27" s="3">
        <v>25923536</v>
      </c>
      <c r="G27" s="3">
        <v>26285110</v>
      </c>
      <c r="H27" s="3">
        <v>174372098</v>
      </c>
      <c r="I27" s="3">
        <v>86261250</v>
      </c>
      <c r="J27" s="3">
        <v>19673866</v>
      </c>
      <c r="K27" s="3">
        <v>4265762</v>
      </c>
      <c r="L27" s="3">
        <v>65821360</v>
      </c>
      <c r="M27" s="3">
        <v>140912590</v>
      </c>
      <c r="N27" s="3">
        <v>1303720000</v>
      </c>
      <c r="O27" s="3">
        <v>127773000</v>
      </c>
      <c r="P27" s="3">
        <v>48184561</v>
      </c>
    </row>
    <row r="28" spans="1:16" x14ac:dyDescent="0.45">
      <c r="A28" s="4">
        <v>2006</v>
      </c>
      <c r="B28" s="3">
        <v>372808</v>
      </c>
      <c r="C28" s="3">
        <v>231797427</v>
      </c>
      <c r="D28" s="3">
        <v>1172373788</v>
      </c>
      <c r="E28" s="3">
        <v>48088274</v>
      </c>
      <c r="F28" s="3">
        <v>26509413</v>
      </c>
      <c r="G28" s="3">
        <v>26518971</v>
      </c>
      <c r="H28" s="3">
        <v>178069984</v>
      </c>
      <c r="I28" s="3">
        <v>87901835</v>
      </c>
      <c r="J28" s="3">
        <v>19870706</v>
      </c>
      <c r="K28" s="3">
        <v>4401365</v>
      </c>
      <c r="L28" s="3">
        <v>66319525</v>
      </c>
      <c r="M28" s="3">
        <v>142628831</v>
      </c>
      <c r="N28" s="3">
        <v>1311020000</v>
      </c>
      <c r="O28" s="3">
        <v>127854000</v>
      </c>
      <c r="P28" s="3">
        <v>48438292</v>
      </c>
    </row>
    <row r="29" spans="1:16" x14ac:dyDescent="0.45">
      <c r="A29" s="4">
        <v>2007</v>
      </c>
      <c r="B29" s="3">
        <v>378748</v>
      </c>
      <c r="C29" s="3">
        <v>234858289</v>
      </c>
      <c r="D29" s="3">
        <v>1189691809</v>
      </c>
      <c r="E29" s="3">
        <v>48445647</v>
      </c>
      <c r="F29" s="3">
        <v>27092604</v>
      </c>
      <c r="G29" s="3">
        <v>26713655</v>
      </c>
      <c r="H29" s="3">
        <v>181924521</v>
      </c>
      <c r="I29" s="3">
        <v>89561377</v>
      </c>
      <c r="J29" s="3">
        <v>20078655</v>
      </c>
      <c r="K29" s="3">
        <v>4588599</v>
      </c>
      <c r="L29" s="3">
        <v>66826754</v>
      </c>
      <c r="M29" s="3">
        <v>144135934</v>
      </c>
      <c r="N29" s="3">
        <v>1317885000</v>
      </c>
      <c r="O29" s="3">
        <v>128001000</v>
      </c>
      <c r="P29" s="3">
        <v>48683638</v>
      </c>
    </row>
    <row r="30" spans="1:16" x14ac:dyDescent="0.45">
      <c r="A30" s="4">
        <v>2008</v>
      </c>
      <c r="B30" s="3">
        <v>384568</v>
      </c>
      <c r="C30" s="3">
        <v>237936543</v>
      </c>
      <c r="D30" s="3">
        <v>1206734806</v>
      </c>
      <c r="E30" s="3">
        <v>48729486</v>
      </c>
      <c r="F30" s="3">
        <v>27664296</v>
      </c>
      <c r="G30" s="3">
        <v>26881544</v>
      </c>
      <c r="H30" s="3">
        <v>185931955</v>
      </c>
      <c r="I30" s="3">
        <v>91252326</v>
      </c>
      <c r="J30" s="3">
        <v>20285643</v>
      </c>
      <c r="K30" s="3">
        <v>4839396</v>
      </c>
      <c r="L30" s="3">
        <v>67328239</v>
      </c>
      <c r="M30" s="3">
        <v>145421318</v>
      </c>
      <c r="N30" s="3">
        <v>1324655000</v>
      </c>
      <c r="O30" s="3">
        <v>128063000</v>
      </c>
      <c r="P30" s="3">
        <v>49054708</v>
      </c>
    </row>
    <row r="31" spans="1:16" x14ac:dyDescent="0.45">
      <c r="A31" s="4">
        <v>2009</v>
      </c>
      <c r="B31" s="3">
        <v>390311</v>
      </c>
      <c r="C31" s="3">
        <v>240981299</v>
      </c>
      <c r="D31" s="3">
        <v>1223640160</v>
      </c>
      <c r="E31" s="3">
        <v>49015836</v>
      </c>
      <c r="F31" s="3">
        <v>28217204</v>
      </c>
      <c r="G31" s="3">
        <v>27026941</v>
      </c>
      <c r="H31" s="3">
        <v>190123222</v>
      </c>
      <c r="I31" s="3">
        <v>92946951</v>
      </c>
      <c r="J31" s="3">
        <v>20482477</v>
      </c>
      <c r="K31" s="3">
        <v>4987573</v>
      </c>
      <c r="L31" s="3">
        <v>67813654</v>
      </c>
      <c r="M31" s="3">
        <v>146706810</v>
      </c>
      <c r="N31" s="3">
        <v>1331260000</v>
      </c>
      <c r="O31" s="3">
        <v>128047000</v>
      </c>
      <c r="P31" s="3">
        <v>49307835</v>
      </c>
    </row>
    <row r="32" spans="1:16" x14ac:dyDescent="0.45">
      <c r="A32" s="4">
        <v>2010</v>
      </c>
      <c r="B32" s="3">
        <v>396053</v>
      </c>
      <c r="C32" s="3">
        <v>244016173</v>
      </c>
      <c r="D32" s="3">
        <v>1240613620</v>
      </c>
      <c r="E32" s="3">
        <v>49390988</v>
      </c>
      <c r="F32" s="3">
        <v>28717731</v>
      </c>
      <c r="G32" s="3">
        <v>27161567</v>
      </c>
      <c r="H32" s="3">
        <v>194454498</v>
      </c>
      <c r="I32" s="3">
        <v>94636700</v>
      </c>
      <c r="J32" s="3">
        <v>20668557</v>
      </c>
      <c r="K32" s="3">
        <v>5076732</v>
      </c>
      <c r="L32" s="3">
        <v>68270489</v>
      </c>
      <c r="M32" s="3">
        <v>148391139</v>
      </c>
      <c r="N32" s="3">
        <v>1337705000</v>
      </c>
      <c r="O32" s="3">
        <v>128070000</v>
      </c>
      <c r="P32" s="3">
        <v>49554112</v>
      </c>
    </row>
    <row r="33" spans="1:16" x14ac:dyDescent="0.45">
      <c r="A33" s="4">
        <v>2011</v>
      </c>
      <c r="B33" s="3">
        <v>401506</v>
      </c>
      <c r="C33" s="3">
        <v>247099697</v>
      </c>
      <c r="D33" s="3">
        <v>1257621191</v>
      </c>
      <c r="E33" s="3">
        <v>49794522</v>
      </c>
      <c r="F33" s="3">
        <v>29184133</v>
      </c>
      <c r="G33" s="3">
        <v>27266399</v>
      </c>
      <c r="H33" s="3">
        <v>198602738</v>
      </c>
      <c r="I33" s="3">
        <v>96337913</v>
      </c>
      <c r="J33" s="3">
        <v>20859743</v>
      </c>
      <c r="K33" s="3">
        <v>5183688</v>
      </c>
      <c r="L33" s="3">
        <v>68712846</v>
      </c>
      <c r="M33" s="3">
        <v>150211005</v>
      </c>
      <c r="N33" s="3">
        <v>1345035000</v>
      </c>
      <c r="O33" s="3">
        <v>127833000</v>
      </c>
      <c r="P33" s="3">
        <v>49936638</v>
      </c>
    </row>
    <row r="34" spans="1:16" x14ac:dyDescent="0.45">
      <c r="A34" s="4">
        <v>2012</v>
      </c>
      <c r="B34" s="3">
        <v>406634</v>
      </c>
      <c r="C34" s="3">
        <v>250222695</v>
      </c>
      <c r="D34" s="3">
        <v>1274487215</v>
      </c>
      <c r="E34" s="3">
        <v>50218185</v>
      </c>
      <c r="F34" s="3">
        <v>29660212</v>
      </c>
      <c r="G34" s="3">
        <v>27330694</v>
      </c>
      <c r="H34" s="3">
        <v>202205861</v>
      </c>
      <c r="I34" s="3">
        <v>98032317</v>
      </c>
      <c r="J34" s="3">
        <v>21017147</v>
      </c>
      <c r="K34" s="3">
        <v>5312437</v>
      </c>
      <c r="L34" s="3">
        <v>69157023</v>
      </c>
      <c r="M34" s="3">
        <v>152090649</v>
      </c>
      <c r="N34" s="3">
        <v>1354190000</v>
      </c>
      <c r="O34" s="3">
        <v>127629000</v>
      </c>
      <c r="P34" s="3">
        <v>50199853</v>
      </c>
    </row>
    <row r="35" spans="1:16" x14ac:dyDescent="0.45">
      <c r="A35" s="4">
        <v>2013</v>
      </c>
      <c r="B35" s="3">
        <v>411702</v>
      </c>
      <c r="C35" s="3">
        <v>253275918</v>
      </c>
      <c r="D35" s="3">
        <v>1291132063</v>
      </c>
      <c r="E35" s="3">
        <v>50648334</v>
      </c>
      <c r="F35" s="3">
        <v>30134807</v>
      </c>
      <c r="G35" s="3">
        <v>27381555</v>
      </c>
      <c r="H35" s="3">
        <v>205337562</v>
      </c>
      <c r="I35" s="3">
        <v>99700107</v>
      </c>
      <c r="J35" s="3">
        <v>21131756</v>
      </c>
      <c r="K35" s="3">
        <v>5399162</v>
      </c>
      <c r="L35" s="3">
        <v>69578602</v>
      </c>
      <c r="M35" s="3">
        <v>154030139</v>
      </c>
      <c r="N35" s="3">
        <v>1363240000</v>
      </c>
      <c r="O35" s="3">
        <v>127445000</v>
      </c>
      <c r="P35" s="3">
        <v>50428893</v>
      </c>
    </row>
    <row r="36" spans="1:16" x14ac:dyDescent="0.45">
      <c r="A36" s="4">
        <v>2014</v>
      </c>
      <c r="B36" s="3">
        <v>416656</v>
      </c>
      <c r="C36" s="3">
        <v>256229761</v>
      </c>
      <c r="D36" s="3">
        <v>1307246509</v>
      </c>
      <c r="E36" s="3">
        <v>51072436</v>
      </c>
      <c r="F36" s="3">
        <v>30606459</v>
      </c>
      <c r="G36" s="3">
        <v>27462106</v>
      </c>
      <c r="H36" s="3">
        <v>208251628</v>
      </c>
      <c r="I36" s="3">
        <v>101325201</v>
      </c>
      <c r="J36" s="3">
        <v>21239457</v>
      </c>
      <c r="K36" s="3">
        <v>5469724</v>
      </c>
      <c r="L36" s="3">
        <v>69960943</v>
      </c>
      <c r="M36" s="3">
        <v>155961299</v>
      </c>
      <c r="N36" s="3">
        <v>1371860000</v>
      </c>
      <c r="O36" s="3">
        <v>127276000</v>
      </c>
      <c r="P36" s="3">
        <v>50746659</v>
      </c>
    </row>
    <row r="37" spans="1:16" x14ac:dyDescent="0.45">
      <c r="A37" s="4">
        <v>2015</v>
      </c>
      <c r="B37" s="3">
        <v>421437</v>
      </c>
      <c r="C37" s="3">
        <v>259091970</v>
      </c>
      <c r="D37" s="3">
        <v>1322866505</v>
      </c>
      <c r="E37" s="3">
        <v>51483949</v>
      </c>
      <c r="F37" s="3">
        <v>31068833</v>
      </c>
      <c r="G37" s="3">
        <v>27610325</v>
      </c>
      <c r="H37" s="3">
        <v>210969298</v>
      </c>
      <c r="I37" s="3">
        <v>103031365</v>
      </c>
      <c r="J37" s="3">
        <v>21336697</v>
      </c>
      <c r="K37" s="3">
        <v>5535002</v>
      </c>
      <c r="L37" s="3">
        <v>70294397</v>
      </c>
      <c r="M37" s="3">
        <v>157830000</v>
      </c>
      <c r="N37" s="3">
        <v>1379860000</v>
      </c>
      <c r="O37" s="3">
        <v>127141000</v>
      </c>
      <c r="P37" s="3">
        <v>51014947</v>
      </c>
    </row>
    <row r="38" spans="1:16" x14ac:dyDescent="0.45">
      <c r="A38" s="4">
        <v>2016</v>
      </c>
      <c r="B38" s="3">
        <v>425994</v>
      </c>
      <c r="C38" s="3">
        <v>261850182</v>
      </c>
      <c r="D38" s="3">
        <v>1338636340</v>
      </c>
      <c r="E38" s="3">
        <v>51892349</v>
      </c>
      <c r="F38" s="3">
        <v>31526418</v>
      </c>
      <c r="G38" s="3">
        <v>27861186</v>
      </c>
      <c r="H38" s="3">
        <v>213524840</v>
      </c>
      <c r="I38" s="3">
        <v>104875266</v>
      </c>
      <c r="J38" s="3">
        <v>21425494</v>
      </c>
      <c r="K38" s="3">
        <v>5607283</v>
      </c>
      <c r="L38" s="3">
        <v>70607037</v>
      </c>
      <c r="M38" s="3">
        <v>159784568</v>
      </c>
      <c r="N38" s="3">
        <v>1387790000</v>
      </c>
      <c r="O38" s="3">
        <v>127076000</v>
      </c>
      <c r="P38" s="3">
        <v>51217803</v>
      </c>
    </row>
    <row r="39" spans="1:16" x14ac:dyDescent="0.45">
      <c r="A39" s="4">
        <v>2017</v>
      </c>
      <c r="B39" s="3">
        <v>430276</v>
      </c>
      <c r="C39" s="3">
        <v>264498852</v>
      </c>
      <c r="D39" s="3">
        <v>1354195680</v>
      </c>
      <c r="E39" s="3">
        <v>52288341</v>
      </c>
      <c r="F39" s="3">
        <v>31975806</v>
      </c>
      <c r="G39" s="3">
        <v>28183426</v>
      </c>
      <c r="H39" s="3">
        <v>216379655</v>
      </c>
      <c r="I39" s="3">
        <v>106738501</v>
      </c>
      <c r="J39" s="3">
        <v>21506813</v>
      </c>
      <c r="K39" s="3">
        <v>5612253</v>
      </c>
      <c r="L39" s="3">
        <v>70898202</v>
      </c>
      <c r="M39" s="3">
        <v>161793964</v>
      </c>
      <c r="N39" s="3">
        <v>1396215000</v>
      </c>
      <c r="O39" s="3">
        <v>126972000</v>
      </c>
      <c r="P39" s="3">
        <v>51361911</v>
      </c>
    </row>
    <row r="40" spans="1:16" x14ac:dyDescent="0.45">
      <c r="A40" s="4">
        <v>2018</v>
      </c>
      <c r="B40" s="3">
        <v>434274</v>
      </c>
      <c r="C40" s="3">
        <v>267066843</v>
      </c>
      <c r="D40" s="3">
        <v>1369003306</v>
      </c>
      <c r="E40" s="3">
        <v>52666014</v>
      </c>
      <c r="F40" s="3">
        <v>32399271</v>
      </c>
      <c r="G40" s="3">
        <v>28506712</v>
      </c>
      <c r="H40" s="3">
        <v>219731479</v>
      </c>
      <c r="I40" s="3">
        <v>108568836</v>
      </c>
      <c r="J40" s="3">
        <v>21670000</v>
      </c>
      <c r="K40" s="3">
        <v>5638676</v>
      </c>
      <c r="L40" s="3">
        <v>71127802</v>
      </c>
      <c r="M40" s="3">
        <v>163683958</v>
      </c>
      <c r="N40" s="3">
        <v>1402760000</v>
      </c>
      <c r="O40" s="3">
        <v>126811000</v>
      </c>
      <c r="P40" s="3">
        <v>51585058</v>
      </c>
    </row>
    <row r="41" spans="1:16" x14ac:dyDescent="0.45">
      <c r="A41" s="4">
        <v>2019</v>
      </c>
      <c r="B41" s="3">
        <v>438048</v>
      </c>
      <c r="C41" s="3">
        <v>269582878</v>
      </c>
      <c r="D41" s="3">
        <v>1383112050</v>
      </c>
      <c r="E41" s="3">
        <v>53040212</v>
      </c>
      <c r="F41" s="3">
        <v>32804020</v>
      </c>
      <c r="G41" s="3">
        <v>28832496</v>
      </c>
      <c r="H41" s="3">
        <v>223293280</v>
      </c>
      <c r="I41" s="3">
        <v>110380804</v>
      </c>
      <c r="J41" s="3">
        <v>21803000</v>
      </c>
      <c r="K41" s="3">
        <v>5703569</v>
      </c>
      <c r="L41" s="3">
        <v>71307763</v>
      </c>
      <c r="M41" s="3">
        <v>165516222</v>
      </c>
      <c r="N41" s="3">
        <v>1407745000</v>
      </c>
      <c r="O41" s="3">
        <v>126633000</v>
      </c>
      <c r="P41" s="3">
        <v>51764822</v>
      </c>
    </row>
    <row r="42" spans="1:16" x14ac:dyDescent="0.45">
      <c r="A42" s="4">
        <v>2020</v>
      </c>
      <c r="B42" s="3">
        <v>441725</v>
      </c>
      <c r="C42" s="3">
        <v>271857970</v>
      </c>
      <c r="D42" s="3">
        <v>1396387127</v>
      </c>
      <c r="E42" s="3">
        <v>53423198</v>
      </c>
      <c r="F42" s="3">
        <v>33199993</v>
      </c>
      <c r="G42" s="3">
        <v>29348627</v>
      </c>
      <c r="H42" s="3">
        <v>227196741</v>
      </c>
      <c r="I42" s="3">
        <v>112190977</v>
      </c>
      <c r="J42" s="3">
        <v>21919000</v>
      </c>
      <c r="K42" s="3">
        <v>5685807</v>
      </c>
      <c r="L42" s="3">
        <v>71475664</v>
      </c>
      <c r="M42" s="3">
        <v>167420951</v>
      </c>
      <c r="N42" s="3">
        <v>1411100000</v>
      </c>
      <c r="O42" s="3">
        <v>126261000</v>
      </c>
      <c r="P42" s="3">
        <v>51836239</v>
      </c>
    </row>
    <row r="43" spans="1:16" x14ac:dyDescent="0.45">
      <c r="A43" s="4">
        <v>2021</v>
      </c>
      <c r="B43" s="3">
        <v>445373</v>
      </c>
      <c r="C43" s="3">
        <v>273753191</v>
      </c>
      <c r="D43" s="3">
        <v>1407563842</v>
      </c>
      <c r="E43" s="3">
        <v>53798084</v>
      </c>
      <c r="F43" s="3">
        <v>33573874</v>
      </c>
      <c r="G43" s="3">
        <v>30034989</v>
      </c>
      <c r="H43" s="3">
        <v>231402117</v>
      </c>
      <c r="I43" s="3">
        <v>113880328</v>
      </c>
      <c r="J43" s="3">
        <v>22156000</v>
      </c>
      <c r="K43" s="3">
        <v>5453566</v>
      </c>
      <c r="L43" s="3">
        <v>71601103</v>
      </c>
      <c r="M43" s="3">
        <v>169356251</v>
      </c>
      <c r="N43" s="3">
        <v>1412360000</v>
      </c>
      <c r="O43" s="3">
        <v>125681593</v>
      </c>
      <c r="P43" s="3">
        <v>51744876</v>
      </c>
    </row>
    <row r="44" spans="1:16" x14ac:dyDescent="0.45">
      <c r="A44" s="4">
        <v>2022</v>
      </c>
      <c r="B44" s="3">
        <v>449002</v>
      </c>
      <c r="C44" s="3">
        <v>275501339</v>
      </c>
      <c r="D44" s="3">
        <v>1417173173</v>
      </c>
      <c r="E44" s="3">
        <v>54179306</v>
      </c>
      <c r="F44" s="3">
        <v>33938221</v>
      </c>
      <c r="G44" s="3">
        <v>30547580</v>
      </c>
      <c r="H44" s="3">
        <v>235824862</v>
      </c>
      <c r="I44" s="3">
        <v>115559009</v>
      </c>
      <c r="J44" s="3">
        <v>22181000</v>
      </c>
      <c r="K44" s="3">
        <v>5637022</v>
      </c>
      <c r="L44" s="3">
        <v>71697030</v>
      </c>
      <c r="M44" s="3">
        <v>171186372</v>
      </c>
      <c r="N44" s="3">
        <v>1412175000</v>
      </c>
      <c r="O44" s="3">
        <v>125124989</v>
      </c>
      <c r="P44" s="3">
        <v>51628117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44"/>
  <sheetViews>
    <sheetView zoomScale="44" zoomScaleNormal="44" workbookViewId="0">
      <selection activeCell="P39" sqref="P39"/>
    </sheetView>
  </sheetViews>
  <sheetFormatPr defaultRowHeight="14.25" x14ac:dyDescent="0.45"/>
  <cols>
    <col min="2" max="2" width="11.59765625" customWidth="1"/>
    <col min="16" max="16" width="17.86328125" customWidth="1"/>
  </cols>
  <sheetData>
    <row r="1" spans="1:16" ht="25.5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6" t="s">
        <v>10</v>
      </c>
      <c r="L1" s="16" t="s">
        <v>11</v>
      </c>
      <c r="M1" s="16" t="s">
        <v>16</v>
      </c>
      <c r="N1" s="21" t="s">
        <v>12</v>
      </c>
      <c r="O1" s="21" t="s">
        <v>13</v>
      </c>
      <c r="P1" s="21" t="s">
        <v>14</v>
      </c>
    </row>
    <row r="2" spans="1:16" x14ac:dyDescent="0.45">
      <c r="A2" s="32">
        <v>1980</v>
      </c>
      <c r="B2" s="1">
        <v>128381.54</v>
      </c>
      <c r="C2" s="1">
        <v>2062.4712</v>
      </c>
      <c r="D2" s="1">
        <v>1748.7791999999999</v>
      </c>
      <c r="E2" s="1">
        <v>605.12570000000005</v>
      </c>
      <c r="F2" s="1">
        <v>9580.384</v>
      </c>
      <c r="G2" s="1">
        <v>140.71605</v>
      </c>
      <c r="H2" s="1">
        <v>1919.3859</v>
      </c>
      <c r="I2" s="1">
        <v>3021.2824999999998</v>
      </c>
      <c r="J2" s="1">
        <v>1540.0143</v>
      </c>
      <c r="K2" s="1">
        <v>46473.77</v>
      </c>
      <c r="L2" s="1">
        <v>3178.1493999999998</v>
      </c>
      <c r="M2" s="1">
        <v>414.0412</v>
      </c>
      <c r="N2" s="1">
        <v>4914.1580000000004</v>
      </c>
      <c r="O2" s="1">
        <v>36254.54</v>
      </c>
      <c r="P2" s="1">
        <v>11894.838</v>
      </c>
    </row>
    <row r="3" spans="1:16" x14ac:dyDescent="0.45">
      <c r="A3" s="32">
        <v>1981</v>
      </c>
      <c r="B3" s="1">
        <v>128519.22</v>
      </c>
      <c r="C3" s="1">
        <v>2160.0718000000002</v>
      </c>
      <c r="D3" s="1">
        <v>1892.7515000000001</v>
      </c>
      <c r="E3" s="1">
        <v>612.05809999999997</v>
      </c>
      <c r="F3" s="1">
        <v>9649.4889999999996</v>
      </c>
      <c r="G3" s="1">
        <v>137.74970999999999</v>
      </c>
      <c r="H3" s="1">
        <v>1974.3527999999999</v>
      </c>
      <c r="I3" s="1">
        <v>2934.7937000000002</v>
      </c>
      <c r="J3" s="1">
        <v>1589.7699</v>
      </c>
      <c r="K3" s="1">
        <v>52354.79</v>
      </c>
      <c r="L3" s="1">
        <v>3128.7473</v>
      </c>
      <c r="M3" s="1">
        <v>427.59866</v>
      </c>
      <c r="N3" s="1">
        <v>4776.9409999999998</v>
      </c>
      <c r="O3" s="1">
        <v>35516.241999999998</v>
      </c>
      <c r="P3" s="1">
        <v>12272.544</v>
      </c>
    </row>
    <row r="4" spans="1:16" x14ac:dyDescent="0.45">
      <c r="A4" s="32">
        <v>1982</v>
      </c>
      <c r="B4" s="1">
        <v>135640.42000000001</v>
      </c>
      <c r="C4" s="1">
        <v>2152.163</v>
      </c>
      <c r="D4" s="1">
        <v>1832.2887000000001</v>
      </c>
      <c r="E4" s="1">
        <v>661.05475000000001</v>
      </c>
      <c r="F4" s="1">
        <v>10068.273999999999</v>
      </c>
      <c r="G4" s="1">
        <v>174.85508999999999</v>
      </c>
      <c r="H4" s="1">
        <v>2089.2024000000001</v>
      </c>
      <c r="I4" s="1">
        <v>2781.8584000000001</v>
      </c>
      <c r="J4" s="1">
        <v>1686.0884000000001</v>
      </c>
      <c r="K4" s="1">
        <v>49813.555</v>
      </c>
      <c r="L4" s="1">
        <v>3140.9097000000002</v>
      </c>
      <c r="M4" s="1">
        <v>458.93720000000002</v>
      </c>
      <c r="N4" s="1">
        <v>4910.6587</v>
      </c>
      <c r="O4" s="1">
        <v>33955.074000000001</v>
      </c>
      <c r="P4" s="1">
        <v>12068.727999999999</v>
      </c>
    </row>
    <row r="5" spans="1:16" x14ac:dyDescent="0.45">
      <c r="A5" s="32">
        <v>1983</v>
      </c>
      <c r="B5" s="1">
        <v>103056.6</v>
      </c>
      <c r="C5" s="1">
        <v>2228.0264000000002</v>
      </c>
      <c r="D5" s="1">
        <v>1883.8833</v>
      </c>
      <c r="E5" s="1">
        <v>663.23040000000003</v>
      </c>
      <c r="F5" s="1">
        <v>11261.694</v>
      </c>
      <c r="G5" s="1">
        <v>195.14613</v>
      </c>
      <c r="H5" s="1">
        <v>2153.6217999999999</v>
      </c>
      <c r="I5" s="1">
        <v>2935.5590000000002</v>
      </c>
      <c r="J5" s="1">
        <v>1639.57</v>
      </c>
      <c r="K5" s="1">
        <v>51587.983999999997</v>
      </c>
      <c r="L5" s="1">
        <v>3374.7064999999998</v>
      </c>
      <c r="M5" s="1">
        <v>441.42986999999999</v>
      </c>
      <c r="N5" s="1">
        <v>5147.26</v>
      </c>
      <c r="O5" s="1">
        <v>34213.546999999999</v>
      </c>
      <c r="P5" s="1">
        <v>12908.779</v>
      </c>
    </row>
    <row r="6" spans="1:16" x14ac:dyDescent="0.45">
      <c r="A6" s="32">
        <v>1984</v>
      </c>
      <c r="B6" s="1">
        <v>88017.86</v>
      </c>
      <c r="C6" s="1">
        <v>2399.0100000000002</v>
      </c>
      <c r="D6" s="1">
        <v>1967.3982000000001</v>
      </c>
      <c r="E6" s="1">
        <v>706.11053000000004</v>
      </c>
      <c r="F6" s="1">
        <v>11811.673000000001</v>
      </c>
      <c r="G6" s="1">
        <v>192.87585000000001</v>
      </c>
      <c r="H6" s="1">
        <v>2208.3130000000001</v>
      </c>
      <c r="I6" s="1">
        <v>2611.61</v>
      </c>
      <c r="J6" s="1">
        <v>1714.5940000000001</v>
      </c>
      <c r="K6" s="1">
        <v>53004.06</v>
      </c>
      <c r="L6" s="1">
        <v>3668.9787999999999</v>
      </c>
      <c r="M6" s="1">
        <v>464.45575000000002</v>
      </c>
      <c r="N6" s="1">
        <v>5444.6426000000001</v>
      </c>
      <c r="O6" s="1">
        <v>36907.599999999999</v>
      </c>
      <c r="P6" s="1">
        <v>13887.152</v>
      </c>
    </row>
    <row r="7" spans="1:16" x14ac:dyDescent="0.45">
      <c r="A7" s="32">
        <v>1985</v>
      </c>
      <c r="B7" s="1">
        <v>101527.69</v>
      </c>
      <c r="C7" s="1">
        <v>2490.9848999999999</v>
      </c>
      <c r="D7" s="1">
        <v>2030.4757</v>
      </c>
      <c r="E7" s="1">
        <v>699.12900000000002</v>
      </c>
      <c r="F7" s="1">
        <v>11376.896000000001</v>
      </c>
      <c r="G7" s="1">
        <v>172.61324999999999</v>
      </c>
      <c r="H7" s="1">
        <v>2246.2964000000002</v>
      </c>
      <c r="I7" s="1">
        <v>2464.0084999999999</v>
      </c>
      <c r="J7" s="1">
        <v>1596.7791999999999</v>
      </c>
      <c r="K7" s="1">
        <v>52827.37</v>
      </c>
      <c r="L7" s="1">
        <v>3761.0837000000001</v>
      </c>
      <c r="M7" s="1">
        <v>503.06952000000001</v>
      </c>
      <c r="N7" s="1">
        <v>5800.9233000000004</v>
      </c>
      <c r="O7" s="1">
        <v>36996.741999999998</v>
      </c>
      <c r="P7" s="1">
        <v>15137.73</v>
      </c>
    </row>
    <row r="8" spans="1:16" x14ac:dyDescent="0.45">
      <c r="A8" s="32">
        <v>1986</v>
      </c>
      <c r="B8" s="1">
        <v>65020.741999999998</v>
      </c>
      <c r="C8" s="1">
        <v>2607.5309999999999</v>
      </c>
      <c r="D8" s="1">
        <v>2125.1223</v>
      </c>
      <c r="E8" s="1">
        <v>698.70619999999997</v>
      </c>
      <c r="F8" s="1">
        <v>12125.576999999999</v>
      </c>
      <c r="G8" s="1">
        <v>227.17125999999999</v>
      </c>
      <c r="H8" s="1">
        <v>2298.183</v>
      </c>
      <c r="I8" s="1">
        <v>2444.7168000000001</v>
      </c>
      <c r="J8" s="1">
        <v>1657.5208</v>
      </c>
      <c r="K8" s="1">
        <v>59917.023000000001</v>
      </c>
      <c r="L8" s="1">
        <v>3930.1028000000001</v>
      </c>
      <c r="M8" s="1">
        <v>534.60504000000003</v>
      </c>
      <c r="N8" s="1">
        <v>5979.1080000000002</v>
      </c>
      <c r="O8" s="1">
        <v>36868.167999999998</v>
      </c>
      <c r="P8" s="1">
        <v>16754.162</v>
      </c>
    </row>
    <row r="9" spans="1:16" x14ac:dyDescent="0.45">
      <c r="A9" s="32">
        <v>1987</v>
      </c>
      <c r="B9" s="1">
        <v>100390.95</v>
      </c>
      <c r="C9" s="1">
        <v>2699.7530000000002</v>
      </c>
      <c r="D9" s="1">
        <v>2210.1482000000001</v>
      </c>
      <c r="E9" s="1">
        <v>678.91510000000005</v>
      </c>
      <c r="F9" s="1">
        <v>12132.968999999999</v>
      </c>
      <c r="G9" s="1">
        <v>253.22533000000001</v>
      </c>
      <c r="H9" s="1">
        <v>2488.0940000000001</v>
      </c>
      <c r="I9" s="1">
        <v>2584.3164000000002</v>
      </c>
      <c r="J9" s="1">
        <v>1680.8441</v>
      </c>
      <c r="K9" s="1">
        <v>61546.06</v>
      </c>
      <c r="L9" s="1">
        <v>4406.0410000000002</v>
      </c>
      <c r="M9" s="1">
        <v>577.01660000000004</v>
      </c>
      <c r="N9" s="1">
        <v>6336.5337</v>
      </c>
      <c r="O9" s="1">
        <v>37437.760000000002</v>
      </c>
      <c r="P9" s="1">
        <v>18311.111000000001</v>
      </c>
    </row>
    <row r="10" spans="1:16" x14ac:dyDescent="0.45">
      <c r="A10" s="32">
        <v>1988</v>
      </c>
      <c r="B10" s="1">
        <v>84126.48</v>
      </c>
      <c r="C10" s="1">
        <v>2796.9160000000002</v>
      </c>
      <c r="D10" s="1">
        <v>2353.6423</v>
      </c>
      <c r="E10" s="1">
        <v>642.33249999999998</v>
      </c>
      <c r="F10" s="1">
        <v>12381.6875</v>
      </c>
      <c r="G10" s="1">
        <v>245.25229999999999</v>
      </c>
      <c r="H10" s="1">
        <v>2552.25</v>
      </c>
      <c r="I10" s="1">
        <v>2785.0340000000001</v>
      </c>
      <c r="J10" s="1">
        <v>1640.4314999999999</v>
      </c>
      <c r="K10" s="1">
        <v>69581.31</v>
      </c>
      <c r="L10" s="1">
        <v>4872</v>
      </c>
      <c r="M10" s="1">
        <v>628.85486000000003</v>
      </c>
      <c r="N10" s="1">
        <v>6691.6210000000001</v>
      </c>
      <c r="O10" s="1">
        <v>39642.120000000003</v>
      </c>
      <c r="P10" s="1">
        <v>20161.307000000001</v>
      </c>
    </row>
    <row r="11" spans="1:16" x14ac:dyDescent="0.45">
      <c r="A11" s="32">
        <v>1989</v>
      </c>
      <c r="B11" s="1">
        <v>95691.67</v>
      </c>
      <c r="C11" s="1">
        <v>3044.8270000000002</v>
      </c>
      <c r="D11" s="1">
        <v>2515.7062999999998</v>
      </c>
      <c r="E11" s="1">
        <v>655.92309999999998</v>
      </c>
      <c r="F11" s="1">
        <v>13454.194</v>
      </c>
      <c r="G11" s="1">
        <v>240.75</v>
      </c>
      <c r="H11" s="1">
        <v>2617.0308</v>
      </c>
      <c r="I11" s="1">
        <v>2943.8325</v>
      </c>
      <c r="J11" s="1">
        <v>1577.079</v>
      </c>
      <c r="K11" s="1">
        <v>77583.520000000004</v>
      </c>
      <c r="L11" s="1">
        <v>5543.5883999999996</v>
      </c>
      <c r="M11" s="1">
        <v>663.66489999999999</v>
      </c>
      <c r="N11" s="1">
        <v>6907.9116000000004</v>
      </c>
      <c r="O11" s="1">
        <v>40848.023000000001</v>
      </c>
      <c r="P11" s="1">
        <v>21626.703000000001</v>
      </c>
    </row>
    <row r="12" spans="1:16" x14ac:dyDescent="0.45">
      <c r="A12" s="32">
        <v>1990</v>
      </c>
      <c r="B12" s="1">
        <v>78462.11</v>
      </c>
      <c r="C12" s="1">
        <v>3294.7917000000002</v>
      </c>
      <c r="D12" s="1">
        <v>2643.1104</v>
      </c>
      <c r="E12" s="1">
        <v>626.52269999999999</v>
      </c>
      <c r="F12" s="1">
        <v>13757.189</v>
      </c>
      <c r="G12" s="1">
        <v>282.64832000000001</v>
      </c>
      <c r="H12" s="1">
        <v>2646.973</v>
      </c>
      <c r="I12" s="1">
        <v>3047.1233000000002</v>
      </c>
      <c r="J12" s="1">
        <v>1737.2018</v>
      </c>
      <c r="K12" s="1">
        <v>90365.28</v>
      </c>
      <c r="L12" s="1">
        <v>6410.9706999999999</v>
      </c>
      <c r="M12" s="1">
        <v>689.29552999999999</v>
      </c>
      <c r="N12" s="1">
        <v>6880.6625999999997</v>
      </c>
      <c r="O12" s="1">
        <v>42192.62</v>
      </c>
      <c r="P12" s="1">
        <v>24162.186000000002</v>
      </c>
    </row>
    <row r="13" spans="1:16" x14ac:dyDescent="0.45">
      <c r="A13" s="32">
        <v>1991</v>
      </c>
      <c r="B13" s="1">
        <v>60861.88</v>
      </c>
      <c r="C13" s="1">
        <v>3522.5187999999998</v>
      </c>
      <c r="D13" s="1">
        <v>2730.9582999999998</v>
      </c>
      <c r="E13" s="1">
        <v>611.50229999999999</v>
      </c>
      <c r="F13" s="1">
        <v>16754.076000000001</v>
      </c>
      <c r="G13" s="1">
        <v>314.06229999999999</v>
      </c>
      <c r="H13" s="1">
        <v>2715.5279999999998</v>
      </c>
      <c r="I13" s="1">
        <v>2929.0785999999998</v>
      </c>
      <c r="J13" s="1">
        <v>1712.5369000000001</v>
      </c>
      <c r="K13" s="1">
        <v>89185.585999999996</v>
      </c>
      <c r="L13" s="1">
        <v>6963.2719999999999</v>
      </c>
      <c r="M13" s="1">
        <v>652.25890000000004</v>
      </c>
      <c r="N13" s="1">
        <v>7122.3509999999997</v>
      </c>
      <c r="O13" s="1">
        <v>43008.555</v>
      </c>
      <c r="P13" s="1">
        <v>27100.134999999998</v>
      </c>
    </row>
    <row r="14" spans="1:16" x14ac:dyDescent="0.45">
      <c r="A14" s="30">
        <v>1992</v>
      </c>
      <c r="B14" s="1">
        <v>57892.042999999998</v>
      </c>
      <c r="C14" s="1">
        <v>3801.7941999999998</v>
      </c>
      <c r="D14" s="1">
        <v>2812.7422000000001</v>
      </c>
      <c r="E14" s="1">
        <v>630.84466999999995</v>
      </c>
      <c r="F14" s="1">
        <v>18381.809000000001</v>
      </c>
      <c r="G14" s="1">
        <v>322.01544000000001</v>
      </c>
      <c r="H14" s="1">
        <v>2778.5747000000001</v>
      </c>
      <c r="I14" s="1">
        <v>3068.9492</v>
      </c>
      <c r="J14" s="1">
        <v>1815.5715</v>
      </c>
      <c r="K14" s="1">
        <v>92492.51</v>
      </c>
      <c r="L14" s="1">
        <v>7506.6049999999996</v>
      </c>
      <c r="M14" s="1">
        <v>698.38310000000001</v>
      </c>
      <c r="N14" s="1">
        <v>7411.3945000000003</v>
      </c>
      <c r="O14" s="1">
        <v>43327.995999999999</v>
      </c>
      <c r="P14" s="1">
        <v>30416.184000000001</v>
      </c>
    </row>
    <row r="15" spans="1:16" x14ac:dyDescent="0.45">
      <c r="A15" s="4">
        <v>1993</v>
      </c>
      <c r="B15" s="1">
        <v>53614.46</v>
      </c>
      <c r="C15" s="1">
        <v>3983.7982999999999</v>
      </c>
      <c r="D15" s="1">
        <v>2824.2505000000001</v>
      </c>
      <c r="E15" s="1">
        <v>665.22644000000003</v>
      </c>
      <c r="F15" s="1">
        <v>17979.701000000001</v>
      </c>
      <c r="G15" s="1">
        <v>320.27237000000002</v>
      </c>
      <c r="H15" s="1">
        <v>2997.4011</v>
      </c>
      <c r="I15" s="1">
        <v>3288.4229999999998</v>
      </c>
      <c r="J15" s="1">
        <v>1957.905</v>
      </c>
      <c r="K15" s="1">
        <v>97840.07</v>
      </c>
      <c r="L15" s="1">
        <v>8394.3955000000005</v>
      </c>
      <c r="M15" s="1">
        <v>753.27710000000002</v>
      </c>
      <c r="N15" s="1">
        <v>7908.6752999999999</v>
      </c>
      <c r="O15" s="1">
        <v>43862.707000000002</v>
      </c>
      <c r="P15" s="1">
        <v>33184.629999999997</v>
      </c>
    </row>
    <row r="16" spans="1:16" x14ac:dyDescent="0.45">
      <c r="A16" s="4">
        <v>1994</v>
      </c>
      <c r="B16" s="1">
        <v>50252.98</v>
      </c>
      <c r="C16" s="1">
        <v>4102.2560000000003</v>
      </c>
      <c r="D16" s="1">
        <v>2916.78</v>
      </c>
      <c r="E16" s="1">
        <v>768.19330000000002</v>
      </c>
      <c r="F16" s="1">
        <v>18568.719000000001</v>
      </c>
      <c r="G16" s="1">
        <v>350.82409999999999</v>
      </c>
      <c r="H16" s="1">
        <v>3012.7393000000002</v>
      </c>
      <c r="I16" s="1">
        <v>3346.2202000000002</v>
      </c>
      <c r="J16" s="1">
        <v>2099.1561999999999</v>
      </c>
      <c r="K16" s="1">
        <v>108498.16</v>
      </c>
      <c r="L16" s="1">
        <v>9300.7980000000007</v>
      </c>
      <c r="M16" s="1">
        <v>784.41503999999998</v>
      </c>
      <c r="N16" s="1">
        <v>8323.4680000000008</v>
      </c>
      <c r="O16" s="1">
        <v>45380.561999999998</v>
      </c>
      <c r="P16" s="1">
        <v>35601.616999999998</v>
      </c>
    </row>
    <row r="17" spans="1:16" x14ac:dyDescent="0.45">
      <c r="A17" s="4">
        <v>1995</v>
      </c>
      <c r="B17" s="1">
        <v>60665.79</v>
      </c>
      <c r="C17" s="1">
        <v>4392.2640000000001</v>
      </c>
      <c r="D17" s="1">
        <v>3072.884</v>
      </c>
      <c r="E17" s="1">
        <v>804.47095000000002</v>
      </c>
      <c r="F17" s="1">
        <v>19762.298999999999</v>
      </c>
      <c r="G17" s="1">
        <v>379.11971999999997</v>
      </c>
      <c r="H17" s="1">
        <v>3085.0909999999999</v>
      </c>
      <c r="I17" s="1">
        <v>3733.4612000000002</v>
      </c>
      <c r="J17" s="1">
        <v>2241.1260000000002</v>
      </c>
      <c r="K17" s="1">
        <v>109750.07</v>
      </c>
      <c r="L17" s="1">
        <v>10355.3125</v>
      </c>
      <c r="M17" s="1">
        <v>909.29280000000006</v>
      </c>
      <c r="N17" s="1">
        <v>8498.7119999999995</v>
      </c>
      <c r="O17" s="1">
        <v>47580.195</v>
      </c>
      <c r="P17" s="1">
        <v>38704.720000000001</v>
      </c>
    </row>
    <row r="18" spans="1:16" x14ac:dyDescent="0.45">
      <c r="A18" s="4">
        <v>1996</v>
      </c>
      <c r="B18" s="1">
        <v>55188.805</v>
      </c>
      <c r="C18" s="1">
        <v>4633.9022999999997</v>
      </c>
      <c r="D18" s="1">
        <v>3134.0286000000001</v>
      </c>
      <c r="E18" s="1">
        <v>802.51099999999997</v>
      </c>
      <c r="F18" s="1">
        <v>21473.817999999999</v>
      </c>
      <c r="G18" s="1">
        <v>421.09924000000001</v>
      </c>
      <c r="H18" s="1">
        <v>3187.431</v>
      </c>
      <c r="I18" s="1">
        <v>3904.6828999999998</v>
      </c>
      <c r="J18" s="1">
        <v>2338.9191999999998</v>
      </c>
      <c r="K18" s="1">
        <v>107471.89</v>
      </c>
      <c r="L18" s="1">
        <v>11562.688</v>
      </c>
      <c r="M18" s="1">
        <v>935.98090000000002</v>
      </c>
      <c r="N18" s="1">
        <v>8880.1260000000002</v>
      </c>
      <c r="O18" s="1">
        <v>48386.64</v>
      </c>
      <c r="P18" s="1">
        <v>42497.311999999998</v>
      </c>
    </row>
    <row r="19" spans="1:16" x14ac:dyDescent="0.45">
      <c r="A19" s="4">
        <v>1997</v>
      </c>
      <c r="B19" s="1">
        <v>57698.684000000001</v>
      </c>
      <c r="C19" s="1">
        <v>4948.9565000000002</v>
      </c>
      <c r="D19" s="1">
        <v>3244.4333000000001</v>
      </c>
      <c r="E19" s="1">
        <v>844.21140000000003</v>
      </c>
      <c r="F19" s="1">
        <v>24257.473000000002</v>
      </c>
      <c r="G19" s="1">
        <v>445.4051</v>
      </c>
      <c r="H19" s="1">
        <v>2992.1723999999999</v>
      </c>
      <c r="I19" s="1">
        <v>4157.9179999999997</v>
      </c>
      <c r="J19" s="1">
        <v>2397.6028000000001</v>
      </c>
      <c r="K19" s="1">
        <v>109768.45</v>
      </c>
      <c r="L19" s="1">
        <v>12016.98</v>
      </c>
      <c r="M19" s="1">
        <v>966.00744999999995</v>
      </c>
      <c r="N19" s="1">
        <v>8871.482</v>
      </c>
      <c r="O19" s="1">
        <v>49199.972999999998</v>
      </c>
      <c r="P19" s="1">
        <v>46366.663999999997</v>
      </c>
    </row>
    <row r="20" spans="1:16" x14ac:dyDescent="0.45">
      <c r="A20" s="4">
        <v>1998</v>
      </c>
      <c r="B20" s="1">
        <v>51055.582000000002</v>
      </c>
      <c r="C20" s="1">
        <v>4789.7163</v>
      </c>
      <c r="D20" s="1">
        <v>3377.1095999999998</v>
      </c>
      <c r="E20" s="1">
        <v>923.95420000000001</v>
      </c>
      <c r="F20" s="1">
        <v>22715.671999999999</v>
      </c>
      <c r="G20" s="1">
        <v>531.41459999999995</v>
      </c>
      <c r="H20" s="1">
        <v>3119.7483000000002</v>
      </c>
      <c r="I20" s="1">
        <v>4044.8638000000001</v>
      </c>
      <c r="J20" s="1">
        <v>2540.6016</v>
      </c>
      <c r="K20" s="1">
        <v>108245.53</v>
      </c>
      <c r="L20" s="1">
        <v>10935.625</v>
      </c>
      <c r="M20" s="1">
        <v>1009.7201</v>
      </c>
      <c r="N20" s="1">
        <v>8822.7849999999999</v>
      </c>
      <c r="O20" s="1">
        <v>48110.82</v>
      </c>
      <c r="P20" s="1">
        <v>42134.332000000002</v>
      </c>
    </row>
    <row r="21" spans="1:16" x14ac:dyDescent="0.45">
      <c r="A21" s="4">
        <v>1999</v>
      </c>
      <c r="B21" s="1">
        <v>58967.64</v>
      </c>
      <c r="C21" s="1">
        <v>5151.6660000000002</v>
      </c>
      <c r="D21" s="1">
        <v>3411.3298</v>
      </c>
      <c r="E21" s="1">
        <v>925.74816999999996</v>
      </c>
      <c r="F21" s="1">
        <v>23668.324000000001</v>
      </c>
      <c r="G21" s="1">
        <v>589.57100000000003</v>
      </c>
      <c r="H21" s="1">
        <v>3164.5929999999998</v>
      </c>
      <c r="I21" s="1">
        <v>4002.2667999999999</v>
      </c>
      <c r="J21" s="1">
        <v>2716.5598</v>
      </c>
      <c r="K21" s="1">
        <v>104456.76</v>
      </c>
      <c r="L21" s="1">
        <v>11459.634</v>
      </c>
      <c r="M21" s="1">
        <v>1001.8188</v>
      </c>
      <c r="N21" s="1">
        <v>9069.4330000000009</v>
      </c>
      <c r="O21" s="1">
        <v>48803.296999999999</v>
      </c>
      <c r="P21" s="1">
        <v>45648.046999999999</v>
      </c>
    </row>
    <row r="22" spans="1:16" x14ac:dyDescent="0.45">
      <c r="A22" s="4">
        <v>2000</v>
      </c>
      <c r="B22" s="1">
        <v>58884.86</v>
      </c>
      <c r="C22" s="1">
        <v>5435.4354999999996</v>
      </c>
      <c r="D22" s="1">
        <v>3518.6821</v>
      </c>
      <c r="E22" s="1">
        <v>1055.1343999999999</v>
      </c>
      <c r="F22" s="1">
        <v>26639.928</v>
      </c>
      <c r="G22" s="1">
        <v>599.05600000000004</v>
      </c>
      <c r="H22" s="1">
        <v>3133.7341000000001</v>
      </c>
      <c r="I22" s="1">
        <v>3945.0947000000001</v>
      </c>
      <c r="J22" s="1">
        <v>2851.8083000000001</v>
      </c>
      <c r="K22" s="1">
        <v>109289.08</v>
      </c>
      <c r="L22" s="1">
        <v>11764.549000000001</v>
      </c>
      <c r="M22" s="1">
        <v>1053.6212</v>
      </c>
      <c r="N22" s="1">
        <v>9334.9359999999997</v>
      </c>
      <c r="O22" s="1">
        <v>49229.383000000002</v>
      </c>
      <c r="P22" s="1">
        <v>48001.296999999999</v>
      </c>
    </row>
    <row r="23" spans="1:16" x14ac:dyDescent="0.45">
      <c r="A23" s="4">
        <v>2001</v>
      </c>
      <c r="B23" s="1">
        <v>65610.27</v>
      </c>
      <c r="C23" s="1">
        <v>5740.4345999999996</v>
      </c>
      <c r="D23" s="1">
        <v>3469.8364000000001</v>
      </c>
      <c r="E23" s="1">
        <v>963.84076000000005</v>
      </c>
      <c r="F23" s="1">
        <v>26582.326000000001</v>
      </c>
      <c r="G23" s="1">
        <v>622.0788</v>
      </c>
      <c r="H23" s="1">
        <v>3109.8933000000002</v>
      </c>
      <c r="I23" s="1">
        <v>3776.7449000000001</v>
      </c>
      <c r="J23" s="1">
        <v>2750.116</v>
      </c>
      <c r="K23" s="1">
        <v>121494.55499999999</v>
      </c>
      <c r="L23" s="1">
        <v>12293.458000000001</v>
      </c>
      <c r="M23" s="1">
        <v>1181.6239</v>
      </c>
      <c r="N23" s="1">
        <v>9797.8119999999999</v>
      </c>
      <c r="O23" s="1">
        <v>48662.785000000003</v>
      </c>
      <c r="P23" s="1">
        <v>48871.347999999998</v>
      </c>
    </row>
    <row r="24" spans="1:16" x14ac:dyDescent="0.45">
      <c r="A24" s="4">
        <v>2002</v>
      </c>
      <c r="B24" s="1">
        <v>75133.31</v>
      </c>
      <c r="C24" s="1">
        <v>5815.3860000000004</v>
      </c>
      <c r="D24" s="1">
        <v>3519.7168000000001</v>
      </c>
      <c r="E24" s="1">
        <v>1107.3801000000001</v>
      </c>
      <c r="F24" s="1">
        <v>27303.565999999999</v>
      </c>
      <c r="G24" s="1">
        <v>645.29060000000004</v>
      </c>
      <c r="H24" s="1">
        <v>3148.9677999999999</v>
      </c>
      <c r="I24" s="1">
        <v>3717.366</v>
      </c>
      <c r="J24" s="1">
        <v>2799.9560000000001</v>
      </c>
      <c r="K24" s="1">
        <v>115456.87</v>
      </c>
      <c r="L24" s="1">
        <v>13208.064</v>
      </c>
      <c r="M24" s="1">
        <v>1163.1385</v>
      </c>
      <c r="N24" s="1">
        <v>10602.087</v>
      </c>
      <c r="O24" s="1">
        <v>48643.8</v>
      </c>
      <c r="P24" s="1">
        <v>50846.504000000001</v>
      </c>
    </row>
    <row r="25" spans="1:16" x14ac:dyDescent="0.45">
      <c r="A25" s="4">
        <v>2003</v>
      </c>
      <c r="B25" s="1">
        <v>76284.740000000005</v>
      </c>
      <c r="C25" s="1">
        <v>6224.9413999999997</v>
      </c>
      <c r="D25" s="1">
        <v>3583.3395999999998</v>
      </c>
      <c r="E25" s="1">
        <v>1236.4875</v>
      </c>
      <c r="F25" s="1">
        <v>28867.148000000001</v>
      </c>
      <c r="G25" s="1">
        <v>669.50134000000003</v>
      </c>
      <c r="H25" s="1">
        <v>3355.3328000000001</v>
      </c>
      <c r="I25" s="1">
        <v>3758.5122000000001</v>
      </c>
      <c r="J25" s="1">
        <v>2852.4663</v>
      </c>
      <c r="K25" s="1">
        <v>107484.375</v>
      </c>
      <c r="L25" s="1">
        <v>14080.671</v>
      </c>
      <c r="M25" s="1">
        <v>1208.1465000000001</v>
      </c>
      <c r="N25" s="1">
        <v>12273.32</v>
      </c>
      <c r="O25" s="1">
        <v>48392.92</v>
      </c>
      <c r="P25" s="1">
        <v>52236.245999999999</v>
      </c>
    </row>
    <row r="26" spans="1:16" x14ac:dyDescent="0.45">
      <c r="A26" s="4">
        <v>2004</v>
      </c>
      <c r="B26" s="1">
        <v>83202.559999999998</v>
      </c>
      <c r="C26" s="1">
        <v>6087.6787000000004</v>
      </c>
      <c r="D26" s="1">
        <v>3826.2053000000001</v>
      </c>
      <c r="E26" s="1">
        <v>1285.3595</v>
      </c>
      <c r="F26" s="1">
        <v>30459.574000000001</v>
      </c>
      <c r="G26" s="1">
        <v>660.46559999999999</v>
      </c>
      <c r="H26" s="1">
        <v>3651.1396</v>
      </c>
      <c r="I26" s="1">
        <v>3771.797</v>
      </c>
      <c r="J26" s="1">
        <v>2745.2892999999999</v>
      </c>
      <c r="K26" s="1">
        <v>119262.51</v>
      </c>
      <c r="L26" s="1">
        <v>15161.755999999999</v>
      </c>
      <c r="M26" s="1">
        <v>1261.4670000000001</v>
      </c>
      <c r="N26" s="1">
        <v>14272.745000000001</v>
      </c>
      <c r="O26" s="1">
        <v>48887.336000000003</v>
      </c>
      <c r="P26" s="1">
        <v>53247.425999999999</v>
      </c>
    </row>
    <row r="27" spans="1:16" x14ac:dyDescent="0.45">
      <c r="A27" s="4">
        <v>2005</v>
      </c>
      <c r="B27" s="1">
        <v>92130.18</v>
      </c>
      <c r="C27" s="1">
        <v>6186.4364999999998</v>
      </c>
      <c r="D27" s="1">
        <v>3987.0565999999999</v>
      </c>
      <c r="E27" s="1">
        <v>1642.7947999999999</v>
      </c>
      <c r="F27" s="1">
        <v>32213.138999999999</v>
      </c>
      <c r="G27" s="1">
        <v>678.47529999999995</v>
      </c>
      <c r="H27" s="1">
        <v>3707.498</v>
      </c>
      <c r="I27" s="1">
        <v>3713.3245000000002</v>
      </c>
      <c r="J27" s="1">
        <v>3140.5315000000001</v>
      </c>
      <c r="K27" s="1">
        <v>123551.64</v>
      </c>
      <c r="L27" s="1">
        <v>15521.235000000001</v>
      </c>
      <c r="M27" s="1">
        <v>1345.8510000000001</v>
      </c>
      <c r="N27" s="1">
        <v>16114.157999999999</v>
      </c>
      <c r="O27" s="1">
        <v>49007.163999999997</v>
      </c>
      <c r="P27" s="1">
        <v>54864.957000000002</v>
      </c>
    </row>
    <row r="28" spans="1:16" x14ac:dyDescent="0.45">
      <c r="A28" s="4">
        <v>2006</v>
      </c>
      <c r="B28" s="1">
        <v>139666.79999999999</v>
      </c>
      <c r="C28" s="1">
        <v>6211.2920000000004</v>
      </c>
      <c r="D28" s="1">
        <v>4136.6674999999996</v>
      </c>
      <c r="E28" s="1">
        <v>1538.9808</v>
      </c>
      <c r="F28" s="1">
        <v>31831.440999999999</v>
      </c>
      <c r="G28" s="1">
        <v>663.45460000000003</v>
      </c>
      <c r="H28" s="1">
        <v>3826.2024000000001</v>
      </c>
      <c r="I28" s="1">
        <v>3471.6637999999998</v>
      </c>
      <c r="J28" s="1">
        <v>3338.2831999999999</v>
      </c>
      <c r="K28" s="1">
        <v>131721.67000000001</v>
      </c>
      <c r="L28" s="1">
        <v>15733.904</v>
      </c>
      <c r="M28" s="1">
        <v>1438.7639999999999</v>
      </c>
      <c r="N28" s="1">
        <v>17552.815999999999</v>
      </c>
      <c r="O28" s="1">
        <v>48855.34</v>
      </c>
      <c r="P28" s="1">
        <v>55579.964999999997</v>
      </c>
    </row>
    <row r="29" spans="1:16" x14ac:dyDescent="0.45">
      <c r="A29" s="4">
        <v>2007</v>
      </c>
      <c r="B29" s="1">
        <v>144318.16</v>
      </c>
      <c r="C29" s="1">
        <v>6579.23</v>
      </c>
      <c r="D29" s="1">
        <v>4423.9287000000004</v>
      </c>
      <c r="E29" s="1">
        <v>1648.7915</v>
      </c>
      <c r="F29" s="1">
        <v>33221.49</v>
      </c>
      <c r="G29" s="1">
        <v>653.86755000000005</v>
      </c>
      <c r="H29" s="1">
        <v>3981.9286999999999</v>
      </c>
      <c r="I29" s="1">
        <v>3535.2363</v>
      </c>
      <c r="J29" s="1">
        <v>3358.7993000000001</v>
      </c>
      <c r="K29" s="1">
        <v>136257.9</v>
      </c>
      <c r="L29" s="1">
        <v>16149.867</v>
      </c>
      <c r="M29" s="1">
        <v>1458.1193000000001</v>
      </c>
      <c r="N29" s="1">
        <v>18955.008000000002</v>
      </c>
      <c r="O29" s="1">
        <v>48292.938000000002</v>
      </c>
      <c r="P29" s="1">
        <v>57040.523000000001</v>
      </c>
    </row>
    <row r="30" spans="1:16" x14ac:dyDescent="0.45">
      <c r="A30" s="4">
        <v>2008</v>
      </c>
      <c r="B30" s="1">
        <v>145980.9</v>
      </c>
      <c r="C30" s="1">
        <v>6569.1009999999997</v>
      </c>
      <c r="D30" s="1">
        <v>4616.3389999999999</v>
      </c>
      <c r="E30" s="1">
        <v>1504.8369</v>
      </c>
      <c r="F30" s="1">
        <v>33712.133000000002</v>
      </c>
      <c r="G30" s="1">
        <v>719.46136000000001</v>
      </c>
      <c r="H30" s="1">
        <v>3915.4009999999998</v>
      </c>
      <c r="I30" s="1">
        <v>3587.5803000000001</v>
      </c>
      <c r="J30" s="1">
        <v>3134.0297999999998</v>
      </c>
      <c r="K30" s="1">
        <v>140055.12</v>
      </c>
      <c r="L30" s="1">
        <v>16027.416999999999</v>
      </c>
      <c r="M30" s="1">
        <v>1528.5889999999999</v>
      </c>
      <c r="N30" s="1">
        <v>19560.7</v>
      </c>
      <c r="O30" s="1">
        <v>47418.41</v>
      </c>
      <c r="P30" s="1">
        <v>57774.65</v>
      </c>
    </row>
    <row r="31" spans="1:16" x14ac:dyDescent="0.45">
      <c r="A31" s="4">
        <v>2009</v>
      </c>
      <c r="B31" s="1">
        <v>95420.39</v>
      </c>
      <c r="C31" s="1">
        <v>6662.8239999999996</v>
      </c>
      <c r="D31" s="1">
        <v>4892.3793999999998</v>
      </c>
      <c r="E31" s="1">
        <v>1377.9010000000001</v>
      </c>
      <c r="F31" s="1">
        <v>32003.473000000002</v>
      </c>
      <c r="G31" s="1">
        <v>818.67523000000006</v>
      </c>
      <c r="H31" s="1">
        <v>3879.5596</v>
      </c>
      <c r="I31" s="1">
        <v>3563.5925000000002</v>
      </c>
      <c r="J31" s="1">
        <v>3147.0713000000001</v>
      </c>
      <c r="K31" s="1">
        <v>145354.04999999999</v>
      </c>
      <c r="L31" s="1">
        <v>16344.103999999999</v>
      </c>
      <c r="M31" s="1">
        <v>1660.9722999999999</v>
      </c>
      <c r="N31" s="1">
        <v>20281.067999999999</v>
      </c>
      <c r="O31" s="1">
        <v>43254.305</v>
      </c>
      <c r="P31" s="1">
        <v>57865.917999999998</v>
      </c>
    </row>
    <row r="32" spans="1:16" x14ac:dyDescent="0.45">
      <c r="A32" s="4">
        <v>2010</v>
      </c>
      <c r="B32" s="1">
        <v>107111.19</v>
      </c>
      <c r="C32" s="1">
        <v>7121.8190000000004</v>
      </c>
      <c r="D32" s="1">
        <v>5033.7749999999996</v>
      </c>
      <c r="E32" s="1">
        <v>1386.8824</v>
      </c>
      <c r="F32" s="1">
        <v>32487.745999999999</v>
      </c>
      <c r="G32" s="1">
        <v>868.66949999999997</v>
      </c>
      <c r="H32" s="1">
        <v>3809.4281999999998</v>
      </c>
      <c r="I32" s="1">
        <v>3601.5785999999998</v>
      </c>
      <c r="J32" s="1">
        <v>3368.2033999999999</v>
      </c>
      <c r="K32" s="1">
        <v>149763.22</v>
      </c>
      <c r="L32" s="1">
        <v>17299.504000000001</v>
      </c>
      <c r="M32" s="1">
        <v>1685.9304</v>
      </c>
      <c r="N32" s="1">
        <v>21551.546999999999</v>
      </c>
      <c r="O32" s="1">
        <v>46114.938000000002</v>
      </c>
      <c r="P32" s="1">
        <v>62221.305</v>
      </c>
    </row>
    <row r="33" spans="1:36" x14ac:dyDescent="0.45">
      <c r="A33" s="4">
        <v>2011</v>
      </c>
      <c r="B33" s="1">
        <v>108531.15</v>
      </c>
      <c r="C33" s="1">
        <v>7429.8622999999998</v>
      </c>
      <c r="D33" s="1">
        <v>5236.9769999999999</v>
      </c>
      <c r="E33" s="1">
        <v>1505.1958</v>
      </c>
      <c r="F33" s="1">
        <v>32524.594000000001</v>
      </c>
      <c r="G33" s="1">
        <v>922.14340000000004</v>
      </c>
      <c r="H33" s="1">
        <v>3727.3542000000002</v>
      </c>
      <c r="I33" s="1">
        <v>3608.6260000000002</v>
      </c>
      <c r="J33" s="1">
        <v>3623.1970000000001</v>
      </c>
      <c r="K33" s="1">
        <v>151959.9</v>
      </c>
      <c r="L33" s="1">
        <v>17644.098000000002</v>
      </c>
      <c r="M33" s="1">
        <v>1806.3943999999999</v>
      </c>
      <c r="N33" s="1">
        <v>23090.884999999998</v>
      </c>
      <c r="O33" s="1">
        <v>43712.98</v>
      </c>
      <c r="P33" s="1">
        <v>64630.86</v>
      </c>
    </row>
    <row r="34" spans="1:36" x14ac:dyDescent="0.45">
      <c r="A34" s="4">
        <v>2012</v>
      </c>
      <c r="B34" s="1">
        <v>104173.734</v>
      </c>
      <c r="C34" s="1">
        <v>7574.4570000000003</v>
      </c>
      <c r="D34" s="1">
        <v>5447.3413</v>
      </c>
      <c r="E34" s="1">
        <v>1779.6029000000001</v>
      </c>
      <c r="F34" s="1">
        <v>35010.120000000003</v>
      </c>
      <c r="G34" s="1">
        <v>967.20619999999997</v>
      </c>
      <c r="H34" s="1">
        <v>3401.6624000000002</v>
      </c>
      <c r="I34" s="1">
        <v>3668.3667</v>
      </c>
      <c r="J34" s="1">
        <v>3708.9926999999998</v>
      </c>
      <c r="K34" s="1">
        <v>149476.57999999999</v>
      </c>
      <c r="L34" s="1">
        <v>18817.509999999998</v>
      </c>
      <c r="M34" s="1">
        <v>1938.1482000000001</v>
      </c>
      <c r="N34" s="1">
        <v>23873.234</v>
      </c>
      <c r="O34" s="1">
        <v>43428.843999999997</v>
      </c>
      <c r="P34" s="1">
        <v>64802.52</v>
      </c>
      <c r="AJ34" t="s">
        <v>17</v>
      </c>
    </row>
    <row r="35" spans="1:36" x14ac:dyDescent="0.45">
      <c r="A35" s="4">
        <v>2013</v>
      </c>
      <c r="B35" s="1">
        <v>95693.625</v>
      </c>
      <c r="C35" s="1">
        <v>7225.1826000000001</v>
      </c>
      <c r="D35" s="1">
        <v>5555.5483000000004</v>
      </c>
      <c r="E35" s="1">
        <v>2042.9813999999999</v>
      </c>
      <c r="F35" s="1">
        <v>36062.542999999998</v>
      </c>
      <c r="G35" s="1">
        <v>1020.5796</v>
      </c>
      <c r="H35" s="1">
        <v>3661.0075999999999</v>
      </c>
      <c r="I35" s="1">
        <v>3865.761</v>
      </c>
      <c r="J35" s="1">
        <v>3748.5814999999998</v>
      </c>
      <c r="K35" s="1">
        <v>148317.19</v>
      </c>
      <c r="L35" s="1">
        <v>18809.136999999999</v>
      </c>
      <c r="M35" s="1">
        <v>1991.1695999999999</v>
      </c>
      <c r="N35" s="1">
        <v>24600.36</v>
      </c>
      <c r="O35" s="1">
        <v>43171.46</v>
      </c>
      <c r="P35" s="1">
        <v>64441.535000000003</v>
      </c>
    </row>
    <row r="36" spans="1:36" x14ac:dyDescent="0.45">
      <c r="A36" s="4">
        <v>2014</v>
      </c>
      <c r="B36" s="1">
        <v>106339.25</v>
      </c>
      <c r="C36" s="1">
        <v>7235.558</v>
      </c>
      <c r="D36" s="1">
        <v>5857.2837</v>
      </c>
      <c r="E36" s="1">
        <v>2368.4949000000001</v>
      </c>
      <c r="F36" s="1">
        <v>35862.222999999998</v>
      </c>
      <c r="G36" s="1">
        <v>1099.4447</v>
      </c>
      <c r="H36" s="1">
        <v>3725.9506999999999</v>
      </c>
      <c r="I36" s="1">
        <v>4002.7449000000001</v>
      </c>
      <c r="J36" s="1">
        <v>4007.7143999999998</v>
      </c>
      <c r="K36" s="1">
        <v>148692.51999999999</v>
      </c>
      <c r="L36" s="1">
        <v>19310.581999999999</v>
      </c>
      <c r="M36" s="1">
        <v>2040.6984</v>
      </c>
      <c r="N36" s="1">
        <v>25072.023000000001</v>
      </c>
      <c r="O36" s="1">
        <v>42146.167999999998</v>
      </c>
      <c r="P36" s="1">
        <v>64414.167999999998</v>
      </c>
    </row>
    <row r="37" spans="1:36" x14ac:dyDescent="0.45">
      <c r="A37" s="4">
        <v>2015</v>
      </c>
      <c r="B37" s="1">
        <v>116170.31</v>
      </c>
      <c r="C37" s="1">
        <v>7266.8945000000003</v>
      </c>
      <c r="D37" s="1">
        <v>5988.8334999999997</v>
      </c>
      <c r="E37" s="1">
        <v>2192.5250000000001</v>
      </c>
      <c r="F37" s="1">
        <v>35878.008000000002</v>
      </c>
      <c r="G37" s="1">
        <v>979.09580000000005</v>
      </c>
      <c r="H37" s="1">
        <v>3867.1925999999999</v>
      </c>
      <c r="I37" s="1">
        <v>4314.0645000000004</v>
      </c>
      <c r="J37" s="1">
        <v>4476.9306999999999</v>
      </c>
      <c r="K37" s="1">
        <v>155468.98000000001</v>
      </c>
      <c r="L37" s="1">
        <v>19661.768</v>
      </c>
      <c r="M37" s="1">
        <v>2440.7685999999999</v>
      </c>
      <c r="N37" s="1">
        <v>25209.49</v>
      </c>
      <c r="O37" s="1">
        <v>41622.67</v>
      </c>
      <c r="P37" s="1">
        <v>64988.355000000003</v>
      </c>
    </row>
    <row r="38" spans="1:36" x14ac:dyDescent="0.45">
      <c r="A38" s="4">
        <v>2016</v>
      </c>
      <c r="B38" s="1">
        <v>120051.6</v>
      </c>
      <c r="C38" s="1">
        <v>7212.07</v>
      </c>
      <c r="D38" s="1">
        <v>6184.2494999999999</v>
      </c>
      <c r="E38" s="1">
        <v>2501.5963999999999</v>
      </c>
      <c r="F38" s="1">
        <v>37199.58</v>
      </c>
      <c r="G38" s="1">
        <v>1426.1302000000001</v>
      </c>
      <c r="H38" s="1">
        <v>4163.3915999999999</v>
      </c>
      <c r="I38" s="1">
        <v>4629.1176999999998</v>
      </c>
      <c r="J38" s="1">
        <v>4878.1419999999998</v>
      </c>
      <c r="K38" s="1">
        <v>162248.22</v>
      </c>
      <c r="L38" s="1">
        <v>19981.581999999999</v>
      </c>
      <c r="M38" s="1">
        <v>2415.7280000000001</v>
      </c>
      <c r="N38" s="1">
        <v>25164.803</v>
      </c>
      <c r="O38" s="1">
        <v>41172.285000000003</v>
      </c>
      <c r="P38" s="1">
        <v>66508.259999999995</v>
      </c>
    </row>
    <row r="39" spans="1:36" x14ac:dyDescent="0.45">
      <c r="A39" s="4">
        <v>2017</v>
      </c>
      <c r="B39" s="1">
        <v>119337.05499999999</v>
      </c>
      <c r="C39" s="1">
        <v>7388.5230000000001</v>
      </c>
      <c r="D39" s="1">
        <v>6346.3545000000004</v>
      </c>
      <c r="E39" s="1">
        <v>3203.9011</v>
      </c>
      <c r="F39" s="1">
        <v>37162.887000000002</v>
      </c>
      <c r="G39" s="1">
        <v>1614.7568000000001</v>
      </c>
      <c r="H39" s="1">
        <v>4348.8296</v>
      </c>
      <c r="I39" s="1">
        <v>4989.8896000000004</v>
      </c>
      <c r="J39" s="1">
        <v>4726.2839999999997</v>
      </c>
      <c r="K39" s="1">
        <v>164801.44</v>
      </c>
      <c r="L39" s="1">
        <v>20264.653999999999</v>
      </c>
      <c r="M39" s="1">
        <v>2494.1149999999998</v>
      </c>
      <c r="N39" s="1">
        <v>25987.611000000001</v>
      </c>
      <c r="O39" s="1">
        <v>41783.035000000003</v>
      </c>
      <c r="P39" s="1">
        <v>66910.399999999994</v>
      </c>
    </row>
    <row r="40" spans="1:36" x14ac:dyDescent="0.45">
      <c r="A40" s="4">
        <v>2018</v>
      </c>
      <c r="B40" s="1">
        <v>122979.12</v>
      </c>
      <c r="C40" s="1">
        <v>8026.8909999999996</v>
      </c>
      <c r="D40" s="1">
        <v>6633.665</v>
      </c>
      <c r="E40" s="1">
        <v>3270.8009999999999</v>
      </c>
      <c r="F40" s="1">
        <v>37333.03</v>
      </c>
      <c r="G40" s="1">
        <v>1753.6006</v>
      </c>
      <c r="H40" s="1">
        <v>4419.1684999999998</v>
      </c>
      <c r="I40" s="1">
        <v>5040.6440000000002</v>
      </c>
      <c r="J40" s="1">
        <v>4876.866</v>
      </c>
      <c r="K40" s="1">
        <v>163526.76999999999</v>
      </c>
      <c r="L40" s="1">
        <v>20834.088</v>
      </c>
      <c r="M40" s="1">
        <v>2630.0277999999998</v>
      </c>
      <c r="N40" s="1">
        <v>27109.42</v>
      </c>
      <c r="O40" s="1">
        <v>41694.160000000003</v>
      </c>
      <c r="P40" s="1">
        <v>67828.929999999993</v>
      </c>
    </row>
    <row r="41" spans="1:36" x14ac:dyDescent="0.45">
      <c r="A41" s="4">
        <v>2019</v>
      </c>
      <c r="B41" s="1">
        <v>120314.98</v>
      </c>
      <c r="C41" s="1">
        <v>8474.4794999999995</v>
      </c>
      <c r="D41" s="1">
        <v>6731.8050000000003</v>
      </c>
      <c r="E41" s="1">
        <v>3197.22</v>
      </c>
      <c r="F41" s="1">
        <v>37823.5</v>
      </c>
      <c r="G41" s="1">
        <v>1700.5831000000001</v>
      </c>
      <c r="H41" s="1">
        <v>4400.1157000000003</v>
      </c>
      <c r="I41" s="1">
        <v>5104.3909999999996</v>
      </c>
      <c r="J41" s="1">
        <v>4973.5986000000003</v>
      </c>
      <c r="K41" s="1">
        <v>158657.89000000001</v>
      </c>
      <c r="L41" s="1">
        <v>20792.384999999998</v>
      </c>
      <c r="M41" s="1">
        <v>2916.3175999999999</v>
      </c>
      <c r="N41" s="1">
        <v>28277.445</v>
      </c>
      <c r="O41" s="1">
        <v>40868.688000000002</v>
      </c>
      <c r="P41" s="1">
        <v>66896.13</v>
      </c>
    </row>
    <row r="42" spans="1:36" x14ac:dyDescent="0.45">
      <c r="A42" s="4">
        <v>2020</v>
      </c>
      <c r="B42" s="1">
        <v>125303.02</v>
      </c>
      <c r="C42" s="1">
        <v>7771.0420000000004</v>
      </c>
      <c r="D42" s="1">
        <v>6317.0959999999995</v>
      </c>
      <c r="E42" s="1">
        <v>3183.1046999999999</v>
      </c>
      <c r="F42" s="1">
        <v>35997.362999999998</v>
      </c>
      <c r="G42" s="1">
        <v>1677.7974999999999</v>
      </c>
      <c r="H42" s="1">
        <v>4301.192</v>
      </c>
      <c r="I42" s="1">
        <v>4565.3383999999996</v>
      </c>
      <c r="J42" s="1">
        <v>4853.1103999999996</v>
      </c>
      <c r="K42" s="1">
        <v>154256.29999999999</v>
      </c>
      <c r="L42" s="1">
        <v>19298.085999999999</v>
      </c>
      <c r="M42" s="1">
        <v>2730.078</v>
      </c>
      <c r="N42" s="1">
        <v>29133.936000000002</v>
      </c>
      <c r="O42" s="1">
        <v>38029.269999999997</v>
      </c>
      <c r="P42" s="1">
        <v>64311.133000000002</v>
      </c>
    </row>
    <row r="43" spans="1:36" x14ac:dyDescent="0.45">
      <c r="A43" s="4">
        <v>2021</v>
      </c>
      <c r="B43" s="1">
        <v>103268.1</v>
      </c>
      <c r="C43" s="1">
        <v>7871.8433000000005</v>
      </c>
      <c r="D43" s="1">
        <v>6809.62</v>
      </c>
      <c r="E43" s="1">
        <v>3064.8483999999999</v>
      </c>
      <c r="F43" s="1">
        <v>37897.133000000002</v>
      </c>
      <c r="G43" s="1">
        <v>1607.6346000000001</v>
      </c>
      <c r="H43" s="1">
        <v>4683.5730000000003</v>
      </c>
      <c r="I43" s="1">
        <v>4791.9375</v>
      </c>
      <c r="J43" s="1">
        <v>4884.5293000000001</v>
      </c>
      <c r="K43" s="1">
        <v>153295.16</v>
      </c>
      <c r="L43" s="1">
        <v>19425.64</v>
      </c>
      <c r="M43" s="1">
        <v>2831.1619000000001</v>
      </c>
      <c r="N43" s="1">
        <v>30768.826000000001</v>
      </c>
      <c r="O43" s="1">
        <v>39995.086000000003</v>
      </c>
      <c r="P43" s="1">
        <v>67330.304999999993</v>
      </c>
    </row>
    <row r="44" spans="1:36" x14ac:dyDescent="0.45">
      <c r="A44" s="4">
        <v>2022</v>
      </c>
      <c r="B44" s="1">
        <v>1346.94</v>
      </c>
      <c r="C44" s="1">
        <v>9854.4549999999999</v>
      </c>
      <c r="D44" s="1">
        <v>7143.4062000000004</v>
      </c>
      <c r="E44" s="1">
        <v>1402.19</v>
      </c>
      <c r="F44" s="1">
        <v>39586.995999999999</v>
      </c>
      <c r="G44" s="3">
        <v>11064</v>
      </c>
      <c r="H44" s="1">
        <v>4242.7533999999996</v>
      </c>
      <c r="I44" s="1">
        <v>5066.7856000000002</v>
      </c>
      <c r="J44" s="1">
        <v>4347.6360000000004</v>
      </c>
      <c r="K44" s="1">
        <v>147084.84</v>
      </c>
      <c r="L44" s="1">
        <v>19616.776999999998</v>
      </c>
      <c r="M44" s="1">
        <v>2912.0479</v>
      </c>
      <c r="N44" s="1">
        <v>31051.48</v>
      </c>
      <c r="O44" s="1">
        <v>39984.913999999997</v>
      </c>
      <c r="P44" s="1">
        <v>68126.19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30E4-E56A-4F34-A539-4721C388F58B}">
  <dimension ref="A1:M2496"/>
  <sheetViews>
    <sheetView topLeftCell="A2490" workbookViewId="0">
      <selection sqref="A1:XFD1048576"/>
    </sheetView>
  </sheetViews>
  <sheetFormatPr defaultRowHeight="14.25" x14ac:dyDescent="0.45"/>
  <sheetData>
    <row r="1" spans="1:13" x14ac:dyDescent="0.45">
      <c r="F1" t="s">
        <v>54</v>
      </c>
      <c r="G1" t="s">
        <v>25</v>
      </c>
      <c r="H1" t="s">
        <v>27</v>
      </c>
      <c r="I1" t="s">
        <v>29</v>
      </c>
      <c r="J1" t="s">
        <v>31</v>
      </c>
      <c r="K1" t="s">
        <v>55</v>
      </c>
      <c r="L1" t="s">
        <v>32</v>
      </c>
      <c r="M1" t="s">
        <v>56</v>
      </c>
    </row>
    <row r="2" spans="1:13" x14ac:dyDescent="0.45">
      <c r="A2" t="s">
        <v>0</v>
      </c>
      <c r="B2" t="s">
        <v>18</v>
      </c>
      <c r="C2" t="s">
        <v>19</v>
      </c>
      <c r="D2" t="s">
        <v>50</v>
      </c>
      <c r="E2" t="s">
        <v>0</v>
      </c>
      <c r="F2" t="s">
        <v>53</v>
      </c>
      <c r="G2" t="s">
        <v>24</v>
      </c>
      <c r="H2" t="s">
        <v>33</v>
      </c>
      <c r="I2" t="s">
        <v>26</v>
      </c>
      <c r="J2" t="s">
        <v>52</v>
      </c>
      <c r="K2" t="s">
        <v>28</v>
      </c>
      <c r="L2" t="s">
        <v>30</v>
      </c>
      <c r="M2" t="s">
        <v>51</v>
      </c>
    </row>
    <row r="3" spans="1:13" x14ac:dyDescent="0.45">
      <c r="A3">
        <v>1980</v>
      </c>
      <c r="B3">
        <v>1</v>
      </c>
      <c r="C3" t="s">
        <v>57</v>
      </c>
      <c r="D3" t="s">
        <v>58</v>
      </c>
      <c r="F3">
        <v>0</v>
      </c>
    </row>
    <row r="4" spans="1:13" x14ac:dyDescent="0.45">
      <c r="A4">
        <v>1981</v>
      </c>
      <c r="B4">
        <v>1</v>
      </c>
      <c r="C4" t="s">
        <v>57</v>
      </c>
      <c r="D4" t="s">
        <v>58</v>
      </c>
      <c r="F4">
        <v>0</v>
      </c>
    </row>
    <row r="5" spans="1:13" x14ac:dyDescent="0.45">
      <c r="A5">
        <v>1982</v>
      </c>
      <c r="B5">
        <v>1</v>
      </c>
      <c r="C5" t="s">
        <v>57</v>
      </c>
      <c r="D5" t="s">
        <v>58</v>
      </c>
      <c r="F5" t="s">
        <v>34</v>
      </c>
    </row>
    <row r="6" spans="1:13" x14ac:dyDescent="0.45">
      <c r="A6">
        <v>1983</v>
      </c>
      <c r="B6">
        <v>1</v>
      </c>
      <c r="C6" t="s">
        <v>57</v>
      </c>
      <c r="D6" t="s">
        <v>58</v>
      </c>
      <c r="F6" t="s">
        <v>34</v>
      </c>
    </row>
    <row r="7" spans="1:13" x14ac:dyDescent="0.45">
      <c r="A7">
        <v>1984</v>
      </c>
      <c r="B7">
        <v>1</v>
      </c>
      <c r="C7" t="s">
        <v>57</v>
      </c>
      <c r="D7" t="s">
        <v>58</v>
      </c>
      <c r="F7" t="s">
        <v>34</v>
      </c>
    </row>
    <row r="8" spans="1:13" x14ac:dyDescent="0.45">
      <c r="A8">
        <v>1985</v>
      </c>
      <c r="B8">
        <v>1</v>
      </c>
      <c r="C8" t="s">
        <v>57</v>
      </c>
      <c r="D8" t="s">
        <v>58</v>
      </c>
      <c r="F8" t="s">
        <v>34</v>
      </c>
    </row>
    <row r="9" spans="1:13" x14ac:dyDescent="0.45">
      <c r="A9">
        <v>1986</v>
      </c>
      <c r="B9">
        <v>1</v>
      </c>
      <c r="C9" t="s">
        <v>57</v>
      </c>
      <c r="D9" t="s">
        <v>58</v>
      </c>
      <c r="F9" t="s">
        <v>34</v>
      </c>
    </row>
    <row r="10" spans="1:13" x14ac:dyDescent="0.45">
      <c r="A10">
        <v>1987</v>
      </c>
      <c r="B10">
        <v>1</v>
      </c>
      <c r="C10" t="s">
        <v>57</v>
      </c>
      <c r="D10" t="s">
        <v>58</v>
      </c>
      <c r="F10" t="s">
        <v>34</v>
      </c>
    </row>
    <row r="11" spans="1:13" x14ac:dyDescent="0.45">
      <c r="A11">
        <v>1988</v>
      </c>
      <c r="B11">
        <v>1</v>
      </c>
      <c r="C11" t="s">
        <v>57</v>
      </c>
      <c r="D11" t="s">
        <v>58</v>
      </c>
      <c r="F11" t="s">
        <v>34</v>
      </c>
    </row>
    <row r="12" spans="1:13" x14ac:dyDescent="0.45">
      <c r="A12">
        <v>1989</v>
      </c>
      <c r="B12">
        <v>1</v>
      </c>
      <c r="C12" t="s">
        <v>57</v>
      </c>
      <c r="D12" t="s">
        <v>58</v>
      </c>
      <c r="F12" t="s">
        <v>34</v>
      </c>
    </row>
    <row r="13" spans="1:13" x14ac:dyDescent="0.45">
      <c r="A13">
        <v>1990</v>
      </c>
      <c r="B13">
        <v>1</v>
      </c>
      <c r="C13" t="s">
        <v>57</v>
      </c>
      <c r="D13" t="s">
        <v>58</v>
      </c>
      <c r="F13" t="s">
        <v>34</v>
      </c>
    </row>
    <row r="14" spans="1:13" x14ac:dyDescent="0.45">
      <c r="A14">
        <v>1991</v>
      </c>
      <c r="B14">
        <v>1</v>
      </c>
      <c r="C14" t="s">
        <v>57</v>
      </c>
      <c r="D14" t="s">
        <v>58</v>
      </c>
      <c r="F14" t="s">
        <v>34</v>
      </c>
    </row>
    <row r="15" spans="1:13" x14ac:dyDescent="0.45">
      <c r="A15">
        <v>1992</v>
      </c>
      <c r="B15">
        <v>1</v>
      </c>
      <c r="C15" t="s">
        <v>57</v>
      </c>
      <c r="D15" t="s">
        <v>58</v>
      </c>
      <c r="F15" t="s">
        <v>34</v>
      </c>
    </row>
    <row r="16" spans="1:13" x14ac:dyDescent="0.45">
      <c r="A16">
        <v>1993</v>
      </c>
      <c r="B16">
        <v>1</v>
      </c>
      <c r="C16" t="s">
        <v>57</v>
      </c>
      <c r="D16" t="s">
        <v>58</v>
      </c>
      <c r="F16" t="s">
        <v>34</v>
      </c>
    </row>
    <row r="17" spans="1:6" x14ac:dyDescent="0.45">
      <c r="A17">
        <v>1994</v>
      </c>
      <c r="B17">
        <v>1</v>
      </c>
      <c r="C17" t="s">
        <v>57</v>
      </c>
      <c r="D17" t="s">
        <v>58</v>
      </c>
      <c r="F17" t="s">
        <v>34</v>
      </c>
    </row>
    <row r="18" spans="1:6" x14ac:dyDescent="0.45">
      <c r="A18">
        <v>1995</v>
      </c>
      <c r="B18">
        <v>1</v>
      </c>
      <c r="C18" t="s">
        <v>57</v>
      </c>
      <c r="D18" t="s">
        <v>58</v>
      </c>
      <c r="F18" t="s">
        <v>34</v>
      </c>
    </row>
    <row r="19" spans="1:6" x14ac:dyDescent="0.45">
      <c r="A19">
        <v>1996</v>
      </c>
      <c r="B19">
        <v>1</v>
      </c>
      <c r="C19" t="s">
        <v>57</v>
      </c>
      <c r="D19" t="s">
        <v>58</v>
      </c>
      <c r="F19" t="s">
        <v>34</v>
      </c>
    </row>
    <row r="20" spans="1:6" x14ac:dyDescent="0.45">
      <c r="A20">
        <v>1997</v>
      </c>
      <c r="B20">
        <v>1</v>
      </c>
      <c r="C20" t="s">
        <v>57</v>
      </c>
      <c r="D20" t="s">
        <v>58</v>
      </c>
      <c r="F20" t="s">
        <v>34</v>
      </c>
    </row>
    <row r="21" spans="1:6" x14ac:dyDescent="0.45">
      <c r="A21">
        <v>1998</v>
      </c>
      <c r="B21">
        <v>1</v>
      </c>
      <c r="C21" t="s">
        <v>57</v>
      </c>
      <c r="D21" t="s">
        <v>58</v>
      </c>
      <c r="F21" t="s">
        <v>34</v>
      </c>
    </row>
    <row r="22" spans="1:6" x14ac:dyDescent="0.45">
      <c r="A22">
        <v>1999</v>
      </c>
      <c r="B22">
        <v>1</v>
      </c>
      <c r="C22" t="s">
        <v>57</v>
      </c>
      <c r="D22" t="s">
        <v>58</v>
      </c>
      <c r="F22" t="s">
        <v>34</v>
      </c>
    </row>
    <row r="23" spans="1:6" x14ac:dyDescent="0.45">
      <c r="A23">
        <v>2000</v>
      </c>
      <c r="B23">
        <v>1</v>
      </c>
      <c r="C23" t="s">
        <v>57</v>
      </c>
      <c r="D23" t="s">
        <v>58</v>
      </c>
      <c r="F23" t="s">
        <v>34</v>
      </c>
    </row>
    <row r="24" spans="1:6" x14ac:dyDescent="0.45">
      <c r="A24">
        <v>2001</v>
      </c>
      <c r="B24">
        <v>1</v>
      </c>
      <c r="C24" t="s">
        <v>57</v>
      </c>
      <c r="D24" t="s">
        <v>58</v>
      </c>
      <c r="F24" t="s">
        <v>34</v>
      </c>
    </row>
    <row r="25" spans="1:6" x14ac:dyDescent="0.45">
      <c r="A25">
        <v>2002</v>
      </c>
      <c r="B25">
        <v>1</v>
      </c>
      <c r="C25" t="s">
        <v>57</v>
      </c>
      <c r="D25" t="s">
        <v>58</v>
      </c>
      <c r="F25" t="s">
        <v>34</v>
      </c>
    </row>
    <row r="26" spans="1:6" x14ac:dyDescent="0.45">
      <c r="A26">
        <v>2003</v>
      </c>
      <c r="B26">
        <v>1</v>
      </c>
      <c r="C26" t="s">
        <v>57</v>
      </c>
      <c r="D26" t="s">
        <v>58</v>
      </c>
      <c r="F26">
        <v>2.2119260264035958E-2</v>
      </c>
    </row>
    <row r="27" spans="1:6" x14ac:dyDescent="0.45">
      <c r="A27">
        <v>2004</v>
      </c>
      <c r="B27">
        <v>1</v>
      </c>
      <c r="C27" t="s">
        <v>57</v>
      </c>
      <c r="D27" t="s">
        <v>58</v>
      </c>
      <c r="F27">
        <v>-1.3397394009677911E-2</v>
      </c>
    </row>
    <row r="28" spans="1:6" x14ac:dyDescent="0.45">
      <c r="A28">
        <v>2005</v>
      </c>
      <c r="B28">
        <v>1</v>
      </c>
      <c r="C28" t="s">
        <v>57</v>
      </c>
      <c r="D28" t="s">
        <v>58</v>
      </c>
      <c r="F28">
        <v>2.4180847603247669E-2</v>
      </c>
    </row>
    <row r="29" spans="1:6" x14ac:dyDescent="0.45">
      <c r="A29">
        <v>2006</v>
      </c>
      <c r="B29">
        <v>1</v>
      </c>
      <c r="C29" t="s">
        <v>57</v>
      </c>
      <c r="D29" t="s">
        <v>58</v>
      </c>
      <c r="F29" t="s">
        <v>34</v>
      </c>
    </row>
    <row r="30" spans="1:6" x14ac:dyDescent="0.45">
      <c r="A30">
        <v>2007</v>
      </c>
      <c r="B30">
        <v>1</v>
      </c>
      <c r="C30" t="s">
        <v>57</v>
      </c>
      <c r="D30" t="s">
        <v>58</v>
      </c>
      <c r="F30" t="s">
        <v>34</v>
      </c>
    </row>
    <row r="31" spans="1:6" x14ac:dyDescent="0.45">
      <c r="A31">
        <v>2008</v>
      </c>
      <c r="B31">
        <v>1</v>
      </c>
      <c r="C31" t="s">
        <v>57</v>
      </c>
      <c r="D31" t="s">
        <v>58</v>
      </c>
      <c r="F31">
        <v>-1.897299230163798E-2</v>
      </c>
    </row>
    <row r="32" spans="1:6" x14ac:dyDescent="0.45">
      <c r="A32">
        <v>2009</v>
      </c>
      <c r="B32">
        <v>1</v>
      </c>
      <c r="C32" t="s">
        <v>57</v>
      </c>
      <c r="D32" t="s">
        <v>58</v>
      </c>
      <c r="F32">
        <v>1.9902383728511211E-3</v>
      </c>
    </row>
    <row r="33" spans="1:6" x14ac:dyDescent="0.45">
      <c r="A33">
        <v>2010</v>
      </c>
      <c r="B33">
        <v>1</v>
      </c>
      <c r="C33" t="s">
        <v>57</v>
      </c>
      <c r="D33" t="s">
        <v>58</v>
      </c>
      <c r="F33">
        <v>-7.8708051993277139E-3</v>
      </c>
    </row>
    <row r="34" spans="1:6" x14ac:dyDescent="0.45">
      <c r="A34">
        <v>2011</v>
      </c>
      <c r="B34">
        <v>1</v>
      </c>
      <c r="C34" t="s">
        <v>57</v>
      </c>
      <c r="D34" t="s">
        <v>58</v>
      </c>
      <c r="F34">
        <v>6.3865830184232312E-3</v>
      </c>
    </row>
    <row r="35" spans="1:6" x14ac:dyDescent="0.45">
      <c r="A35">
        <v>2012</v>
      </c>
      <c r="B35">
        <v>1</v>
      </c>
      <c r="C35" t="s">
        <v>57</v>
      </c>
      <c r="D35" t="s">
        <v>58</v>
      </c>
      <c r="F35">
        <v>-4.4510496313382289E-2</v>
      </c>
    </row>
    <row r="36" spans="1:6" x14ac:dyDescent="0.45">
      <c r="A36">
        <v>2013</v>
      </c>
      <c r="B36">
        <v>1</v>
      </c>
      <c r="C36" t="s">
        <v>57</v>
      </c>
      <c r="D36" t="s">
        <v>58</v>
      </c>
      <c r="F36">
        <v>2.667069750944951E-3</v>
      </c>
    </row>
    <row r="37" spans="1:6" x14ac:dyDescent="0.45">
      <c r="A37">
        <v>2014</v>
      </c>
      <c r="B37">
        <v>1</v>
      </c>
      <c r="C37" t="s">
        <v>57</v>
      </c>
      <c r="D37" t="s">
        <v>58</v>
      </c>
      <c r="F37">
        <v>-9.3445824002054195E-5</v>
      </c>
    </row>
    <row r="38" spans="1:6" x14ac:dyDescent="0.45">
      <c r="A38">
        <v>2015</v>
      </c>
      <c r="B38">
        <v>1</v>
      </c>
      <c r="C38" t="s">
        <v>57</v>
      </c>
      <c r="D38" t="s">
        <v>58</v>
      </c>
      <c r="F38">
        <v>1.13046306099865E-2</v>
      </c>
    </row>
    <row r="39" spans="1:6" x14ac:dyDescent="0.45">
      <c r="A39">
        <v>2016</v>
      </c>
      <c r="B39">
        <v>1</v>
      </c>
      <c r="C39" t="s">
        <v>57</v>
      </c>
      <c r="D39" t="s">
        <v>58</v>
      </c>
      <c r="F39">
        <v>7.7310686824148697E-2</v>
      </c>
    </row>
    <row r="40" spans="1:6" x14ac:dyDescent="0.45">
      <c r="A40">
        <v>2017</v>
      </c>
      <c r="B40">
        <v>1</v>
      </c>
      <c r="C40" t="s">
        <v>57</v>
      </c>
      <c r="D40" t="s">
        <v>58</v>
      </c>
      <c r="F40">
        <v>6.004618807641765E-2</v>
      </c>
    </row>
    <row r="41" spans="1:6" x14ac:dyDescent="0.45">
      <c r="A41">
        <v>2018</v>
      </c>
      <c r="B41">
        <v>1</v>
      </c>
      <c r="C41" t="s">
        <v>57</v>
      </c>
      <c r="D41" t="s">
        <v>58</v>
      </c>
      <c r="F41">
        <v>0.21494057993342902</v>
      </c>
    </row>
    <row r="42" spans="1:6" x14ac:dyDescent="0.45">
      <c r="A42">
        <v>2019</v>
      </c>
      <c r="B42">
        <v>1</v>
      </c>
      <c r="C42" t="s">
        <v>57</v>
      </c>
      <c r="D42" t="s">
        <v>58</v>
      </c>
      <c r="F42">
        <v>0.14000970452196271</v>
      </c>
    </row>
    <row r="43" spans="1:6" x14ac:dyDescent="0.45">
      <c r="A43">
        <v>2020</v>
      </c>
      <c r="B43">
        <v>1</v>
      </c>
      <c r="C43" t="s">
        <v>57</v>
      </c>
      <c r="D43" t="s">
        <v>58</v>
      </c>
      <c r="F43">
        <v>0.18655346980809964</v>
      </c>
    </row>
    <row r="44" spans="1:6" x14ac:dyDescent="0.45">
      <c r="A44">
        <v>2021</v>
      </c>
      <c r="B44">
        <v>1</v>
      </c>
      <c r="C44" t="s">
        <v>57</v>
      </c>
      <c r="D44" t="s">
        <v>58</v>
      </c>
      <c r="F44">
        <v>0.2158270152489026</v>
      </c>
    </row>
    <row r="45" spans="1:6" x14ac:dyDescent="0.45">
      <c r="A45">
        <v>2022</v>
      </c>
      <c r="B45">
        <v>1</v>
      </c>
      <c r="C45" t="s">
        <v>57</v>
      </c>
      <c r="D45" t="s">
        <v>58</v>
      </c>
      <c r="F45" t="s">
        <v>34</v>
      </c>
    </row>
    <row r="46" spans="1:6" x14ac:dyDescent="0.45">
      <c r="A46">
        <v>1980</v>
      </c>
      <c r="B46">
        <v>2</v>
      </c>
      <c r="C46" t="s">
        <v>59</v>
      </c>
      <c r="F46" t="s">
        <v>34</v>
      </c>
    </row>
    <row r="47" spans="1:6" x14ac:dyDescent="0.45">
      <c r="A47">
        <v>1981</v>
      </c>
      <c r="B47">
        <v>2</v>
      </c>
      <c r="C47" t="s">
        <v>59</v>
      </c>
      <c r="F47">
        <v>5.7456352922812215</v>
      </c>
    </row>
    <row r="48" spans="1:6" x14ac:dyDescent="0.45">
      <c r="A48">
        <v>1982</v>
      </c>
      <c r="B48">
        <v>2</v>
      </c>
      <c r="C48" t="s">
        <v>59</v>
      </c>
      <c r="F48">
        <v>2.9485968011894812</v>
      </c>
    </row>
    <row r="49" spans="1:6" x14ac:dyDescent="0.45">
      <c r="A49">
        <v>1983</v>
      </c>
      <c r="B49">
        <v>2</v>
      </c>
      <c r="C49" t="s">
        <v>59</v>
      </c>
      <c r="F49">
        <v>1.1049382619504371</v>
      </c>
    </row>
    <row r="50" spans="1:6" x14ac:dyDescent="0.45">
      <c r="A50">
        <v>1984</v>
      </c>
      <c r="B50">
        <v>2</v>
      </c>
      <c r="C50" t="s">
        <v>59</v>
      </c>
      <c r="F50">
        <v>-1.251596644058111</v>
      </c>
    </row>
    <row r="51" spans="1:6" x14ac:dyDescent="0.45">
      <c r="A51">
        <v>1985</v>
      </c>
      <c r="B51">
        <v>2</v>
      </c>
      <c r="C51" t="s">
        <v>59</v>
      </c>
      <c r="F51">
        <v>1.7806439592490335</v>
      </c>
    </row>
    <row r="52" spans="1:6" x14ac:dyDescent="0.45">
      <c r="A52">
        <v>1986</v>
      </c>
      <c r="B52">
        <v>2</v>
      </c>
      <c r="C52" t="s">
        <v>59</v>
      </c>
      <c r="F52">
        <v>5.6372431785211177</v>
      </c>
    </row>
    <row r="53" spans="1:6" x14ac:dyDescent="0.45">
      <c r="A53">
        <v>1987</v>
      </c>
      <c r="B53">
        <v>2</v>
      </c>
      <c r="C53" t="s">
        <v>59</v>
      </c>
      <c r="F53">
        <v>-0.78784265492724614</v>
      </c>
    </row>
    <row r="54" spans="1:6" x14ac:dyDescent="0.45">
      <c r="A54">
        <v>1988</v>
      </c>
      <c r="B54">
        <v>2</v>
      </c>
      <c r="C54" t="s">
        <v>59</v>
      </c>
      <c r="F54">
        <v>-1.4200396556639134</v>
      </c>
    </row>
    <row r="55" spans="1:6" x14ac:dyDescent="0.45">
      <c r="A55">
        <v>1989</v>
      </c>
      <c r="B55">
        <v>2</v>
      </c>
      <c r="C55" t="s">
        <v>59</v>
      </c>
      <c r="F55">
        <v>9.8365489718722756</v>
      </c>
    </row>
    <row r="56" spans="1:6" x14ac:dyDescent="0.45">
      <c r="A56">
        <v>1990</v>
      </c>
      <c r="B56">
        <v>2</v>
      </c>
      <c r="C56" t="s">
        <v>59</v>
      </c>
      <c r="F56">
        <v>-9.5756401699341467</v>
      </c>
    </row>
    <row r="57" spans="1:6" x14ac:dyDescent="0.45">
      <c r="A57">
        <v>1991</v>
      </c>
      <c r="B57">
        <v>2</v>
      </c>
      <c r="C57" t="s">
        <v>59</v>
      </c>
      <c r="F57">
        <v>-28.002141655909867</v>
      </c>
    </row>
    <row r="58" spans="1:6" x14ac:dyDescent="0.45">
      <c r="A58">
        <v>1992</v>
      </c>
      <c r="B58">
        <v>2</v>
      </c>
      <c r="C58" t="s">
        <v>59</v>
      </c>
      <c r="F58">
        <v>-7.1871109150003747</v>
      </c>
    </row>
    <row r="59" spans="1:6" x14ac:dyDescent="0.45">
      <c r="A59">
        <v>1993</v>
      </c>
      <c r="B59">
        <v>2</v>
      </c>
      <c r="C59" t="s">
        <v>59</v>
      </c>
      <c r="F59">
        <v>9.5594116849315043</v>
      </c>
    </row>
    <row r="60" spans="1:6" x14ac:dyDescent="0.45">
      <c r="A60">
        <v>1994</v>
      </c>
      <c r="B60">
        <v>2</v>
      </c>
      <c r="C60" t="s">
        <v>59</v>
      </c>
      <c r="F60">
        <v>8.3028665969967079</v>
      </c>
    </row>
    <row r="61" spans="1:6" x14ac:dyDescent="0.45">
      <c r="A61">
        <v>1995</v>
      </c>
      <c r="B61">
        <v>2</v>
      </c>
      <c r="C61" t="s">
        <v>59</v>
      </c>
      <c r="F61">
        <v>13.322333321683971</v>
      </c>
    </row>
    <row r="62" spans="1:6" x14ac:dyDescent="0.45">
      <c r="A62">
        <v>1996</v>
      </c>
      <c r="B62">
        <v>2</v>
      </c>
      <c r="C62" t="s">
        <v>59</v>
      </c>
      <c r="F62">
        <v>9.0999994364636052</v>
      </c>
    </row>
    <row r="63" spans="1:6" x14ac:dyDescent="0.45">
      <c r="A63">
        <v>1997</v>
      </c>
      <c r="B63">
        <v>2</v>
      </c>
      <c r="C63" t="s">
        <v>59</v>
      </c>
      <c r="F63">
        <v>-10.919984078139109</v>
      </c>
    </row>
    <row r="64" spans="1:6" x14ac:dyDescent="0.45">
      <c r="A64">
        <v>1998</v>
      </c>
      <c r="B64">
        <v>2</v>
      </c>
      <c r="C64" t="s">
        <v>59</v>
      </c>
      <c r="F64">
        <v>8.8294237583980646</v>
      </c>
    </row>
    <row r="65" spans="1:6" x14ac:dyDescent="0.45">
      <c r="A65">
        <v>1999</v>
      </c>
      <c r="B65">
        <v>2</v>
      </c>
      <c r="C65" t="s">
        <v>59</v>
      </c>
      <c r="F65">
        <v>12.890803640776326</v>
      </c>
    </row>
    <row r="66" spans="1:6" x14ac:dyDescent="0.45">
      <c r="A66">
        <v>2000</v>
      </c>
      <c r="B66">
        <v>2</v>
      </c>
      <c r="C66" t="s">
        <v>59</v>
      </c>
      <c r="F66">
        <v>6.9462165924425392</v>
      </c>
    </row>
    <row r="67" spans="1:6" x14ac:dyDescent="0.45">
      <c r="A67">
        <v>2001</v>
      </c>
      <c r="B67">
        <v>2</v>
      </c>
      <c r="C67" t="s">
        <v>59</v>
      </c>
      <c r="F67">
        <v>8.2933126312102274</v>
      </c>
    </row>
    <row r="68" spans="1:6" x14ac:dyDescent="0.45">
      <c r="A68">
        <v>2002</v>
      </c>
      <c r="B68">
        <v>2</v>
      </c>
      <c r="C68" t="s">
        <v>59</v>
      </c>
      <c r="F68">
        <v>4.5365241603567483</v>
      </c>
    </row>
    <row r="69" spans="1:6" x14ac:dyDescent="0.45">
      <c r="A69">
        <v>2003</v>
      </c>
      <c r="B69">
        <v>2</v>
      </c>
      <c r="C69" t="s">
        <v>59</v>
      </c>
      <c r="F69">
        <v>5.5286374649178782</v>
      </c>
    </row>
    <row r="70" spans="1:6" x14ac:dyDescent="0.45">
      <c r="A70">
        <v>2004</v>
      </c>
      <c r="B70">
        <v>2</v>
      </c>
      <c r="C70" t="s">
        <v>59</v>
      </c>
      <c r="F70">
        <v>5.5146679109791421</v>
      </c>
    </row>
    <row r="71" spans="1:6" x14ac:dyDescent="0.45">
      <c r="A71">
        <v>2005</v>
      </c>
      <c r="B71">
        <v>2</v>
      </c>
      <c r="C71" t="s">
        <v>59</v>
      </c>
      <c r="F71">
        <v>5.5264242469546474</v>
      </c>
    </row>
    <row r="72" spans="1:6" x14ac:dyDescent="0.45">
      <c r="A72">
        <v>2006</v>
      </c>
      <c r="B72">
        <v>2</v>
      </c>
      <c r="C72" t="s">
        <v>59</v>
      </c>
      <c r="F72">
        <v>5.9026590359192426</v>
      </c>
    </row>
    <row r="73" spans="1:6" x14ac:dyDescent="0.45">
      <c r="A73">
        <v>2007</v>
      </c>
      <c r="B73">
        <v>2</v>
      </c>
      <c r="C73" t="s">
        <v>59</v>
      </c>
      <c r="F73">
        <v>5.9832595185556698</v>
      </c>
    </row>
    <row r="74" spans="1:6" x14ac:dyDescent="0.45">
      <c r="A74">
        <v>2008</v>
      </c>
      <c r="B74">
        <v>2</v>
      </c>
      <c r="C74" t="s">
        <v>59</v>
      </c>
      <c r="F74">
        <v>7.5000414302015059</v>
      </c>
    </row>
    <row r="75" spans="1:6" x14ac:dyDescent="0.45">
      <c r="A75">
        <v>2009</v>
      </c>
      <c r="B75">
        <v>2</v>
      </c>
      <c r="C75" t="s">
        <v>59</v>
      </c>
      <c r="F75">
        <v>3.3542893498746054</v>
      </c>
    </row>
    <row r="76" spans="1:6" x14ac:dyDescent="0.45">
      <c r="A76">
        <v>2010</v>
      </c>
      <c r="B76">
        <v>2</v>
      </c>
      <c r="C76" t="s">
        <v>59</v>
      </c>
      <c r="F76">
        <v>3.7069381525531924</v>
      </c>
    </row>
    <row r="77" spans="1:6" x14ac:dyDescent="0.45">
      <c r="A77">
        <v>2011</v>
      </c>
      <c r="B77">
        <v>2</v>
      </c>
      <c r="C77" t="s">
        <v>59</v>
      </c>
      <c r="F77">
        <v>2.5454061445010439</v>
      </c>
    </row>
    <row r="78" spans="1:6" x14ac:dyDescent="0.45">
      <c r="A78">
        <v>2012</v>
      </c>
      <c r="B78">
        <v>2</v>
      </c>
      <c r="C78" t="s">
        <v>59</v>
      </c>
      <c r="F78">
        <v>1.4172427999077968</v>
      </c>
    </row>
    <row r="79" spans="1:6" x14ac:dyDescent="0.45">
      <c r="A79">
        <v>2013</v>
      </c>
      <c r="B79">
        <v>2</v>
      </c>
      <c r="C79" t="s">
        <v>59</v>
      </c>
      <c r="F79">
        <v>1.0020175407110798</v>
      </c>
    </row>
    <row r="80" spans="1:6" x14ac:dyDescent="0.45">
      <c r="A80">
        <v>2014</v>
      </c>
      <c r="B80">
        <v>2</v>
      </c>
      <c r="C80" t="s">
        <v>59</v>
      </c>
      <c r="F80">
        <v>1.774448852603939</v>
      </c>
    </row>
    <row r="81" spans="1:6" x14ac:dyDescent="0.45">
      <c r="A81">
        <v>2015</v>
      </c>
      <c r="B81">
        <v>2</v>
      </c>
      <c r="C81" t="s">
        <v>59</v>
      </c>
      <c r="F81">
        <v>2.2187263751780364</v>
      </c>
    </row>
    <row r="82" spans="1:6" x14ac:dyDescent="0.45">
      <c r="A82">
        <v>2016</v>
      </c>
      <c r="B82">
        <v>2</v>
      </c>
      <c r="C82" t="s">
        <v>59</v>
      </c>
      <c r="F82">
        <v>3.3149806838413696</v>
      </c>
    </row>
    <row r="83" spans="1:6" x14ac:dyDescent="0.45">
      <c r="A83">
        <v>2017</v>
      </c>
      <c r="B83">
        <v>2</v>
      </c>
      <c r="C83" t="s">
        <v>59</v>
      </c>
      <c r="F83">
        <v>3.8025987201905309</v>
      </c>
    </row>
    <row r="84" spans="1:6" x14ac:dyDescent="0.45">
      <c r="A84">
        <v>2018</v>
      </c>
      <c r="B84">
        <v>2</v>
      </c>
      <c r="C84" t="s">
        <v>59</v>
      </c>
      <c r="F84">
        <v>4.0193456169557606</v>
      </c>
    </row>
    <row r="85" spans="1:6" x14ac:dyDescent="0.45">
      <c r="A85">
        <v>2019</v>
      </c>
      <c r="B85">
        <v>2</v>
      </c>
      <c r="C85" t="s">
        <v>59</v>
      </c>
      <c r="F85">
        <v>2.08771199649604</v>
      </c>
    </row>
    <row r="86" spans="1:6" x14ac:dyDescent="0.45">
      <c r="A86">
        <v>2020</v>
      </c>
      <c r="B86">
        <v>2</v>
      </c>
      <c r="C86" t="s">
        <v>59</v>
      </c>
      <c r="F86">
        <v>-3.3020820386254144</v>
      </c>
    </row>
    <row r="87" spans="1:6" x14ac:dyDescent="0.45">
      <c r="A87">
        <v>2021</v>
      </c>
      <c r="B87">
        <v>2</v>
      </c>
      <c r="C87" t="s">
        <v>59</v>
      </c>
      <c r="F87">
        <v>8.9085278183118248</v>
      </c>
    </row>
    <row r="88" spans="1:6" x14ac:dyDescent="0.45">
      <c r="A88">
        <v>2022</v>
      </c>
      <c r="B88">
        <v>2</v>
      </c>
      <c r="C88" t="s">
        <v>59</v>
      </c>
      <c r="F88">
        <v>4.856401652273064</v>
      </c>
    </row>
    <row r="89" spans="1:6" x14ac:dyDescent="0.45">
      <c r="A89">
        <v>1980</v>
      </c>
      <c r="B89">
        <v>3</v>
      </c>
      <c r="C89" t="s">
        <v>60</v>
      </c>
      <c r="F89">
        <v>7.9384614525964819E-2</v>
      </c>
    </row>
    <row r="90" spans="1:6" x14ac:dyDescent="0.45">
      <c r="A90">
        <v>1981</v>
      </c>
      <c r="B90">
        <v>3</v>
      </c>
      <c r="C90" t="s">
        <v>60</v>
      </c>
      <c r="F90">
        <v>3.2915357709004618E-2</v>
      </c>
    </row>
    <row r="91" spans="1:6" x14ac:dyDescent="0.45">
      <c r="A91">
        <v>1982</v>
      </c>
      <c r="B91">
        <v>3</v>
      </c>
      <c r="C91" t="s">
        <v>60</v>
      </c>
      <c r="F91">
        <v>2.5048172249188289E-2</v>
      </c>
    </row>
    <row r="92" spans="1:6" x14ac:dyDescent="0.45">
      <c r="A92">
        <v>1983</v>
      </c>
      <c r="B92">
        <v>3</v>
      </c>
      <c r="C92" t="s">
        <v>60</v>
      </c>
      <c r="F92">
        <v>2.9952931152963699E-2</v>
      </c>
    </row>
    <row r="93" spans="1:6" x14ac:dyDescent="0.45">
      <c r="A93">
        <v>1984</v>
      </c>
      <c r="B93">
        <v>3</v>
      </c>
      <c r="C93" t="s">
        <v>60</v>
      </c>
      <c r="F93">
        <v>2.7279521360403056E-2</v>
      </c>
    </row>
    <row r="94" spans="1:6" x14ac:dyDescent="0.45">
      <c r="A94">
        <v>1985</v>
      </c>
      <c r="B94">
        <v>3</v>
      </c>
      <c r="C94" t="s">
        <v>60</v>
      </c>
      <c r="F94">
        <v>4.1194642419382938E-3</v>
      </c>
    </row>
    <row r="95" spans="1:6" x14ac:dyDescent="0.45">
      <c r="A95">
        <v>1986</v>
      </c>
      <c r="B95">
        <v>3</v>
      </c>
      <c r="C95" t="s">
        <v>60</v>
      </c>
      <c r="F95">
        <v>-8.3472456802146412E-3</v>
      </c>
    </row>
    <row r="96" spans="1:6" x14ac:dyDescent="0.45">
      <c r="A96">
        <v>1987</v>
      </c>
      <c r="B96">
        <v>3</v>
      </c>
      <c r="C96" t="s">
        <v>60</v>
      </c>
      <c r="F96">
        <v>2.2551747083911649E-2</v>
      </c>
    </row>
    <row r="97" spans="1:6" x14ac:dyDescent="0.45">
      <c r="A97">
        <v>1988</v>
      </c>
      <c r="B97">
        <v>3</v>
      </c>
      <c r="C97" t="s">
        <v>60</v>
      </c>
      <c r="F97">
        <v>8.2975680752167859E-3</v>
      </c>
    </row>
    <row r="98" spans="1:6" x14ac:dyDescent="0.45">
      <c r="A98">
        <v>1989</v>
      </c>
      <c r="B98">
        <v>3</v>
      </c>
      <c r="C98" t="s">
        <v>60</v>
      </c>
      <c r="F98">
        <v>1.4646821738624629E-2</v>
      </c>
    </row>
    <row r="99" spans="1:6" x14ac:dyDescent="0.45">
      <c r="A99">
        <v>1990</v>
      </c>
      <c r="B99">
        <v>3</v>
      </c>
      <c r="C99" t="s">
        <v>60</v>
      </c>
      <c r="F99">
        <v>7.556674746418102E-3</v>
      </c>
    </row>
    <row r="100" spans="1:6" x14ac:dyDescent="0.45">
      <c r="A100">
        <v>1991</v>
      </c>
      <c r="B100">
        <v>3</v>
      </c>
      <c r="C100" t="s">
        <v>60</v>
      </c>
      <c r="F100">
        <v>0.11000592376334033</v>
      </c>
    </row>
    <row r="101" spans="1:6" x14ac:dyDescent="0.45">
      <c r="A101">
        <v>1992</v>
      </c>
      <c r="B101">
        <v>3</v>
      </c>
      <c r="C101" t="s">
        <v>60</v>
      </c>
      <c r="F101">
        <v>2.0831973462469505E-6</v>
      </c>
    </row>
    <row r="102" spans="1:6" x14ac:dyDescent="0.45">
      <c r="A102">
        <v>1993</v>
      </c>
      <c r="B102">
        <v>3</v>
      </c>
      <c r="C102" t="s">
        <v>60</v>
      </c>
      <c r="F102">
        <v>2.0021789933162563E-6</v>
      </c>
    </row>
    <row r="103" spans="1:6" x14ac:dyDescent="0.45">
      <c r="A103">
        <v>1994</v>
      </c>
      <c r="B103">
        <v>3</v>
      </c>
      <c r="C103" t="s">
        <v>60</v>
      </c>
      <c r="F103">
        <v>2.3505531898128771E-6</v>
      </c>
    </row>
    <row r="104" spans="1:6" x14ac:dyDescent="0.45">
      <c r="A104">
        <v>1995</v>
      </c>
      <c r="B104">
        <v>3</v>
      </c>
      <c r="C104" t="s">
        <v>60</v>
      </c>
      <c r="F104">
        <v>2.3943899440677205E-6</v>
      </c>
    </row>
    <row r="105" spans="1:6" x14ac:dyDescent="0.45">
      <c r="A105">
        <v>1996</v>
      </c>
      <c r="B105">
        <v>3</v>
      </c>
      <c r="C105" t="s">
        <v>60</v>
      </c>
      <c r="F105">
        <v>2.1303086710746215E-6</v>
      </c>
    </row>
    <row r="106" spans="1:6" x14ac:dyDescent="0.45">
      <c r="A106">
        <v>1997</v>
      </c>
      <c r="B106">
        <v>3</v>
      </c>
      <c r="C106" t="s">
        <v>60</v>
      </c>
      <c r="F106">
        <v>2.0756528968789463E-6</v>
      </c>
    </row>
    <row r="107" spans="1:6" x14ac:dyDescent="0.45">
      <c r="A107">
        <v>1998</v>
      </c>
      <c r="B107">
        <v>3</v>
      </c>
      <c r="C107" t="s">
        <v>60</v>
      </c>
      <c r="F107">
        <v>2.0752148341708406E-3</v>
      </c>
    </row>
    <row r="108" spans="1:6" x14ac:dyDescent="0.45">
      <c r="A108">
        <v>1999</v>
      </c>
      <c r="B108">
        <v>3</v>
      </c>
      <c r="C108" t="s">
        <v>60</v>
      </c>
      <c r="F108">
        <v>1.5624784010817513E-2</v>
      </c>
    </row>
    <row r="109" spans="1:6" x14ac:dyDescent="0.45">
      <c r="A109">
        <v>2000</v>
      </c>
      <c r="B109">
        <v>3</v>
      </c>
      <c r="C109" t="s">
        <v>60</v>
      </c>
      <c r="F109">
        <v>2.5004380799338161E-2</v>
      </c>
    </row>
    <row r="110" spans="1:6" x14ac:dyDescent="0.45">
      <c r="A110">
        <v>2001</v>
      </c>
      <c r="B110">
        <v>3</v>
      </c>
      <c r="C110" t="s">
        <v>60</v>
      </c>
      <c r="F110">
        <v>1.6987946508645494E-2</v>
      </c>
    </row>
    <row r="111" spans="1:6" x14ac:dyDescent="0.45">
      <c r="A111">
        <v>2002</v>
      </c>
      <c r="B111">
        <v>3</v>
      </c>
      <c r="C111" t="s">
        <v>60</v>
      </c>
      <c r="F111">
        <v>0.17365993993136092</v>
      </c>
    </row>
    <row r="112" spans="1:6" x14ac:dyDescent="0.45">
      <c r="A112">
        <v>2003</v>
      </c>
      <c r="B112">
        <v>3</v>
      </c>
      <c r="C112" t="s">
        <v>60</v>
      </c>
      <c r="F112">
        <v>4.1731544645104042E-2</v>
      </c>
    </row>
    <row r="113" spans="1:6" x14ac:dyDescent="0.45">
      <c r="A113">
        <v>2004</v>
      </c>
      <c r="B113">
        <v>3</v>
      </c>
      <c r="C113" t="s">
        <v>60</v>
      </c>
      <c r="F113">
        <v>0.28763903022865561</v>
      </c>
    </row>
    <row r="114" spans="1:6" x14ac:dyDescent="0.45">
      <c r="A114">
        <v>2005</v>
      </c>
      <c r="B114">
        <v>3</v>
      </c>
      <c r="C114" t="s">
        <v>60</v>
      </c>
      <c r="F114">
        <v>5.3295496790257912E-2</v>
      </c>
    </row>
    <row r="115" spans="1:6" x14ac:dyDescent="0.45">
      <c r="A115">
        <v>2006</v>
      </c>
      <c r="B115">
        <v>3</v>
      </c>
      <c r="C115" t="s">
        <v>60</v>
      </c>
      <c r="F115">
        <v>6.7505627658020914E-2</v>
      </c>
    </row>
    <row r="116" spans="1:6" x14ac:dyDescent="0.45">
      <c r="A116">
        <v>2007</v>
      </c>
      <c r="B116">
        <v>3</v>
      </c>
      <c r="C116" t="s">
        <v>60</v>
      </c>
      <c r="F116">
        <v>0.10890101423279062</v>
      </c>
    </row>
    <row r="117" spans="1:6" x14ac:dyDescent="0.45">
      <c r="A117">
        <v>2008</v>
      </c>
      <c r="B117">
        <v>3</v>
      </c>
      <c r="C117" t="s">
        <v>60</v>
      </c>
      <c r="F117">
        <v>0.18587781827936281</v>
      </c>
    </row>
    <row r="118" spans="1:6" x14ac:dyDescent="0.45">
      <c r="A118">
        <v>2009</v>
      </c>
      <c r="B118">
        <v>3</v>
      </c>
      <c r="C118" t="s">
        <v>60</v>
      </c>
      <c r="F118">
        <v>0.15627257507354159</v>
      </c>
    </row>
    <row r="119" spans="1:6" x14ac:dyDescent="0.45">
      <c r="A119">
        <v>2010</v>
      </c>
      <c r="B119">
        <v>3</v>
      </c>
      <c r="C119" t="s">
        <v>60</v>
      </c>
      <c r="F119">
        <v>0.13599449914225367</v>
      </c>
    </row>
    <row r="120" spans="1:6" x14ac:dyDescent="0.45">
      <c r="A120">
        <v>2011</v>
      </c>
      <c r="B120">
        <v>3</v>
      </c>
      <c r="C120" t="s">
        <v>60</v>
      </c>
      <c r="F120">
        <v>0.26694135030646421</v>
      </c>
    </row>
    <row r="121" spans="1:6" x14ac:dyDescent="0.45">
      <c r="A121">
        <v>2012</v>
      </c>
      <c r="B121">
        <v>3</v>
      </c>
      <c r="C121" t="s">
        <v>60</v>
      </c>
      <c r="F121">
        <v>-1.9823182122091238E-2</v>
      </c>
    </row>
    <row r="122" spans="1:6" x14ac:dyDescent="0.45">
      <c r="A122">
        <v>2013</v>
      </c>
      <c r="B122">
        <v>3</v>
      </c>
      <c r="C122" t="s">
        <v>60</v>
      </c>
      <c r="F122">
        <v>-0.12955511810578074</v>
      </c>
    </row>
    <row r="123" spans="1:6" x14ac:dyDescent="0.45">
      <c r="A123">
        <v>2014</v>
      </c>
      <c r="B123">
        <v>3</v>
      </c>
      <c r="C123" t="s">
        <v>60</v>
      </c>
      <c r="F123">
        <v>-8.6857258424642841E-3</v>
      </c>
    </row>
    <row r="124" spans="1:6" x14ac:dyDescent="0.45">
      <c r="A124">
        <v>2015</v>
      </c>
      <c r="B124">
        <v>3</v>
      </c>
      <c r="C124" t="s">
        <v>60</v>
      </c>
      <c r="F124">
        <v>6.0924669641818141E-2</v>
      </c>
    </row>
    <row r="125" spans="1:6" x14ac:dyDescent="0.45">
      <c r="A125">
        <v>2016</v>
      </c>
      <c r="B125">
        <v>3</v>
      </c>
      <c r="C125" t="s">
        <v>60</v>
      </c>
      <c r="F125">
        <v>2.9081832631518791E-2</v>
      </c>
    </row>
    <row r="126" spans="1:6" x14ac:dyDescent="0.45">
      <c r="A126">
        <v>2017</v>
      </c>
      <c r="B126">
        <v>3</v>
      </c>
      <c r="C126" t="s">
        <v>60</v>
      </c>
      <c r="F126">
        <v>-5.0362002078584746E-3</v>
      </c>
    </row>
    <row r="127" spans="1:6" x14ac:dyDescent="0.45">
      <c r="A127">
        <v>2018</v>
      </c>
      <c r="B127">
        <v>3</v>
      </c>
      <c r="C127" t="s">
        <v>60</v>
      </c>
      <c r="F127">
        <v>0.48379636107123286</v>
      </c>
    </row>
    <row r="128" spans="1:6" x14ac:dyDescent="0.45">
      <c r="A128">
        <v>2019</v>
      </c>
      <c r="B128">
        <v>3</v>
      </c>
      <c r="C128" t="s">
        <v>60</v>
      </c>
      <c r="F128">
        <v>1.8134830862865464E-2</v>
      </c>
    </row>
    <row r="129" spans="1:6" x14ac:dyDescent="0.45">
      <c r="A129">
        <v>2020</v>
      </c>
      <c r="B129">
        <v>3</v>
      </c>
      <c r="C129" t="s">
        <v>60</v>
      </c>
      <c r="F129">
        <v>1.002128518100855E-2</v>
      </c>
    </row>
    <row r="130" spans="1:6" x14ac:dyDescent="0.45">
      <c r="A130">
        <v>2021</v>
      </c>
      <c r="B130">
        <v>3</v>
      </c>
      <c r="C130" t="s">
        <v>60</v>
      </c>
      <c r="F130">
        <v>-3.1675141315248068E-2</v>
      </c>
    </row>
    <row r="131" spans="1:6" x14ac:dyDescent="0.45">
      <c r="A131">
        <v>2022</v>
      </c>
      <c r="B131">
        <v>3</v>
      </c>
      <c r="C131" t="s">
        <v>60</v>
      </c>
      <c r="F131">
        <v>3.6188386722498245E-2</v>
      </c>
    </row>
    <row r="132" spans="1:6" x14ac:dyDescent="0.45">
      <c r="A132">
        <v>1980</v>
      </c>
      <c r="B132">
        <v>4</v>
      </c>
      <c r="C132" t="s">
        <v>61</v>
      </c>
      <c r="F132" t="s">
        <v>34</v>
      </c>
    </row>
    <row r="133" spans="1:6" x14ac:dyDescent="0.45">
      <c r="A133">
        <v>1981</v>
      </c>
      <c r="B133">
        <v>4</v>
      </c>
      <c r="C133" t="s">
        <v>61</v>
      </c>
      <c r="F133" t="s">
        <v>34</v>
      </c>
    </row>
    <row r="134" spans="1:6" x14ac:dyDescent="0.45">
      <c r="A134">
        <v>1982</v>
      </c>
      <c r="B134">
        <v>4</v>
      </c>
      <c r="C134" t="s">
        <v>61</v>
      </c>
      <c r="F134" t="s">
        <v>34</v>
      </c>
    </row>
    <row r="135" spans="1:6" x14ac:dyDescent="0.45">
      <c r="A135">
        <v>1983</v>
      </c>
      <c r="B135">
        <v>4</v>
      </c>
      <c r="C135" t="s">
        <v>61</v>
      </c>
      <c r="F135" t="s">
        <v>34</v>
      </c>
    </row>
    <row r="136" spans="1:6" x14ac:dyDescent="0.45">
      <c r="A136">
        <v>1984</v>
      </c>
      <c r="B136">
        <v>4</v>
      </c>
      <c r="C136" t="s">
        <v>61</v>
      </c>
      <c r="F136" t="s">
        <v>34</v>
      </c>
    </row>
    <row r="137" spans="1:6" x14ac:dyDescent="0.45">
      <c r="A137">
        <v>1985</v>
      </c>
      <c r="B137">
        <v>4</v>
      </c>
      <c r="C137" t="s">
        <v>61</v>
      </c>
      <c r="F137" t="s">
        <v>34</v>
      </c>
    </row>
    <row r="138" spans="1:6" x14ac:dyDescent="0.45">
      <c r="A138">
        <v>1986</v>
      </c>
      <c r="B138">
        <v>4</v>
      </c>
      <c r="C138" t="s">
        <v>61</v>
      </c>
      <c r="F138" t="s">
        <v>34</v>
      </c>
    </row>
    <row r="139" spans="1:6" x14ac:dyDescent="0.45">
      <c r="A139">
        <v>1987</v>
      </c>
      <c r="B139">
        <v>4</v>
      </c>
      <c r="C139" t="s">
        <v>61</v>
      </c>
      <c r="F139" t="s">
        <v>34</v>
      </c>
    </row>
    <row r="140" spans="1:6" x14ac:dyDescent="0.45">
      <c r="A140">
        <v>1988</v>
      </c>
      <c r="B140">
        <v>4</v>
      </c>
      <c r="C140" t="s">
        <v>61</v>
      </c>
      <c r="F140" t="s">
        <v>34</v>
      </c>
    </row>
    <row r="141" spans="1:6" x14ac:dyDescent="0.45">
      <c r="A141">
        <v>1989</v>
      </c>
      <c r="B141">
        <v>4</v>
      </c>
      <c r="C141" t="s">
        <v>61</v>
      </c>
      <c r="F141" t="s">
        <v>34</v>
      </c>
    </row>
    <row r="142" spans="1:6" x14ac:dyDescent="0.45">
      <c r="A142">
        <v>1990</v>
      </c>
      <c r="B142">
        <v>4</v>
      </c>
      <c r="C142" t="s">
        <v>61</v>
      </c>
      <c r="F142" t="s">
        <v>34</v>
      </c>
    </row>
    <row r="143" spans="1:6" x14ac:dyDescent="0.45">
      <c r="A143">
        <v>1991</v>
      </c>
      <c r="B143">
        <v>4</v>
      </c>
      <c r="C143" t="s">
        <v>61</v>
      </c>
      <c r="F143" t="s">
        <v>34</v>
      </c>
    </row>
    <row r="144" spans="1:6" x14ac:dyDescent="0.45">
      <c r="A144">
        <v>1992</v>
      </c>
      <c r="B144">
        <v>4</v>
      </c>
      <c r="C144" t="s">
        <v>61</v>
      </c>
      <c r="F144" t="s">
        <v>34</v>
      </c>
    </row>
    <row r="145" spans="1:6" x14ac:dyDescent="0.45">
      <c r="A145">
        <v>1993</v>
      </c>
      <c r="B145">
        <v>4</v>
      </c>
      <c r="C145" t="s">
        <v>61</v>
      </c>
      <c r="F145" t="s">
        <v>34</v>
      </c>
    </row>
    <row r="146" spans="1:6" x14ac:dyDescent="0.45">
      <c r="A146">
        <v>1994</v>
      </c>
      <c r="B146">
        <v>4</v>
      </c>
      <c r="C146" t="s">
        <v>61</v>
      </c>
      <c r="F146" t="s">
        <v>34</v>
      </c>
    </row>
    <row r="147" spans="1:6" x14ac:dyDescent="0.45">
      <c r="A147">
        <v>1995</v>
      </c>
      <c r="B147">
        <v>4</v>
      </c>
      <c r="C147" t="s">
        <v>61</v>
      </c>
      <c r="F147" t="s">
        <v>34</v>
      </c>
    </row>
    <row r="148" spans="1:6" x14ac:dyDescent="0.45">
      <c r="A148">
        <v>1996</v>
      </c>
      <c r="B148">
        <v>4</v>
      </c>
      <c r="C148" t="s">
        <v>61</v>
      </c>
      <c r="F148" t="s">
        <v>34</v>
      </c>
    </row>
    <row r="149" spans="1:6" x14ac:dyDescent="0.45">
      <c r="A149">
        <v>1997</v>
      </c>
      <c r="B149">
        <v>4</v>
      </c>
      <c r="C149" t="s">
        <v>61</v>
      </c>
      <c r="F149" t="s">
        <v>34</v>
      </c>
    </row>
    <row r="150" spans="1:6" x14ac:dyDescent="0.45">
      <c r="A150">
        <v>1998</v>
      </c>
      <c r="B150">
        <v>4</v>
      </c>
      <c r="C150" t="s">
        <v>61</v>
      </c>
      <c r="F150" t="s">
        <v>34</v>
      </c>
    </row>
    <row r="151" spans="1:6" x14ac:dyDescent="0.45">
      <c r="A151">
        <v>1999</v>
      </c>
      <c r="B151">
        <v>4</v>
      </c>
      <c r="C151" t="s">
        <v>61</v>
      </c>
      <c r="F151" t="s">
        <v>34</v>
      </c>
    </row>
    <row r="152" spans="1:6" x14ac:dyDescent="0.45">
      <c r="A152">
        <v>2000</v>
      </c>
      <c r="B152">
        <v>4</v>
      </c>
      <c r="C152" t="s">
        <v>61</v>
      </c>
      <c r="F152" t="s">
        <v>34</v>
      </c>
    </row>
    <row r="153" spans="1:6" x14ac:dyDescent="0.45">
      <c r="A153">
        <v>2001</v>
      </c>
      <c r="B153">
        <v>4</v>
      </c>
      <c r="C153" t="s">
        <v>61</v>
      </c>
      <c r="F153" t="s">
        <v>34</v>
      </c>
    </row>
    <row r="154" spans="1:6" x14ac:dyDescent="0.45">
      <c r="A154">
        <v>2002</v>
      </c>
      <c r="B154">
        <v>4</v>
      </c>
      <c r="C154" t="s">
        <v>61</v>
      </c>
      <c r="F154" t="s">
        <v>34</v>
      </c>
    </row>
    <row r="155" spans="1:6" x14ac:dyDescent="0.45">
      <c r="A155">
        <v>2003</v>
      </c>
      <c r="B155">
        <v>4</v>
      </c>
      <c r="C155" t="s">
        <v>61</v>
      </c>
      <c r="F155" t="s">
        <v>34</v>
      </c>
    </row>
    <row r="156" spans="1:6" x14ac:dyDescent="0.45">
      <c r="A156">
        <v>2004</v>
      </c>
      <c r="B156">
        <v>4</v>
      </c>
      <c r="C156" t="s">
        <v>61</v>
      </c>
      <c r="F156" t="s">
        <v>34</v>
      </c>
    </row>
    <row r="157" spans="1:6" x14ac:dyDescent="0.45">
      <c r="A157">
        <v>2005</v>
      </c>
      <c r="B157">
        <v>4</v>
      </c>
      <c r="C157" t="s">
        <v>61</v>
      </c>
      <c r="F157" t="s">
        <v>34</v>
      </c>
    </row>
    <row r="158" spans="1:6" x14ac:dyDescent="0.45">
      <c r="A158">
        <v>2006</v>
      </c>
      <c r="B158">
        <v>4</v>
      </c>
      <c r="C158" t="s">
        <v>61</v>
      </c>
      <c r="F158" t="s">
        <v>34</v>
      </c>
    </row>
    <row r="159" spans="1:6" x14ac:dyDescent="0.45">
      <c r="A159">
        <v>2007</v>
      </c>
      <c r="B159">
        <v>4</v>
      </c>
      <c r="C159" t="s">
        <v>61</v>
      </c>
      <c r="F159" t="s">
        <v>34</v>
      </c>
    </row>
    <row r="160" spans="1:6" x14ac:dyDescent="0.45">
      <c r="A160">
        <v>2008</v>
      </c>
      <c r="B160">
        <v>4</v>
      </c>
      <c r="C160" t="s">
        <v>61</v>
      </c>
      <c r="F160" t="s">
        <v>34</v>
      </c>
    </row>
    <row r="161" spans="1:6" x14ac:dyDescent="0.45">
      <c r="A161">
        <v>2009</v>
      </c>
      <c r="B161">
        <v>4</v>
      </c>
      <c r="C161" t="s">
        <v>61</v>
      </c>
      <c r="F161" t="s">
        <v>34</v>
      </c>
    </row>
    <row r="162" spans="1:6" x14ac:dyDescent="0.45">
      <c r="A162">
        <v>2010</v>
      </c>
      <c r="B162">
        <v>4</v>
      </c>
      <c r="C162" t="s">
        <v>61</v>
      </c>
      <c r="F162" t="s">
        <v>34</v>
      </c>
    </row>
    <row r="163" spans="1:6" x14ac:dyDescent="0.45">
      <c r="A163">
        <v>2011</v>
      </c>
      <c r="B163">
        <v>4</v>
      </c>
      <c r="C163" t="s">
        <v>61</v>
      </c>
      <c r="F163" t="s">
        <v>34</v>
      </c>
    </row>
    <row r="164" spans="1:6" x14ac:dyDescent="0.45">
      <c r="A164">
        <v>2012</v>
      </c>
      <c r="B164">
        <v>4</v>
      </c>
      <c r="C164" t="s">
        <v>61</v>
      </c>
      <c r="F164" t="s">
        <v>34</v>
      </c>
    </row>
    <row r="165" spans="1:6" x14ac:dyDescent="0.45">
      <c r="A165">
        <v>2013</v>
      </c>
      <c r="B165">
        <v>4</v>
      </c>
      <c r="C165" t="s">
        <v>61</v>
      </c>
      <c r="F165" t="s">
        <v>34</v>
      </c>
    </row>
    <row r="166" spans="1:6" x14ac:dyDescent="0.45">
      <c r="A166">
        <v>2014</v>
      </c>
      <c r="B166">
        <v>4</v>
      </c>
      <c r="C166" t="s">
        <v>61</v>
      </c>
      <c r="F166" t="s">
        <v>34</v>
      </c>
    </row>
    <row r="167" spans="1:6" x14ac:dyDescent="0.45">
      <c r="A167">
        <v>2015</v>
      </c>
      <c r="B167">
        <v>4</v>
      </c>
      <c r="C167" t="s">
        <v>61</v>
      </c>
      <c r="F167" t="s">
        <v>34</v>
      </c>
    </row>
    <row r="168" spans="1:6" x14ac:dyDescent="0.45">
      <c r="A168">
        <v>2016</v>
      </c>
      <c r="B168">
        <v>4</v>
      </c>
      <c r="C168" t="s">
        <v>61</v>
      </c>
      <c r="F168" t="s">
        <v>34</v>
      </c>
    </row>
    <row r="169" spans="1:6" x14ac:dyDescent="0.45">
      <c r="A169">
        <v>2017</v>
      </c>
      <c r="B169">
        <v>4</v>
      </c>
      <c r="C169" t="s">
        <v>61</v>
      </c>
      <c r="F169" t="s">
        <v>34</v>
      </c>
    </row>
    <row r="170" spans="1:6" x14ac:dyDescent="0.45">
      <c r="A170">
        <v>2018</v>
      </c>
      <c r="B170">
        <v>4</v>
      </c>
      <c r="C170" t="s">
        <v>61</v>
      </c>
      <c r="F170" t="s">
        <v>34</v>
      </c>
    </row>
    <row r="171" spans="1:6" x14ac:dyDescent="0.45">
      <c r="A171">
        <v>2019</v>
      </c>
      <c r="B171">
        <v>4</v>
      </c>
      <c r="C171" t="s">
        <v>61</v>
      </c>
      <c r="F171" t="s">
        <v>34</v>
      </c>
    </row>
    <row r="172" spans="1:6" x14ac:dyDescent="0.45">
      <c r="A172">
        <v>2020</v>
      </c>
      <c r="B172">
        <v>4</v>
      </c>
      <c r="C172" t="s">
        <v>61</v>
      </c>
      <c r="F172" t="s">
        <v>34</v>
      </c>
    </row>
    <row r="173" spans="1:6" x14ac:dyDescent="0.45">
      <c r="A173">
        <v>2021</v>
      </c>
      <c r="B173">
        <v>4</v>
      </c>
      <c r="C173" t="s">
        <v>61</v>
      </c>
      <c r="F173" t="s">
        <v>34</v>
      </c>
    </row>
    <row r="174" spans="1:6" x14ac:dyDescent="0.45">
      <c r="A174">
        <v>2022</v>
      </c>
      <c r="B174">
        <v>4</v>
      </c>
      <c r="C174" t="s">
        <v>61</v>
      </c>
      <c r="F174" t="s">
        <v>34</v>
      </c>
    </row>
    <row r="175" spans="1:6" x14ac:dyDescent="0.45">
      <c r="A175">
        <v>1980</v>
      </c>
      <c r="B175">
        <v>5</v>
      </c>
      <c r="C175" t="s">
        <v>62</v>
      </c>
      <c r="F175" t="s">
        <v>34</v>
      </c>
    </row>
    <row r="176" spans="1:6" x14ac:dyDescent="0.45">
      <c r="A176">
        <v>1981</v>
      </c>
      <c r="B176">
        <v>5</v>
      </c>
      <c r="C176" t="s">
        <v>62</v>
      </c>
      <c r="F176">
        <v>-4.4000012186504449</v>
      </c>
    </row>
    <row r="177" spans="1:6" x14ac:dyDescent="0.45">
      <c r="A177">
        <v>1982</v>
      </c>
      <c r="B177">
        <v>5</v>
      </c>
      <c r="C177" t="s">
        <v>62</v>
      </c>
      <c r="F177">
        <v>0</v>
      </c>
    </row>
    <row r="178" spans="1:6" x14ac:dyDescent="0.45">
      <c r="A178">
        <v>1983</v>
      </c>
      <c r="B178">
        <v>5</v>
      </c>
      <c r="C178" t="s">
        <v>62</v>
      </c>
      <c r="F178">
        <v>4.2000014285374476</v>
      </c>
    </row>
    <row r="179" spans="1:6" x14ac:dyDescent="0.45">
      <c r="A179">
        <v>1984</v>
      </c>
      <c r="B179">
        <v>5</v>
      </c>
      <c r="C179" t="s">
        <v>62</v>
      </c>
      <c r="F179">
        <v>6.0000021650906064</v>
      </c>
    </row>
    <row r="180" spans="1:6" x14ac:dyDescent="0.45">
      <c r="A180">
        <v>1985</v>
      </c>
      <c r="B180">
        <v>5</v>
      </c>
      <c r="C180" t="s">
        <v>62</v>
      </c>
      <c r="F180">
        <v>3.499999490086239</v>
      </c>
    </row>
    <row r="181" spans="1:6" x14ac:dyDescent="0.45">
      <c r="A181">
        <v>1986</v>
      </c>
      <c r="B181">
        <v>5</v>
      </c>
      <c r="C181" t="s">
        <v>62</v>
      </c>
      <c r="F181">
        <v>2.9000017424685893</v>
      </c>
    </row>
    <row r="182" spans="1:6" x14ac:dyDescent="0.45">
      <c r="A182">
        <v>1987</v>
      </c>
      <c r="B182">
        <v>5</v>
      </c>
      <c r="C182" t="s">
        <v>62</v>
      </c>
      <c r="F182">
        <v>4.0827486351071798</v>
      </c>
    </row>
    <row r="183" spans="1:6" x14ac:dyDescent="0.45">
      <c r="A183">
        <v>1988</v>
      </c>
      <c r="B183">
        <v>5</v>
      </c>
      <c r="C183" t="s">
        <v>62</v>
      </c>
      <c r="F183">
        <v>6.1288904776508843</v>
      </c>
    </row>
    <row r="184" spans="1:6" x14ac:dyDescent="0.45">
      <c r="A184">
        <v>1989</v>
      </c>
      <c r="B184">
        <v>5</v>
      </c>
      <c r="C184" t="s">
        <v>62</v>
      </c>
      <c r="F184">
        <v>4.162146183746529E-2</v>
      </c>
    </row>
    <row r="185" spans="1:6" x14ac:dyDescent="0.45">
      <c r="A185">
        <v>1990</v>
      </c>
      <c r="B185">
        <v>5</v>
      </c>
      <c r="C185" t="s">
        <v>62</v>
      </c>
      <c r="F185">
        <v>-3.4500986850025299</v>
      </c>
    </row>
    <row r="186" spans="1:6" x14ac:dyDescent="0.45">
      <c r="A186">
        <v>1991</v>
      </c>
      <c r="B186">
        <v>5</v>
      </c>
      <c r="C186" t="s">
        <v>62</v>
      </c>
      <c r="F186">
        <v>0.99135930204474221</v>
      </c>
    </row>
    <row r="187" spans="1:6" x14ac:dyDescent="0.45">
      <c r="A187">
        <v>1992</v>
      </c>
      <c r="B187">
        <v>5</v>
      </c>
      <c r="C187" t="s">
        <v>62</v>
      </c>
      <c r="F187">
        <v>-5.8382807331314126</v>
      </c>
    </row>
    <row r="188" spans="1:6" x14ac:dyDescent="0.45">
      <c r="A188">
        <v>1993</v>
      </c>
      <c r="B188">
        <v>5</v>
      </c>
      <c r="C188" t="s">
        <v>62</v>
      </c>
      <c r="F188">
        <v>-23.983417442057799</v>
      </c>
    </row>
    <row r="189" spans="1:6" x14ac:dyDescent="0.45">
      <c r="A189">
        <v>1994</v>
      </c>
      <c r="B189">
        <v>5</v>
      </c>
      <c r="C189" t="s">
        <v>62</v>
      </c>
      <c r="F189">
        <v>1.3393634364799141</v>
      </c>
    </row>
    <row r="190" spans="1:6" x14ac:dyDescent="0.45">
      <c r="A190">
        <v>1995</v>
      </c>
      <c r="B190">
        <v>5</v>
      </c>
      <c r="C190" t="s">
        <v>62</v>
      </c>
      <c r="F190">
        <v>15.000000028863369</v>
      </c>
    </row>
    <row r="191" spans="1:6" x14ac:dyDescent="0.45">
      <c r="A191">
        <v>1996</v>
      </c>
      <c r="B191">
        <v>5</v>
      </c>
      <c r="C191" t="s">
        <v>62</v>
      </c>
      <c r="F191">
        <v>13.544369755102565</v>
      </c>
    </row>
    <row r="192" spans="1:6" x14ac:dyDescent="0.45">
      <c r="A192">
        <v>1997</v>
      </c>
      <c r="B192">
        <v>5</v>
      </c>
      <c r="C192" t="s">
        <v>62</v>
      </c>
      <c r="F192">
        <v>7.2742773546037256</v>
      </c>
    </row>
    <row r="193" spans="1:6" x14ac:dyDescent="0.45">
      <c r="A193">
        <v>1998</v>
      </c>
      <c r="B193">
        <v>5</v>
      </c>
      <c r="C193" t="s">
        <v>62</v>
      </c>
      <c r="F193">
        <v>4.6911464509355199</v>
      </c>
    </row>
    <row r="194" spans="1:6" x14ac:dyDescent="0.45">
      <c r="A194">
        <v>1999</v>
      </c>
      <c r="B194">
        <v>5</v>
      </c>
      <c r="C194" t="s">
        <v>62</v>
      </c>
      <c r="F194">
        <v>2.1814897184045776</v>
      </c>
    </row>
    <row r="195" spans="1:6" x14ac:dyDescent="0.45">
      <c r="A195">
        <v>2000</v>
      </c>
      <c r="B195">
        <v>5</v>
      </c>
      <c r="C195" t="s">
        <v>62</v>
      </c>
      <c r="F195">
        <v>3.0546242343078518</v>
      </c>
    </row>
    <row r="196" spans="1:6" x14ac:dyDescent="0.45">
      <c r="A196">
        <v>2001</v>
      </c>
      <c r="B196">
        <v>5</v>
      </c>
      <c r="C196" t="s">
        <v>62</v>
      </c>
      <c r="F196">
        <v>4.2059985561950981</v>
      </c>
    </row>
    <row r="197" spans="1:6" x14ac:dyDescent="0.45">
      <c r="A197">
        <v>2002</v>
      </c>
      <c r="B197">
        <v>5</v>
      </c>
      <c r="C197" t="s">
        <v>62</v>
      </c>
      <c r="F197">
        <v>13.66568876085617</v>
      </c>
    </row>
    <row r="198" spans="1:6" x14ac:dyDescent="0.45">
      <c r="A198">
        <v>2003</v>
      </c>
      <c r="B198">
        <v>5</v>
      </c>
      <c r="C198" t="s">
        <v>62</v>
      </c>
      <c r="F198">
        <v>2.9900000000000091</v>
      </c>
    </row>
    <row r="199" spans="1:6" x14ac:dyDescent="0.45">
      <c r="A199">
        <v>2004</v>
      </c>
      <c r="B199">
        <v>5</v>
      </c>
      <c r="C199" t="s">
        <v>62</v>
      </c>
      <c r="F199">
        <v>10.950000005946478</v>
      </c>
    </row>
    <row r="200" spans="1:6" x14ac:dyDescent="0.45">
      <c r="A200">
        <v>2005</v>
      </c>
      <c r="B200">
        <v>5</v>
      </c>
      <c r="C200" t="s">
        <v>62</v>
      </c>
      <c r="F200">
        <v>15.029999990551318</v>
      </c>
    </row>
    <row r="201" spans="1:6" x14ac:dyDescent="0.45">
      <c r="A201">
        <v>2006</v>
      </c>
      <c r="B201">
        <v>5</v>
      </c>
      <c r="C201" t="s">
        <v>62</v>
      </c>
      <c r="F201">
        <v>11.549999997879027</v>
      </c>
    </row>
    <row r="202" spans="1:6" x14ac:dyDescent="0.45">
      <c r="A202">
        <v>2007</v>
      </c>
      <c r="B202">
        <v>5</v>
      </c>
      <c r="C202" t="s">
        <v>62</v>
      </c>
      <c r="F202">
        <v>14.0100000086059</v>
      </c>
    </row>
    <row r="203" spans="1:6" x14ac:dyDescent="0.45">
      <c r="A203">
        <v>2008</v>
      </c>
      <c r="B203">
        <v>5</v>
      </c>
      <c r="C203" t="s">
        <v>62</v>
      </c>
      <c r="F203">
        <v>11.169999994214635</v>
      </c>
    </row>
    <row r="204" spans="1:6" x14ac:dyDescent="0.45">
      <c r="A204">
        <v>2009</v>
      </c>
      <c r="B204">
        <v>5</v>
      </c>
      <c r="C204" t="s">
        <v>62</v>
      </c>
      <c r="F204">
        <v>0.8600000021527876</v>
      </c>
    </row>
    <row r="205" spans="1:6" x14ac:dyDescent="0.45">
      <c r="A205">
        <v>2010</v>
      </c>
      <c r="B205">
        <v>5</v>
      </c>
      <c r="C205" t="s">
        <v>62</v>
      </c>
      <c r="F205">
        <v>4.3983759381076339</v>
      </c>
    </row>
    <row r="206" spans="1:6" x14ac:dyDescent="0.45">
      <c r="A206">
        <v>2011</v>
      </c>
      <c r="B206">
        <v>5</v>
      </c>
      <c r="C206" t="s">
        <v>62</v>
      </c>
      <c r="F206">
        <v>3.472053147981029</v>
      </c>
    </row>
    <row r="207" spans="1:6" x14ac:dyDescent="0.45">
      <c r="A207">
        <v>2012</v>
      </c>
      <c r="B207">
        <v>5</v>
      </c>
      <c r="C207" t="s">
        <v>62</v>
      </c>
      <c r="F207">
        <v>8.5421070758414146</v>
      </c>
    </row>
    <row r="208" spans="1:6" x14ac:dyDescent="0.45">
      <c r="A208">
        <v>2013</v>
      </c>
      <c r="B208">
        <v>5</v>
      </c>
      <c r="C208" t="s">
        <v>62</v>
      </c>
      <c r="F208">
        <v>4.9546130311273799</v>
      </c>
    </row>
    <row r="209" spans="1:6" x14ac:dyDescent="0.45">
      <c r="A209">
        <v>2014</v>
      </c>
      <c r="B209">
        <v>5</v>
      </c>
      <c r="C209" t="s">
        <v>62</v>
      </c>
      <c r="F209">
        <v>4.8225592696215642</v>
      </c>
    </row>
    <row r="210" spans="1:6" x14ac:dyDescent="0.45">
      <c r="A210">
        <v>2015</v>
      </c>
      <c r="B210">
        <v>5</v>
      </c>
      <c r="C210" t="s">
        <v>62</v>
      </c>
      <c r="F210">
        <v>0.94357156132500108</v>
      </c>
    </row>
    <row r="211" spans="1:6" x14ac:dyDescent="0.45">
      <c r="A211">
        <v>2016</v>
      </c>
      <c r="B211">
        <v>5</v>
      </c>
      <c r="C211" t="s">
        <v>62</v>
      </c>
      <c r="F211">
        <v>-2.5801112218828024</v>
      </c>
    </row>
    <row r="212" spans="1:6" x14ac:dyDescent="0.45">
      <c r="A212">
        <v>2017</v>
      </c>
      <c r="B212">
        <v>5</v>
      </c>
      <c r="C212" t="s">
        <v>62</v>
      </c>
      <c r="F212">
        <v>-0.14714982544920474</v>
      </c>
    </row>
    <row r="213" spans="1:6" x14ac:dyDescent="0.45">
      <c r="A213">
        <v>2018</v>
      </c>
      <c r="B213">
        <v>5</v>
      </c>
      <c r="C213" t="s">
        <v>62</v>
      </c>
      <c r="F213">
        <v>-1.3163616889689536</v>
      </c>
    </row>
    <row r="214" spans="1:6" x14ac:dyDescent="0.45">
      <c r="A214">
        <v>2019</v>
      </c>
      <c r="B214">
        <v>5</v>
      </c>
      <c r="C214" t="s">
        <v>62</v>
      </c>
      <c r="F214">
        <v>-0.70227295761601738</v>
      </c>
    </row>
    <row r="215" spans="1:6" x14ac:dyDescent="0.45">
      <c r="A215">
        <v>2020</v>
      </c>
      <c r="B215">
        <v>5</v>
      </c>
      <c r="C215" t="s">
        <v>62</v>
      </c>
      <c r="F215">
        <v>-5.6382147171493386</v>
      </c>
    </row>
    <row r="216" spans="1:6" x14ac:dyDescent="0.45">
      <c r="A216">
        <v>2021</v>
      </c>
      <c r="B216">
        <v>5</v>
      </c>
      <c r="C216" t="s">
        <v>62</v>
      </c>
      <c r="F216">
        <v>1.1992105214515334</v>
      </c>
    </row>
    <row r="217" spans="1:6" x14ac:dyDescent="0.45">
      <c r="A217">
        <v>2022</v>
      </c>
      <c r="B217">
        <v>5</v>
      </c>
      <c r="C217" t="s">
        <v>62</v>
      </c>
      <c r="F217">
        <v>3.0454030095492755</v>
      </c>
    </row>
    <row r="218" spans="1:6" x14ac:dyDescent="0.45">
      <c r="A218">
        <v>1980</v>
      </c>
      <c r="B218">
        <v>6</v>
      </c>
      <c r="C218" t="s">
        <v>63</v>
      </c>
      <c r="F218">
        <v>8.1614307966302704</v>
      </c>
    </row>
    <row r="219" spans="1:6" x14ac:dyDescent="0.45">
      <c r="A219">
        <v>1981</v>
      </c>
      <c r="B219">
        <v>6</v>
      </c>
      <c r="C219" t="s">
        <v>63</v>
      </c>
      <c r="F219">
        <v>3.8149161658073751</v>
      </c>
    </row>
    <row r="220" spans="1:6" x14ac:dyDescent="0.45">
      <c r="A220">
        <v>1982</v>
      </c>
      <c r="B220">
        <v>6</v>
      </c>
      <c r="C220" t="s">
        <v>63</v>
      </c>
      <c r="F220">
        <v>-8.4012264193177089E-2</v>
      </c>
    </row>
    <row r="221" spans="1:6" x14ac:dyDescent="0.45">
      <c r="A221">
        <v>1983</v>
      </c>
      <c r="B221">
        <v>6</v>
      </c>
      <c r="C221" t="s">
        <v>63</v>
      </c>
      <c r="F221">
        <v>5.3640162693937725</v>
      </c>
    </row>
    <row r="222" spans="1:6" x14ac:dyDescent="0.45">
      <c r="A222">
        <v>1984</v>
      </c>
      <c r="B222">
        <v>6</v>
      </c>
      <c r="C222" t="s">
        <v>63</v>
      </c>
      <c r="F222">
        <v>10.164995602966158</v>
      </c>
    </row>
    <row r="223" spans="1:6" x14ac:dyDescent="0.45">
      <c r="A223">
        <v>1985</v>
      </c>
      <c r="B223">
        <v>6</v>
      </c>
      <c r="C223" t="s">
        <v>63</v>
      </c>
      <c r="F223">
        <v>7.6437935932857073</v>
      </c>
    </row>
    <row r="224" spans="1:6" x14ac:dyDescent="0.45">
      <c r="A224">
        <v>1986</v>
      </c>
      <c r="B224">
        <v>6</v>
      </c>
      <c r="C224" t="s">
        <v>63</v>
      </c>
      <c r="F224">
        <v>11.493828566886904</v>
      </c>
    </row>
    <row r="225" spans="1:6" x14ac:dyDescent="0.45">
      <c r="A225">
        <v>1987</v>
      </c>
      <c r="B225">
        <v>6</v>
      </c>
      <c r="C225" t="s">
        <v>63</v>
      </c>
      <c r="F225">
        <v>6.6263688451840892</v>
      </c>
    </row>
    <row r="226" spans="1:6" x14ac:dyDescent="0.45">
      <c r="A226">
        <v>1988</v>
      </c>
      <c r="B226">
        <v>6</v>
      </c>
      <c r="C226" t="s">
        <v>63</v>
      </c>
      <c r="F226">
        <v>5.2132728968965409</v>
      </c>
    </row>
    <row r="227" spans="1:6" x14ac:dyDescent="0.45">
      <c r="A227">
        <v>1989</v>
      </c>
      <c r="B227">
        <v>6</v>
      </c>
      <c r="C227" t="s">
        <v>63</v>
      </c>
      <c r="F227">
        <v>5.2522746611495705</v>
      </c>
    </row>
    <row r="228" spans="1:6" x14ac:dyDescent="0.45">
      <c r="A228">
        <v>1990</v>
      </c>
      <c r="B228">
        <v>6</v>
      </c>
      <c r="C228" t="s">
        <v>63</v>
      </c>
      <c r="F228">
        <v>3.0117146835789015</v>
      </c>
    </row>
    <row r="229" spans="1:6" x14ac:dyDescent="0.45">
      <c r="A229">
        <v>1991</v>
      </c>
      <c r="B229">
        <v>6</v>
      </c>
      <c r="C229" t="s">
        <v>63</v>
      </c>
      <c r="F229">
        <v>2.1765786026594469</v>
      </c>
    </row>
    <row r="230" spans="1:6" x14ac:dyDescent="0.45">
      <c r="A230">
        <v>1992</v>
      </c>
      <c r="B230">
        <v>6</v>
      </c>
      <c r="C230" t="s">
        <v>63</v>
      </c>
      <c r="F230">
        <v>1.1584751914205356</v>
      </c>
    </row>
    <row r="231" spans="1:6" x14ac:dyDescent="0.45">
      <c r="A231">
        <v>1993</v>
      </c>
      <c r="B231">
        <v>6</v>
      </c>
      <c r="C231" t="s">
        <v>63</v>
      </c>
      <c r="F231">
        <v>5.2798787086169199</v>
      </c>
    </row>
    <row r="232" spans="1:6" x14ac:dyDescent="0.45">
      <c r="A232">
        <v>1994</v>
      </c>
      <c r="B232">
        <v>6</v>
      </c>
      <c r="C232" t="s">
        <v>63</v>
      </c>
      <c r="F232">
        <v>6.6767071032427481</v>
      </c>
    </row>
    <row r="233" spans="1:6" x14ac:dyDescent="0.45">
      <c r="A233">
        <v>1995</v>
      </c>
      <c r="B233">
        <v>6</v>
      </c>
      <c r="C233" t="s">
        <v>63</v>
      </c>
      <c r="F233">
        <v>-4.3595873823928883</v>
      </c>
    </row>
    <row r="234" spans="1:6" x14ac:dyDescent="0.45">
      <c r="A234">
        <v>1996</v>
      </c>
      <c r="B234">
        <v>6</v>
      </c>
      <c r="C234" t="s">
        <v>63</v>
      </c>
      <c r="F234">
        <v>6.6044597208230016</v>
      </c>
    </row>
    <row r="235" spans="1:6" x14ac:dyDescent="0.45">
      <c r="A235">
        <v>1997</v>
      </c>
      <c r="B235">
        <v>6</v>
      </c>
      <c r="C235" t="s">
        <v>63</v>
      </c>
      <c r="F235">
        <v>5.4716084820798159</v>
      </c>
    </row>
    <row r="236" spans="1:6" x14ac:dyDescent="0.45">
      <c r="A236">
        <v>1998</v>
      </c>
      <c r="B236">
        <v>6</v>
      </c>
      <c r="C236" t="s">
        <v>63</v>
      </c>
      <c r="F236">
        <v>4.7311250916374377</v>
      </c>
    </row>
    <row r="237" spans="1:6" x14ac:dyDescent="0.45">
      <c r="A237">
        <v>1999</v>
      </c>
      <c r="B237">
        <v>6</v>
      </c>
      <c r="C237" t="s">
        <v>63</v>
      </c>
      <c r="F237">
        <v>3.7076179103931821</v>
      </c>
    </row>
    <row r="238" spans="1:6" x14ac:dyDescent="0.45">
      <c r="A238">
        <v>2000</v>
      </c>
      <c r="B238">
        <v>6</v>
      </c>
      <c r="C238" t="s">
        <v>63</v>
      </c>
      <c r="F238">
        <v>6.2034312536117113</v>
      </c>
    </row>
    <row r="239" spans="1:6" x14ac:dyDescent="0.45">
      <c r="A239">
        <v>2001</v>
      </c>
      <c r="B239">
        <v>6</v>
      </c>
      <c r="C239" t="s">
        <v>63</v>
      </c>
      <c r="F239">
        <v>-4.5480034725828773</v>
      </c>
    </row>
    <row r="240" spans="1:6" x14ac:dyDescent="0.45">
      <c r="A240">
        <v>2002</v>
      </c>
      <c r="B240">
        <v>6</v>
      </c>
      <c r="C240" t="s">
        <v>63</v>
      </c>
      <c r="F240">
        <v>1.0274419697644817</v>
      </c>
    </row>
    <row r="241" spans="1:6" x14ac:dyDescent="0.45">
      <c r="A241">
        <v>2003</v>
      </c>
      <c r="B241">
        <v>6</v>
      </c>
      <c r="C241" t="s">
        <v>63</v>
      </c>
      <c r="F241">
        <v>6.0765436884838095</v>
      </c>
    </row>
    <row r="242" spans="1:6" x14ac:dyDescent="0.45">
      <c r="A242">
        <v>2004</v>
      </c>
      <c r="B242">
        <v>6</v>
      </c>
      <c r="C242" t="s">
        <v>63</v>
      </c>
      <c r="F242">
        <v>5.7670286118037666</v>
      </c>
    </row>
    <row r="243" spans="1:6" x14ac:dyDescent="0.45">
      <c r="A243">
        <v>2005</v>
      </c>
      <c r="B243">
        <v>6</v>
      </c>
      <c r="C243" t="s">
        <v>63</v>
      </c>
      <c r="F243">
        <v>6.4738313164198473</v>
      </c>
    </row>
    <row r="244" spans="1:6" x14ac:dyDescent="0.45">
      <c r="A244">
        <v>2006</v>
      </c>
      <c r="B244">
        <v>6</v>
      </c>
      <c r="C244" t="s">
        <v>63</v>
      </c>
      <c r="F244">
        <v>12.708148532773663</v>
      </c>
    </row>
    <row r="245" spans="1:6" x14ac:dyDescent="0.45">
      <c r="A245">
        <v>2007</v>
      </c>
      <c r="B245">
        <v>6</v>
      </c>
      <c r="C245" t="s">
        <v>63</v>
      </c>
      <c r="F245">
        <v>9.3153831633975699</v>
      </c>
    </row>
    <row r="246" spans="1:6" x14ac:dyDescent="0.45">
      <c r="A246">
        <v>2008</v>
      </c>
      <c r="B246">
        <v>6</v>
      </c>
      <c r="C246" t="s">
        <v>63</v>
      </c>
      <c r="F246">
        <v>-1.4340651943484772E-2</v>
      </c>
    </row>
    <row r="247" spans="1:6" x14ac:dyDescent="0.45">
      <c r="A247">
        <v>2009</v>
      </c>
      <c r="B247">
        <v>6</v>
      </c>
      <c r="C247" t="s">
        <v>63</v>
      </c>
      <c r="F247">
        <v>-11.962697248834303</v>
      </c>
    </row>
    <row r="248" spans="1:6" x14ac:dyDescent="0.45">
      <c r="A248">
        <v>2010</v>
      </c>
      <c r="B248">
        <v>6</v>
      </c>
      <c r="C248" t="s">
        <v>63</v>
      </c>
      <c r="F248">
        <v>-7.8405947441217734</v>
      </c>
    </row>
    <row r="249" spans="1:6" x14ac:dyDescent="0.45">
      <c r="A249">
        <v>2011</v>
      </c>
      <c r="B249">
        <v>6</v>
      </c>
      <c r="C249" t="s">
        <v>63</v>
      </c>
      <c r="F249">
        <v>-1.9586126283434311</v>
      </c>
    </row>
    <row r="250" spans="1:6" x14ac:dyDescent="0.45">
      <c r="A250">
        <v>2012</v>
      </c>
      <c r="B250">
        <v>6</v>
      </c>
      <c r="C250" t="s">
        <v>63</v>
      </c>
      <c r="F250">
        <v>1.4392685129439968</v>
      </c>
    </row>
    <row r="251" spans="1:6" x14ac:dyDescent="0.45">
      <c r="A251">
        <v>2013</v>
      </c>
      <c r="B251">
        <v>6</v>
      </c>
      <c r="C251" t="s">
        <v>63</v>
      </c>
      <c r="F251">
        <v>0.48593208079084604</v>
      </c>
    </row>
    <row r="252" spans="1:6" x14ac:dyDescent="0.45">
      <c r="A252">
        <v>2014</v>
      </c>
      <c r="B252">
        <v>6</v>
      </c>
      <c r="C252" t="s">
        <v>63</v>
      </c>
      <c r="F252">
        <v>2.2114525132299576</v>
      </c>
    </row>
    <row r="253" spans="1:6" x14ac:dyDescent="0.45">
      <c r="A253">
        <v>2015</v>
      </c>
      <c r="B253">
        <v>6</v>
      </c>
      <c r="C253" t="s">
        <v>63</v>
      </c>
      <c r="F253">
        <v>1.4451552987307679</v>
      </c>
    </row>
    <row r="254" spans="1:6" x14ac:dyDescent="0.45">
      <c r="A254">
        <v>2016</v>
      </c>
      <c r="B254">
        <v>6</v>
      </c>
      <c r="C254" t="s">
        <v>63</v>
      </c>
      <c r="F254">
        <v>4.0997655387776462</v>
      </c>
    </row>
    <row r="255" spans="1:6" x14ac:dyDescent="0.45">
      <c r="A255">
        <v>2017</v>
      </c>
      <c r="B255">
        <v>6</v>
      </c>
      <c r="C255" t="s">
        <v>63</v>
      </c>
      <c r="F255">
        <v>2.4633333659041625</v>
      </c>
    </row>
    <row r="256" spans="1:6" x14ac:dyDescent="0.45">
      <c r="A256">
        <v>2018</v>
      </c>
      <c r="B256">
        <v>6</v>
      </c>
      <c r="C256" t="s">
        <v>63</v>
      </c>
      <c r="F256">
        <v>6.9531860921973703</v>
      </c>
    </row>
    <row r="257" spans="1:6" x14ac:dyDescent="0.45">
      <c r="A257">
        <v>2019</v>
      </c>
      <c r="B257">
        <v>6</v>
      </c>
      <c r="C257" t="s">
        <v>63</v>
      </c>
      <c r="F257">
        <v>3.1004451498284737</v>
      </c>
    </row>
    <row r="258" spans="1:6" x14ac:dyDescent="0.45">
      <c r="A258">
        <v>2020</v>
      </c>
      <c r="B258">
        <v>6</v>
      </c>
      <c r="C258" t="s">
        <v>63</v>
      </c>
      <c r="F258">
        <v>-18.880399202632532</v>
      </c>
    </row>
    <row r="259" spans="1:6" x14ac:dyDescent="0.45">
      <c r="A259">
        <v>2021</v>
      </c>
      <c r="B259">
        <v>6</v>
      </c>
      <c r="C259" t="s">
        <v>63</v>
      </c>
      <c r="F259">
        <v>8.1917184618173025</v>
      </c>
    </row>
    <row r="260" spans="1:6" x14ac:dyDescent="0.45">
      <c r="A260">
        <v>2022</v>
      </c>
      <c r="B260">
        <v>6</v>
      </c>
      <c r="C260" t="s">
        <v>63</v>
      </c>
      <c r="F260">
        <v>9.5163956435946062</v>
      </c>
    </row>
    <row r="261" spans="1:6" x14ac:dyDescent="0.45">
      <c r="A261">
        <v>1980</v>
      </c>
      <c r="B261">
        <v>7</v>
      </c>
      <c r="C261" t="s">
        <v>64</v>
      </c>
      <c r="F261" t="s">
        <v>34</v>
      </c>
    </row>
    <row r="262" spans="1:6" x14ac:dyDescent="0.45">
      <c r="A262">
        <v>1981</v>
      </c>
      <c r="B262">
        <v>7</v>
      </c>
      <c r="C262" t="s">
        <v>64</v>
      </c>
      <c r="F262" t="s">
        <v>34</v>
      </c>
    </row>
    <row r="263" spans="1:6" x14ac:dyDescent="0.45">
      <c r="A263">
        <v>1982</v>
      </c>
      <c r="B263">
        <v>7</v>
      </c>
      <c r="C263" t="s">
        <v>64</v>
      </c>
      <c r="F263" t="s">
        <v>34</v>
      </c>
    </row>
    <row r="264" spans="1:6" x14ac:dyDescent="0.45">
      <c r="A264">
        <v>1983</v>
      </c>
      <c r="B264">
        <v>7</v>
      </c>
      <c r="C264" t="s">
        <v>64</v>
      </c>
      <c r="F264">
        <v>1.8266508356927572E-3</v>
      </c>
    </row>
    <row r="265" spans="1:6" x14ac:dyDescent="0.45">
      <c r="A265">
        <v>1984</v>
      </c>
      <c r="B265">
        <v>7</v>
      </c>
      <c r="C265" t="s">
        <v>64</v>
      </c>
      <c r="F265">
        <v>3.8551686554898094E-2</v>
      </c>
    </row>
    <row r="266" spans="1:6" x14ac:dyDescent="0.45">
      <c r="A266">
        <v>1985</v>
      </c>
      <c r="B266">
        <v>7</v>
      </c>
      <c r="C266" t="s">
        <v>64</v>
      </c>
      <c r="F266">
        <v>4.789713195098963E-2</v>
      </c>
    </row>
    <row r="267" spans="1:6" x14ac:dyDescent="0.45">
      <c r="A267">
        <v>1986</v>
      </c>
      <c r="B267">
        <v>7</v>
      </c>
      <c r="C267" t="s">
        <v>64</v>
      </c>
      <c r="F267">
        <v>1.0544568087258741E-2</v>
      </c>
    </row>
    <row r="268" spans="1:6" x14ac:dyDescent="0.45">
      <c r="A268">
        <v>1987</v>
      </c>
      <c r="B268">
        <v>7</v>
      </c>
      <c r="C268" t="s">
        <v>64</v>
      </c>
      <c r="F268">
        <v>4.4144914465354894E-2</v>
      </c>
    </row>
    <row r="269" spans="1:6" x14ac:dyDescent="0.45">
      <c r="A269">
        <v>1988</v>
      </c>
      <c r="B269">
        <v>7</v>
      </c>
      <c r="C269" t="s">
        <v>64</v>
      </c>
      <c r="F269">
        <v>-1.786612000504223E-2</v>
      </c>
    </row>
    <row r="270" spans="1:6" x14ac:dyDescent="0.45">
      <c r="A270">
        <v>1989</v>
      </c>
      <c r="B270">
        <v>7</v>
      </c>
      <c r="C270" t="s">
        <v>64</v>
      </c>
      <c r="F270">
        <v>8.4041305932209084E-2</v>
      </c>
    </row>
    <row r="271" spans="1:6" x14ac:dyDescent="0.45">
      <c r="A271">
        <v>1990</v>
      </c>
      <c r="B271">
        <v>7</v>
      </c>
      <c r="C271" t="s">
        <v>64</v>
      </c>
      <c r="F271">
        <v>2.4692133565917204E-2</v>
      </c>
    </row>
    <row r="272" spans="1:6" x14ac:dyDescent="0.45">
      <c r="A272">
        <v>1991</v>
      </c>
      <c r="B272">
        <v>7</v>
      </c>
      <c r="C272" t="s">
        <v>64</v>
      </c>
      <c r="F272">
        <v>2.6030833857813965E-2</v>
      </c>
    </row>
    <row r="273" spans="1:6" x14ac:dyDescent="0.45">
      <c r="A273">
        <v>1992</v>
      </c>
      <c r="B273">
        <v>7</v>
      </c>
      <c r="C273" t="s">
        <v>64</v>
      </c>
      <c r="F273">
        <v>0.50962488751946033</v>
      </c>
    </row>
    <row r="274" spans="1:6" x14ac:dyDescent="0.45">
      <c r="A274">
        <v>1993</v>
      </c>
      <c r="B274">
        <v>7</v>
      </c>
      <c r="C274" t="s">
        <v>64</v>
      </c>
      <c r="F274">
        <v>0.29782246020955028</v>
      </c>
    </row>
    <row r="275" spans="1:6" x14ac:dyDescent="0.45">
      <c r="A275">
        <v>1994</v>
      </c>
      <c r="B275">
        <v>7</v>
      </c>
      <c r="C275" t="s">
        <v>64</v>
      </c>
      <c r="F275">
        <v>0.39342914853946553</v>
      </c>
    </row>
    <row r="276" spans="1:6" x14ac:dyDescent="0.45">
      <c r="A276">
        <v>1995</v>
      </c>
      <c r="B276">
        <v>7</v>
      </c>
      <c r="C276" t="s">
        <v>64</v>
      </c>
      <c r="F276">
        <v>0.58021890716936964</v>
      </c>
    </row>
    <row r="277" spans="1:6" x14ac:dyDescent="0.45">
      <c r="A277">
        <v>1996</v>
      </c>
      <c r="B277">
        <v>7</v>
      </c>
      <c r="C277" t="s">
        <v>64</v>
      </c>
      <c r="F277">
        <v>0.58818683463791532</v>
      </c>
    </row>
    <row r="278" spans="1:6" x14ac:dyDescent="0.45">
      <c r="A278">
        <v>1997</v>
      </c>
      <c r="B278">
        <v>7</v>
      </c>
      <c r="C278" t="s">
        <v>64</v>
      </c>
      <c r="F278">
        <v>1.2472957976364052</v>
      </c>
    </row>
    <row r="279" spans="1:6" x14ac:dyDescent="0.45">
      <c r="A279">
        <v>1998</v>
      </c>
      <c r="B279">
        <v>7</v>
      </c>
      <c r="C279" t="s">
        <v>64</v>
      </c>
      <c r="F279">
        <v>0.77788613915619176</v>
      </c>
    </row>
    <row r="280" spans="1:6" x14ac:dyDescent="0.45">
      <c r="A280">
        <v>1999</v>
      </c>
      <c r="B280">
        <v>7</v>
      </c>
      <c r="C280" t="s">
        <v>64</v>
      </c>
      <c r="F280">
        <v>0.61027958931021475</v>
      </c>
    </row>
    <row r="281" spans="1:6" x14ac:dyDescent="0.45">
      <c r="A281">
        <v>2000</v>
      </c>
      <c r="B281">
        <v>7</v>
      </c>
      <c r="C281" t="s">
        <v>64</v>
      </c>
      <c r="F281">
        <v>0.3170359994679367</v>
      </c>
    </row>
    <row r="282" spans="1:6" x14ac:dyDescent="0.45">
      <c r="A282">
        <v>2001</v>
      </c>
      <c r="B282">
        <v>7</v>
      </c>
      <c r="C282" t="s">
        <v>64</v>
      </c>
      <c r="F282">
        <v>5.9872956221152289E-2</v>
      </c>
    </row>
    <row r="283" spans="1:6" x14ac:dyDescent="0.45">
      <c r="A283">
        <v>2002</v>
      </c>
      <c r="B283">
        <v>7</v>
      </c>
      <c r="C283" t="s">
        <v>64</v>
      </c>
      <c r="F283">
        <v>-0.64174611427474559</v>
      </c>
    </row>
    <row r="284" spans="1:6" x14ac:dyDescent="0.45">
      <c r="A284">
        <v>2003</v>
      </c>
      <c r="B284">
        <v>7</v>
      </c>
      <c r="C284" t="s">
        <v>64</v>
      </c>
      <c r="F284">
        <v>0.60647257225475804</v>
      </c>
    </row>
    <row r="285" spans="1:6" x14ac:dyDescent="0.45">
      <c r="A285">
        <v>2004</v>
      </c>
      <c r="B285">
        <v>7</v>
      </c>
      <c r="C285" t="s">
        <v>64</v>
      </c>
      <c r="F285">
        <v>0.41054202378295451</v>
      </c>
    </row>
    <row r="286" spans="1:6" x14ac:dyDescent="0.45">
      <c r="A286">
        <v>2005</v>
      </c>
      <c r="B286">
        <v>7</v>
      </c>
      <c r="C286" t="s">
        <v>64</v>
      </c>
      <c r="F286">
        <v>0.65969566472679819</v>
      </c>
    </row>
    <row r="287" spans="1:6" x14ac:dyDescent="0.45">
      <c r="A287">
        <v>2006</v>
      </c>
      <c r="B287">
        <v>7</v>
      </c>
      <c r="C287" t="s">
        <v>64</v>
      </c>
      <c r="F287">
        <v>1.0486538721647483</v>
      </c>
    </row>
    <row r="288" spans="1:6" x14ac:dyDescent="0.45">
      <c r="A288">
        <v>2007</v>
      </c>
      <c r="B288">
        <v>7</v>
      </c>
      <c r="C288" t="s">
        <v>64</v>
      </c>
      <c r="F288">
        <v>0.52315594945216315</v>
      </c>
    </row>
    <row r="289" spans="1:6" x14ac:dyDescent="0.45">
      <c r="A289">
        <v>2008</v>
      </c>
      <c r="B289">
        <v>7</v>
      </c>
      <c r="C289" t="s">
        <v>64</v>
      </c>
      <c r="F289">
        <v>0.38470575844308247</v>
      </c>
    </row>
    <row r="290" spans="1:6" x14ac:dyDescent="0.45">
      <c r="A290">
        <v>2009</v>
      </c>
      <c r="B290">
        <v>7</v>
      </c>
      <c r="C290" t="s">
        <v>64</v>
      </c>
      <c r="F290">
        <v>0.21369268903426217</v>
      </c>
    </row>
    <row r="291" spans="1:6" x14ac:dyDescent="0.45">
      <c r="A291">
        <v>2010</v>
      </c>
      <c r="B291">
        <v>7</v>
      </c>
      <c r="C291" t="s">
        <v>64</v>
      </c>
      <c r="F291">
        <v>0.22773801460406259</v>
      </c>
    </row>
    <row r="292" spans="1:6" x14ac:dyDescent="0.45">
      <c r="A292">
        <v>2011</v>
      </c>
      <c r="B292">
        <v>7</v>
      </c>
      <c r="C292" t="s">
        <v>64</v>
      </c>
      <c r="F292">
        <v>0.28067098064201518</v>
      </c>
    </row>
    <row r="293" spans="1:6" x14ac:dyDescent="0.45">
      <c r="A293">
        <v>2012</v>
      </c>
      <c r="B293">
        <v>7</v>
      </c>
      <c r="C293" t="s">
        <v>64</v>
      </c>
      <c r="F293">
        <v>0.19320212977602724</v>
      </c>
    </row>
    <row r="294" spans="1:6" x14ac:dyDescent="0.45">
      <c r="A294">
        <v>2013</v>
      </c>
      <c r="B294">
        <v>7</v>
      </c>
      <c r="C294" t="s">
        <v>64</v>
      </c>
      <c r="F294">
        <v>0.16121962458456518</v>
      </c>
    </row>
    <row r="295" spans="1:6" x14ac:dyDescent="0.45">
      <c r="A295">
        <v>2014</v>
      </c>
      <c r="B295">
        <v>7</v>
      </c>
      <c r="C295" t="s">
        <v>64</v>
      </c>
      <c r="F295">
        <v>0.36490017929375412</v>
      </c>
    </row>
    <row r="296" spans="1:6" x14ac:dyDescent="0.45">
      <c r="A296">
        <v>2015</v>
      </c>
      <c r="B296">
        <v>7</v>
      </c>
      <c r="C296" t="s">
        <v>64</v>
      </c>
      <c r="F296">
        <v>0.14716003008665651</v>
      </c>
    </row>
    <row r="297" spans="1:6" x14ac:dyDescent="0.45">
      <c r="A297">
        <v>2016</v>
      </c>
      <c r="B297">
        <v>7</v>
      </c>
      <c r="C297" t="s">
        <v>64</v>
      </c>
      <c r="F297">
        <v>0.32043540231420103</v>
      </c>
    </row>
    <row r="298" spans="1:6" x14ac:dyDescent="0.45">
      <c r="A298">
        <v>2017</v>
      </c>
      <c r="B298">
        <v>7</v>
      </c>
      <c r="C298" t="s">
        <v>64</v>
      </c>
      <c r="F298">
        <v>0.17954929118848595</v>
      </c>
    </row>
    <row r="299" spans="1:6" x14ac:dyDescent="0.45">
      <c r="A299">
        <v>2018</v>
      </c>
      <c r="B299">
        <v>7</v>
      </c>
      <c r="C299" t="s">
        <v>64</v>
      </c>
      <c r="F299">
        <v>0.32887121807517072</v>
      </c>
    </row>
    <row r="300" spans="1:6" x14ac:dyDescent="0.45">
      <c r="A300">
        <v>2019</v>
      </c>
      <c r="B300">
        <v>7</v>
      </c>
      <c r="C300" t="s">
        <v>64</v>
      </c>
      <c r="F300">
        <v>0.34008089865205471</v>
      </c>
    </row>
    <row r="301" spans="1:6" x14ac:dyDescent="0.45">
      <c r="A301">
        <v>2020</v>
      </c>
      <c r="B301">
        <v>7</v>
      </c>
      <c r="C301" t="s">
        <v>64</v>
      </c>
      <c r="F301">
        <v>0.30517326618752699</v>
      </c>
    </row>
    <row r="302" spans="1:6" x14ac:dyDescent="0.45">
      <c r="A302">
        <v>2021</v>
      </c>
      <c r="B302">
        <v>7</v>
      </c>
      <c r="C302" t="s">
        <v>64</v>
      </c>
      <c r="F302">
        <v>0.3149747626004632</v>
      </c>
    </row>
    <row r="303" spans="1:6" x14ac:dyDescent="0.45">
      <c r="A303">
        <v>2022</v>
      </c>
      <c r="B303">
        <v>7</v>
      </c>
      <c r="C303" t="s">
        <v>64</v>
      </c>
      <c r="F303">
        <v>0.32900349580041505</v>
      </c>
    </row>
    <row r="304" spans="1:6" x14ac:dyDescent="0.45">
      <c r="A304">
        <v>1980</v>
      </c>
      <c r="B304">
        <v>8</v>
      </c>
      <c r="C304" t="s">
        <v>65</v>
      </c>
      <c r="F304" t="s">
        <v>34</v>
      </c>
    </row>
    <row r="305" spans="1:6" x14ac:dyDescent="0.45">
      <c r="A305">
        <v>1981</v>
      </c>
      <c r="B305">
        <v>8</v>
      </c>
      <c r="C305" t="s">
        <v>65</v>
      </c>
      <c r="F305" t="s">
        <v>34</v>
      </c>
    </row>
    <row r="306" spans="1:6" x14ac:dyDescent="0.45">
      <c r="A306">
        <v>1982</v>
      </c>
      <c r="B306">
        <v>8</v>
      </c>
      <c r="C306" t="s">
        <v>65</v>
      </c>
      <c r="F306" t="s">
        <v>34</v>
      </c>
    </row>
    <row r="307" spans="1:6" x14ac:dyDescent="0.45">
      <c r="A307">
        <v>1983</v>
      </c>
      <c r="B307">
        <v>8</v>
      </c>
      <c r="C307" t="s">
        <v>65</v>
      </c>
      <c r="F307" t="s">
        <v>34</v>
      </c>
    </row>
    <row r="308" spans="1:6" x14ac:dyDescent="0.45">
      <c r="A308">
        <v>1984</v>
      </c>
      <c r="B308">
        <v>8</v>
      </c>
      <c r="C308" t="s">
        <v>65</v>
      </c>
      <c r="F308" t="s">
        <v>34</v>
      </c>
    </row>
    <row r="309" spans="1:6" x14ac:dyDescent="0.45">
      <c r="A309">
        <v>1985</v>
      </c>
      <c r="B309">
        <v>8</v>
      </c>
      <c r="C309" t="s">
        <v>65</v>
      </c>
      <c r="F309" t="s">
        <v>34</v>
      </c>
    </row>
    <row r="310" spans="1:6" x14ac:dyDescent="0.45">
      <c r="A310">
        <v>1986</v>
      </c>
      <c r="B310">
        <v>8</v>
      </c>
      <c r="C310" t="s">
        <v>65</v>
      </c>
      <c r="F310" t="s">
        <v>34</v>
      </c>
    </row>
    <row r="311" spans="1:6" x14ac:dyDescent="0.45">
      <c r="A311">
        <v>1987</v>
      </c>
      <c r="B311">
        <v>8</v>
      </c>
      <c r="C311" t="s">
        <v>65</v>
      </c>
      <c r="F311" t="s">
        <v>34</v>
      </c>
    </row>
    <row r="312" spans="1:6" x14ac:dyDescent="0.45">
      <c r="A312">
        <v>1988</v>
      </c>
      <c r="B312">
        <v>8</v>
      </c>
      <c r="C312" t="s">
        <v>65</v>
      </c>
      <c r="F312" t="s">
        <v>34</v>
      </c>
    </row>
    <row r="313" spans="1:6" x14ac:dyDescent="0.45">
      <c r="A313">
        <v>1989</v>
      </c>
      <c r="B313">
        <v>8</v>
      </c>
      <c r="C313" t="s">
        <v>65</v>
      </c>
      <c r="F313" t="s">
        <v>34</v>
      </c>
    </row>
    <row r="314" spans="1:6" x14ac:dyDescent="0.45">
      <c r="A314">
        <v>1990</v>
      </c>
      <c r="B314">
        <v>8</v>
      </c>
      <c r="C314" t="s">
        <v>65</v>
      </c>
      <c r="F314" t="s">
        <v>34</v>
      </c>
    </row>
    <row r="315" spans="1:6" x14ac:dyDescent="0.45">
      <c r="A315">
        <v>1991</v>
      </c>
      <c r="B315">
        <v>8</v>
      </c>
      <c r="C315" t="s">
        <v>65</v>
      </c>
      <c r="F315" t="s">
        <v>34</v>
      </c>
    </row>
    <row r="316" spans="1:6" x14ac:dyDescent="0.45">
      <c r="A316">
        <v>1992</v>
      </c>
      <c r="B316">
        <v>8</v>
      </c>
      <c r="C316" t="s">
        <v>65</v>
      </c>
      <c r="F316" t="s">
        <v>34</v>
      </c>
    </row>
    <row r="317" spans="1:6" x14ac:dyDescent="0.45">
      <c r="A317">
        <v>1993</v>
      </c>
      <c r="B317">
        <v>8</v>
      </c>
      <c r="C317" t="s">
        <v>65</v>
      </c>
      <c r="F317" t="s">
        <v>34</v>
      </c>
    </row>
    <row r="318" spans="1:6" x14ac:dyDescent="0.45">
      <c r="A318">
        <v>1994</v>
      </c>
      <c r="B318">
        <v>8</v>
      </c>
      <c r="C318" t="s">
        <v>65</v>
      </c>
      <c r="F318">
        <v>0</v>
      </c>
    </row>
    <row r="319" spans="1:6" x14ac:dyDescent="0.45">
      <c r="A319">
        <v>1995</v>
      </c>
      <c r="B319">
        <v>8</v>
      </c>
      <c r="C319" t="s">
        <v>65</v>
      </c>
      <c r="F319">
        <v>0</v>
      </c>
    </row>
    <row r="320" spans="1:6" x14ac:dyDescent="0.45">
      <c r="A320">
        <v>1996</v>
      </c>
      <c r="B320">
        <v>8</v>
      </c>
      <c r="C320" t="s">
        <v>65</v>
      </c>
      <c r="F320">
        <v>0</v>
      </c>
    </row>
    <row r="321" spans="1:6" x14ac:dyDescent="0.45">
      <c r="A321">
        <v>1997</v>
      </c>
      <c r="B321">
        <v>8</v>
      </c>
      <c r="C321" t="s">
        <v>65</v>
      </c>
      <c r="F321">
        <v>0</v>
      </c>
    </row>
    <row r="322" spans="1:6" x14ac:dyDescent="0.45">
      <c r="A322">
        <v>1998</v>
      </c>
      <c r="B322">
        <v>8</v>
      </c>
      <c r="C322" t="s">
        <v>65</v>
      </c>
      <c r="F322">
        <v>0.60969735505607392</v>
      </c>
    </row>
    <row r="323" spans="1:6" x14ac:dyDescent="0.45">
      <c r="A323">
        <v>1999</v>
      </c>
      <c r="B323">
        <v>8</v>
      </c>
      <c r="C323" t="s">
        <v>65</v>
      </c>
      <c r="F323">
        <v>0</v>
      </c>
    </row>
    <row r="324" spans="1:6" x14ac:dyDescent="0.45">
      <c r="A324">
        <v>2000</v>
      </c>
      <c r="B324">
        <v>8</v>
      </c>
      <c r="C324" t="s">
        <v>65</v>
      </c>
      <c r="F324">
        <v>0</v>
      </c>
    </row>
    <row r="325" spans="1:6" x14ac:dyDescent="0.45">
      <c r="A325">
        <v>2001</v>
      </c>
      <c r="B325">
        <v>8</v>
      </c>
      <c r="C325" t="s">
        <v>65</v>
      </c>
      <c r="F325">
        <v>0</v>
      </c>
    </row>
    <row r="326" spans="1:6" x14ac:dyDescent="0.45">
      <c r="A326">
        <v>2002</v>
      </c>
      <c r="B326">
        <v>8</v>
      </c>
      <c r="C326" t="s">
        <v>65</v>
      </c>
      <c r="F326">
        <v>6.4460353145507536E-5</v>
      </c>
    </row>
    <row r="327" spans="1:6" x14ac:dyDescent="0.45">
      <c r="A327">
        <v>2003</v>
      </c>
      <c r="B327">
        <v>8</v>
      </c>
      <c r="C327" t="s">
        <v>65</v>
      </c>
      <c r="F327">
        <v>2.1695920507926413E-2</v>
      </c>
    </row>
    <row r="328" spans="1:6" x14ac:dyDescent="0.45">
      <c r="A328">
        <v>2004</v>
      </c>
      <c r="B328">
        <v>8</v>
      </c>
      <c r="C328" t="s">
        <v>65</v>
      </c>
      <c r="F328">
        <v>-3.4740000639990466E-3</v>
      </c>
    </row>
    <row r="329" spans="1:6" x14ac:dyDescent="0.45">
      <c r="A329">
        <v>2005</v>
      </c>
      <c r="B329">
        <v>8</v>
      </c>
      <c r="C329" t="s">
        <v>65</v>
      </c>
      <c r="F329">
        <v>0.10997004107430323</v>
      </c>
    </row>
    <row r="330" spans="1:6" x14ac:dyDescent="0.45">
      <c r="A330">
        <v>2006</v>
      </c>
      <c r="B330">
        <v>8</v>
      </c>
      <c r="C330" t="s">
        <v>65</v>
      </c>
      <c r="F330">
        <v>0.35440889895537203</v>
      </c>
    </row>
    <row r="331" spans="1:6" x14ac:dyDescent="0.45">
      <c r="A331">
        <v>2007</v>
      </c>
      <c r="B331">
        <v>8</v>
      </c>
      <c r="C331" t="s">
        <v>65</v>
      </c>
      <c r="F331">
        <v>9.658291474854791E-2</v>
      </c>
    </row>
    <row r="332" spans="1:6" x14ac:dyDescent="0.45">
      <c r="A332">
        <v>2008</v>
      </c>
      <c r="B332">
        <v>8</v>
      </c>
      <c r="C332" t="s">
        <v>65</v>
      </c>
      <c r="F332">
        <v>0.26158767315468384</v>
      </c>
    </row>
    <row r="333" spans="1:6" x14ac:dyDescent="0.45">
      <c r="A333">
        <v>2009</v>
      </c>
      <c r="B333">
        <v>8</v>
      </c>
      <c r="C333" t="s">
        <v>65</v>
      </c>
      <c r="F333">
        <v>0.604079510817501</v>
      </c>
    </row>
    <row r="334" spans="1:6" x14ac:dyDescent="0.45">
      <c r="A334">
        <v>2010</v>
      </c>
      <c r="B334">
        <v>8</v>
      </c>
      <c r="C334" t="s">
        <v>65</v>
      </c>
      <c r="F334">
        <v>0.29652500337389837</v>
      </c>
    </row>
    <row r="335" spans="1:6" x14ac:dyDescent="0.45">
      <c r="A335">
        <v>2011</v>
      </c>
      <c r="B335">
        <v>8</v>
      </c>
      <c r="C335" t="s">
        <v>65</v>
      </c>
      <c r="F335">
        <v>2.1601175166657258</v>
      </c>
    </row>
    <row r="336" spans="1:6" x14ac:dyDescent="0.45">
      <c r="A336">
        <v>2012</v>
      </c>
      <c r="B336">
        <v>8</v>
      </c>
      <c r="C336" t="s">
        <v>65</v>
      </c>
      <c r="F336">
        <v>0.22059762358561255</v>
      </c>
    </row>
    <row r="337" spans="1:6" x14ac:dyDescent="0.45">
      <c r="A337">
        <v>2013</v>
      </c>
      <c r="B337">
        <v>8</v>
      </c>
      <c r="C337" t="s">
        <v>65</v>
      </c>
      <c r="F337">
        <v>0.27211227662597159</v>
      </c>
    </row>
    <row r="338" spans="1:6" x14ac:dyDescent="0.45">
      <c r="A338">
        <v>2014</v>
      </c>
      <c r="B338">
        <v>8</v>
      </c>
      <c r="C338" t="s">
        <v>65</v>
      </c>
      <c r="F338">
        <v>0.24810758289175683</v>
      </c>
    </row>
    <row r="339" spans="1:6" x14ac:dyDescent="0.45">
      <c r="A339">
        <v>2015</v>
      </c>
      <c r="B339">
        <v>8</v>
      </c>
      <c r="C339" t="s">
        <v>65</v>
      </c>
      <c r="F339">
        <v>0.27244390017884845</v>
      </c>
    </row>
    <row r="340" spans="1:6" x14ac:dyDescent="0.45">
      <c r="A340">
        <v>2016</v>
      </c>
      <c r="B340">
        <v>8</v>
      </c>
      <c r="C340" t="s">
        <v>65</v>
      </c>
      <c r="F340">
        <v>0.6686750558733251</v>
      </c>
    </row>
    <row r="341" spans="1:6" x14ac:dyDescent="0.45">
      <c r="A341">
        <v>2017</v>
      </c>
      <c r="B341">
        <v>8</v>
      </c>
      <c r="C341" t="s">
        <v>65</v>
      </c>
      <c r="F341">
        <v>0.25206617201408865</v>
      </c>
    </row>
    <row r="342" spans="1:6" x14ac:dyDescent="0.45">
      <c r="A342">
        <v>2018</v>
      </c>
      <c r="B342">
        <v>8</v>
      </c>
      <c r="C342" t="s">
        <v>65</v>
      </c>
      <c r="F342">
        <v>5.6289446253995727E-2</v>
      </c>
    </row>
    <row r="343" spans="1:6" x14ac:dyDescent="0.45">
      <c r="A343">
        <v>2019</v>
      </c>
      <c r="B343">
        <v>8</v>
      </c>
      <c r="C343" t="s">
        <v>65</v>
      </c>
      <c r="F343">
        <v>-0.97651974246329432</v>
      </c>
    </row>
    <row r="344" spans="1:6" x14ac:dyDescent="0.45">
      <c r="A344">
        <v>2020</v>
      </c>
      <c r="B344">
        <v>8</v>
      </c>
      <c r="C344" t="s">
        <v>65</v>
      </c>
      <c r="F344">
        <v>-0.21578484043940799</v>
      </c>
    </row>
    <row r="345" spans="1:6" x14ac:dyDescent="0.45">
      <c r="A345">
        <v>2021</v>
      </c>
      <c r="B345">
        <v>8</v>
      </c>
      <c r="C345" t="s">
        <v>65</v>
      </c>
      <c r="F345">
        <v>0.17720226974759848</v>
      </c>
    </row>
    <row r="346" spans="1:6" x14ac:dyDescent="0.45">
      <c r="A346">
        <v>2022</v>
      </c>
      <c r="B346">
        <v>8</v>
      </c>
      <c r="C346" t="s">
        <v>65</v>
      </c>
      <c r="F346">
        <v>0.2549260883283056</v>
      </c>
    </row>
    <row r="347" spans="1:6" x14ac:dyDescent="0.45">
      <c r="A347">
        <v>1980</v>
      </c>
      <c r="B347">
        <v>9</v>
      </c>
      <c r="C347" t="s">
        <v>66</v>
      </c>
      <c r="D347" t="s">
        <v>67</v>
      </c>
      <c r="F347" t="s">
        <v>34</v>
      </c>
    </row>
    <row r="348" spans="1:6" x14ac:dyDescent="0.45">
      <c r="A348">
        <v>1981</v>
      </c>
      <c r="B348">
        <v>9</v>
      </c>
      <c r="C348" t="s">
        <v>66</v>
      </c>
      <c r="D348" t="s">
        <v>67</v>
      </c>
      <c r="F348" t="s">
        <v>34</v>
      </c>
    </row>
    <row r="349" spans="1:6" x14ac:dyDescent="0.45">
      <c r="A349">
        <v>1982</v>
      </c>
      <c r="B349">
        <v>9</v>
      </c>
      <c r="C349" t="s">
        <v>66</v>
      </c>
      <c r="D349" t="s">
        <v>67</v>
      </c>
      <c r="F349" t="s">
        <v>34</v>
      </c>
    </row>
    <row r="350" spans="1:6" x14ac:dyDescent="0.45">
      <c r="A350">
        <v>1983</v>
      </c>
      <c r="B350">
        <v>9</v>
      </c>
      <c r="C350" t="s">
        <v>66</v>
      </c>
      <c r="D350" t="s">
        <v>67</v>
      </c>
      <c r="F350" t="s">
        <v>34</v>
      </c>
    </row>
    <row r="351" spans="1:6" x14ac:dyDescent="0.45">
      <c r="A351">
        <v>1984</v>
      </c>
      <c r="B351">
        <v>9</v>
      </c>
      <c r="C351" t="s">
        <v>66</v>
      </c>
      <c r="D351" t="s">
        <v>67</v>
      </c>
      <c r="F351" t="s">
        <v>34</v>
      </c>
    </row>
    <row r="352" spans="1:6" x14ac:dyDescent="0.45">
      <c r="A352">
        <v>1985</v>
      </c>
      <c r="B352">
        <v>9</v>
      </c>
      <c r="C352" t="s">
        <v>66</v>
      </c>
      <c r="D352" t="s">
        <v>67</v>
      </c>
      <c r="F352" t="s">
        <v>34</v>
      </c>
    </row>
    <row r="353" spans="1:6" x14ac:dyDescent="0.45">
      <c r="A353">
        <v>1986</v>
      </c>
      <c r="B353">
        <v>9</v>
      </c>
      <c r="C353" t="s">
        <v>66</v>
      </c>
      <c r="D353" t="s">
        <v>67</v>
      </c>
      <c r="F353">
        <v>0</v>
      </c>
    </row>
    <row r="354" spans="1:6" x14ac:dyDescent="0.45">
      <c r="A354">
        <v>1987</v>
      </c>
      <c r="B354">
        <v>9</v>
      </c>
      <c r="C354" t="s">
        <v>66</v>
      </c>
      <c r="D354" t="s">
        <v>67</v>
      </c>
      <c r="F354">
        <v>0</v>
      </c>
    </row>
    <row r="355" spans="1:6" x14ac:dyDescent="0.45">
      <c r="A355">
        <v>1988</v>
      </c>
      <c r="B355">
        <v>9</v>
      </c>
      <c r="C355" t="s">
        <v>66</v>
      </c>
      <c r="D355" t="s">
        <v>67</v>
      </c>
      <c r="F355">
        <v>0.37372471423220976</v>
      </c>
    </row>
    <row r="356" spans="1:6" x14ac:dyDescent="0.45">
      <c r="A356">
        <v>1989</v>
      </c>
      <c r="B356">
        <v>9</v>
      </c>
      <c r="C356" t="s">
        <v>66</v>
      </c>
      <c r="D356" t="s">
        <v>67</v>
      </c>
      <c r="F356">
        <v>7.2974863775100388E-2</v>
      </c>
    </row>
    <row r="357" spans="1:6" x14ac:dyDescent="0.45">
      <c r="A357">
        <v>1990</v>
      </c>
      <c r="B357">
        <v>9</v>
      </c>
      <c r="C357" t="s">
        <v>66</v>
      </c>
      <c r="D357" t="s">
        <v>67</v>
      </c>
      <c r="F357">
        <v>63.662189443316286</v>
      </c>
    </row>
    <row r="358" spans="1:6" x14ac:dyDescent="0.45">
      <c r="A358">
        <v>1991</v>
      </c>
      <c r="B358">
        <v>9</v>
      </c>
      <c r="C358" t="s">
        <v>66</v>
      </c>
      <c r="D358" t="s">
        <v>67</v>
      </c>
      <c r="F358">
        <v>20.304669453106978</v>
      </c>
    </row>
    <row r="359" spans="1:6" x14ac:dyDescent="0.45">
      <c r="A359">
        <v>1992</v>
      </c>
      <c r="B359">
        <v>9</v>
      </c>
      <c r="C359" t="s">
        <v>66</v>
      </c>
      <c r="D359" t="s">
        <v>67</v>
      </c>
      <c r="F359">
        <v>1.0372960372947553</v>
      </c>
    </row>
    <row r="360" spans="1:6" x14ac:dyDescent="0.45">
      <c r="A360">
        <v>1993</v>
      </c>
      <c r="B360">
        <v>9</v>
      </c>
      <c r="C360" t="s">
        <v>66</v>
      </c>
      <c r="D360" t="s">
        <v>67</v>
      </c>
      <c r="F360">
        <v>0.63434760185771011</v>
      </c>
    </row>
    <row r="361" spans="1:6" x14ac:dyDescent="0.45">
      <c r="A361">
        <v>1994</v>
      </c>
      <c r="B361">
        <v>9</v>
      </c>
      <c r="C361" t="s">
        <v>66</v>
      </c>
      <c r="D361" t="s">
        <v>67</v>
      </c>
      <c r="F361">
        <v>0.12107623318641256</v>
      </c>
    </row>
    <row r="362" spans="1:6" x14ac:dyDescent="0.45">
      <c r="A362">
        <v>1995</v>
      </c>
      <c r="B362">
        <v>9</v>
      </c>
      <c r="C362" t="s">
        <v>66</v>
      </c>
      <c r="D362" t="s">
        <v>67</v>
      </c>
      <c r="F362">
        <v>0.12690355329712355</v>
      </c>
    </row>
    <row r="363" spans="1:6" x14ac:dyDescent="0.45">
      <c r="A363">
        <v>1996</v>
      </c>
      <c r="B363">
        <v>9</v>
      </c>
      <c r="C363" t="s">
        <v>66</v>
      </c>
      <c r="D363" t="s">
        <v>67</v>
      </c>
      <c r="F363">
        <v>6.4777327935222687E-2</v>
      </c>
    </row>
    <row r="364" spans="1:6" x14ac:dyDescent="0.45">
      <c r="A364">
        <v>1997</v>
      </c>
      <c r="B364">
        <v>9</v>
      </c>
      <c r="C364" t="s">
        <v>66</v>
      </c>
      <c r="D364" t="s">
        <v>67</v>
      </c>
      <c r="F364">
        <v>1.4587892049598832E-2</v>
      </c>
    </row>
    <row r="365" spans="1:6" x14ac:dyDescent="0.45">
      <c r="A365">
        <v>1998</v>
      </c>
      <c r="B365">
        <v>9</v>
      </c>
      <c r="C365" t="s">
        <v>66</v>
      </c>
      <c r="D365" t="s">
        <v>67</v>
      </c>
      <c r="F365">
        <v>1.8785642401878553</v>
      </c>
    </row>
    <row r="366" spans="1:6" x14ac:dyDescent="0.45">
      <c r="A366">
        <v>1999</v>
      </c>
      <c r="B366">
        <v>9</v>
      </c>
      <c r="C366" t="s">
        <v>66</v>
      </c>
      <c r="D366" t="s">
        <v>67</v>
      </c>
      <c r="F366">
        <v>-0.10376134889753545</v>
      </c>
    </row>
    <row r="367" spans="1:6" x14ac:dyDescent="0.45">
      <c r="A367">
        <v>2000</v>
      </c>
      <c r="B367">
        <v>9</v>
      </c>
      <c r="C367" t="s">
        <v>66</v>
      </c>
      <c r="D367" t="s">
        <v>67</v>
      </c>
      <c r="F367">
        <v>0.14015291577704375</v>
      </c>
    </row>
    <row r="368" spans="1:6" x14ac:dyDescent="0.45">
      <c r="A368">
        <v>2001</v>
      </c>
      <c r="B368">
        <v>9</v>
      </c>
      <c r="C368" t="s">
        <v>66</v>
      </c>
      <c r="D368" t="s">
        <v>67</v>
      </c>
      <c r="F368">
        <v>-0.19442312009044815</v>
      </c>
    </row>
    <row r="369" spans="1:6" x14ac:dyDescent="0.45">
      <c r="A369">
        <v>2002</v>
      </c>
      <c r="B369">
        <v>9</v>
      </c>
      <c r="C369" t="s">
        <v>66</v>
      </c>
      <c r="D369" t="s">
        <v>67</v>
      </c>
      <c r="F369">
        <v>-0.31323860238630841</v>
      </c>
    </row>
    <row r="370" spans="1:6" x14ac:dyDescent="0.45">
      <c r="A370">
        <v>2003</v>
      </c>
      <c r="B370">
        <v>9</v>
      </c>
      <c r="C370" t="s">
        <v>66</v>
      </c>
      <c r="D370" t="s">
        <v>67</v>
      </c>
      <c r="F370">
        <v>-0.15851498786540433</v>
      </c>
    </row>
    <row r="371" spans="1:6" x14ac:dyDescent="0.45">
      <c r="A371">
        <v>2004</v>
      </c>
      <c r="B371">
        <v>9</v>
      </c>
      <c r="C371" t="s">
        <v>66</v>
      </c>
      <c r="D371" t="s">
        <v>67</v>
      </c>
      <c r="F371">
        <v>-0.3617311262449065</v>
      </c>
    </row>
    <row r="372" spans="1:6" x14ac:dyDescent="0.45">
      <c r="A372">
        <v>2005</v>
      </c>
      <c r="B372">
        <v>9</v>
      </c>
      <c r="C372" t="s">
        <v>66</v>
      </c>
      <c r="D372" t="s">
        <v>67</v>
      </c>
      <c r="F372">
        <v>-0.37557075112355359</v>
      </c>
    </row>
    <row r="373" spans="1:6" x14ac:dyDescent="0.45">
      <c r="A373">
        <v>2006</v>
      </c>
      <c r="B373">
        <v>9</v>
      </c>
      <c r="C373" t="s">
        <v>66</v>
      </c>
      <c r="D373" t="s">
        <v>67</v>
      </c>
      <c r="F373">
        <v>-0.51918190336596826</v>
      </c>
    </row>
    <row r="374" spans="1:6" x14ac:dyDescent="0.45">
      <c r="A374">
        <v>2007</v>
      </c>
      <c r="B374">
        <v>9</v>
      </c>
      <c r="C374" t="s">
        <v>66</v>
      </c>
      <c r="D374" t="s">
        <v>67</v>
      </c>
      <c r="F374">
        <v>1.4771609633926956</v>
      </c>
    </row>
    <row r="375" spans="1:6" x14ac:dyDescent="0.45">
      <c r="A375">
        <v>2008</v>
      </c>
      <c r="B375">
        <v>9</v>
      </c>
      <c r="C375" t="s">
        <v>66</v>
      </c>
      <c r="D375" t="s">
        <v>67</v>
      </c>
      <c r="F375">
        <v>9.8250859596770795E-2</v>
      </c>
    </row>
    <row r="376" spans="1:6" x14ac:dyDescent="0.45">
      <c r="A376">
        <v>2009</v>
      </c>
      <c r="B376">
        <v>9</v>
      </c>
      <c r="C376" t="s">
        <v>66</v>
      </c>
      <c r="D376" t="s">
        <v>67</v>
      </c>
      <c r="F376">
        <v>5.9064290386302475E-2</v>
      </c>
    </row>
    <row r="377" spans="1:6" x14ac:dyDescent="0.45">
      <c r="A377">
        <v>2010</v>
      </c>
      <c r="B377">
        <v>9</v>
      </c>
      <c r="C377" t="s">
        <v>66</v>
      </c>
      <c r="D377" t="s">
        <v>67</v>
      </c>
      <c r="F377">
        <v>0.1115680340733332</v>
      </c>
    </row>
    <row r="378" spans="1:6" x14ac:dyDescent="0.45">
      <c r="A378">
        <v>2011</v>
      </c>
      <c r="B378">
        <v>9</v>
      </c>
      <c r="C378" t="s">
        <v>66</v>
      </c>
      <c r="D378" t="s">
        <v>67</v>
      </c>
      <c r="F378">
        <v>0.11859964318450202</v>
      </c>
    </row>
    <row r="379" spans="1:6" x14ac:dyDescent="0.45">
      <c r="A379">
        <v>2012</v>
      </c>
      <c r="B379">
        <v>9</v>
      </c>
      <c r="C379" t="s">
        <v>66</v>
      </c>
      <c r="D379" t="s">
        <v>67</v>
      </c>
      <c r="F379">
        <v>0.1068096948169316</v>
      </c>
    </row>
    <row r="380" spans="1:6" x14ac:dyDescent="0.45">
      <c r="A380">
        <v>2013</v>
      </c>
      <c r="B380">
        <v>9</v>
      </c>
      <c r="C380" t="s">
        <v>66</v>
      </c>
      <c r="D380" t="s">
        <v>67</v>
      </c>
      <c r="F380">
        <v>0.16202558710065101</v>
      </c>
    </row>
    <row r="381" spans="1:6" x14ac:dyDescent="0.45">
      <c r="A381">
        <v>2014</v>
      </c>
      <c r="B381">
        <v>9</v>
      </c>
      <c r="C381" t="s">
        <v>66</v>
      </c>
      <c r="D381" t="s">
        <v>67</v>
      </c>
      <c r="F381">
        <v>0.31762103250026358</v>
      </c>
    </row>
    <row r="382" spans="1:6" x14ac:dyDescent="0.45">
      <c r="A382">
        <v>2015</v>
      </c>
      <c r="B382">
        <v>9</v>
      </c>
      <c r="C382" t="s">
        <v>66</v>
      </c>
      <c r="D382" t="s">
        <v>67</v>
      </c>
      <c r="F382">
        <v>0.354880756557239</v>
      </c>
    </row>
    <row r="383" spans="1:6" x14ac:dyDescent="0.45">
      <c r="A383">
        <v>2016</v>
      </c>
      <c r="B383">
        <v>9</v>
      </c>
      <c r="C383" t="s">
        <v>66</v>
      </c>
      <c r="D383" t="s">
        <v>67</v>
      </c>
      <c r="F383">
        <v>-1.4034862926167159E-2</v>
      </c>
    </row>
    <row r="384" spans="1:6" x14ac:dyDescent="0.45">
      <c r="A384">
        <v>2017</v>
      </c>
      <c r="B384">
        <v>9</v>
      </c>
      <c r="C384" t="s">
        <v>66</v>
      </c>
      <c r="D384" t="s">
        <v>67</v>
      </c>
      <c r="F384">
        <v>2.6898152919130465</v>
      </c>
    </row>
    <row r="385" spans="1:6" x14ac:dyDescent="0.45">
      <c r="A385">
        <v>2018</v>
      </c>
      <c r="B385">
        <v>9</v>
      </c>
      <c r="C385" t="s">
        <v>66</v>
      </c>
      <c r="D385" t="s">
        <v>67</v>
      </c>
      <c r="F385">
        <v>0.92700789657412275</v>
      </c>
    </row>
    <row r="386" spans="1:6" x14ac:dyDescent="0.45">
      <c r="A386">
        <v>2019</v>
      </c>
      <c r="B386">
        <v>9</v>
      </c>
      <c r="C386" t="s">
        <v>66</v>
      </c>
      <c r="D386" t="s">
        <v>67</v>
      </c>
      <c r="F386">
        <v>1.7597586133785679</v>
      </c>
    </row>
    <row r="387" spans="1:6" x14ac:dyDescent="0.45">
      <c r="A387">
        <v>2020</v>
      </c>
      <c r="B387">
        <v>9</v>
      </c>
      <c r="C387" t="s">
        <v>66</v>
      </c>
      <c r="D387" t="s">
        <v>67</v>
      </c>
      <c r="F387">
        <v>0.78327280019181089</v>
      </c>
    </row>
    <row r="388" spans="1:6" x14ac:dyDescent="0.45">
      <c r="A388">
        <v>2021</v>
      </c>
      <c r="B388">
        <v>9</v>
      </c>
      <c r="C388" t="s">
        <v>66</v>
      </c>
      <c r="D388" t="s">
        <v>67</v>
      </c>
      <c r="F388">
        <v>-0.15647493307881175</v>
      </c>
    </row>
    <row r="389" spans="1:6" x14ac:dyDescent="0.45">
      <c r="A389">
        <v>2022</v>
      </c>
      <c r="B389">
        <v>9</v>
      </c>
      <c r="C389" t="s">
        <v>66</v>
      </c>
      <c r="D389" t="s">
        <v>67</v>
      </c>
      <c r="F389">
        <v>3.4828260004404128</v>
      </c>
    </row>
    <row r="390" spans="1:6" x14ac:dyDescent="0.45">
      <c r="A390">
        <v>1980</v>
      </c>
      <c r="B390">
        <v>10</v>
      </c>
      <c r="C390" t="s">
        <v>68</v>
      </c>
      <c r="D390" t="s">
        <v>69</v>
      </c>
      <c r="F390">
        <v>0.3067021737515972</v>
      </c>
    </row>
    <row r="391" spans="1:6" x14ac:dyDescent="0.45">
      <c r="A391">
        <v>1981</v>
      </c>
      <c r="B391">
        <v>10</v>
      </c>
      <c r="C391" t="s">
        <v>68</v>
      </c>
      <c r="D391" t="s">
        <v>69</v>
      </c>
      <c r="F391">
        <v>0.41446064434923013</v>
      </c>
    </row>
    <row r="392" spans="1:6" x14ac:dyDescent="0.45">
      <c r="A392">
        <v>1982</v>
      </c>
      <c r="B392">
        <v>10</v>
      </c>
      <c r="C392" t="s">
        <v>68</v>
      </c>
      <c r="D392" t="s">
        <v>69</v>
      </c>
      <c r="F392">
        <v>0.35703965641022534</v>
      </c>
    </row>
    <row r="393" spans="1:6" x14ac:dyDescent="0.45">
      <c r="A393">
        <v>1983</v>
      </c>
      <c r="B393">
        <v>10</v>
      </c>
      <c r="C393" t="s">
        <v>68</v>
      </c>
      <c r="D393" t="s">
        <v>69</v>
      </c>
      <c r="F393">
        <v>0.29222470701482817</v>
      </c>
    </row>
    <row r="394" spans="1:6" x14ac:dyDescent="0.45">
      <c r="A394">
        <v>1984</v>
      </c>
      <c r="B394">
        <v>10</v>
      </c>
      <c r="C394" t="s">
        <v>68</v>
      </c>
      <c r="D394" t="s">
        <v>69</v>
      </c>
      <c r="F394">
        <v>0.7251083473547133</v>
      </c>
    </row>
    <row r="395" spans="1:6" x14ac:dyDescent="0.45">
      <c r="A395">
        <v>1985</v>
      </c>
      <c r="B395">
        <v>10</v>
      </c>
      <c r="C395" t="s">
        <v>68</v>
      </c>
      <c r="D395" t="s">
        <v>69</v>
      </c>
      <c r="F395">
        <v>1.0442582254164006</v>
      </c>
    </row>
    <row r="396" spans="1:6" x14ac:dyDescent="0.45">
      <c r="A396">
        <v>1986</v>
      </c>
      <c r="B396">
        <v>10</v>
      </c>
      <c r="C396" t="s">
        <v>68</v>
      </c>
      <c r="D396" t="s">
        <v>69</v>
      </c>
      <c r="F396">
        <v>1.8734117296666883</v>
      </c>
    </row>
    <row r="397" spans="1:6" x14ac:dyDescent="0.45">
      <c r="A397">
        <v>1987</v>
      </c>
      <c r="B397">
        <v>10</v>
      </c>
      <c r="C397" t="s">
        <v>68</v>
      </c>
      <c r="D397" t="s">
        <v>69</v>
      </c>
      <c r="F397">
        <v>2.691209892208791</v>
      </c>
    </row>
    <row r="398" spans="1:6" x14ac:dyDescent="0.45">
      <c r="A398">
        <v>1988</v>
      </c>
      <c r="B398">
        <v>10</v>
      </c>
      <c r="C398" t="s">
        <v>68</v>
      </c>
      <c r="D398" t="s">
        <v>69</v>
      </c>
      <c r="F398">
        <v>2.8988679943905882</v>
      </c>
    </row>
    <row r="399" spans="1:6" x14ac:dyDescent="0.45">
      <c r="A399">
        <v>1989</v>
      </c>
      <c r="B399">
        <v>10</v>
      </c>
      <c r="C399" t="s">
        <v>68</v>
      </c>
      <c r="D399" t="s">
        <v>69</v>
      </c>
      <c r="F399">
        <v>1.0085874757405138</v>
      </c>
    </row>
    <row r="400" spans="1:6" x14ac:dyDescent="0.45">
      <c r="A400">
        <v>1990</v>
      </c>
      <c r="B400">
        <v>10</v>
      </c>
      <c r="C400" t="s">
        <v>68</v>
      </c>
      <c r="D400" t="s">
        <v>69</v>
      </c>
      <c r="F400">
        <v>0.20328723443725172</v>
      </c>
    </row>
    <row r="401" spans="1:6" x14ac:dyDescent="0.45">
      <c r="A401">
        <v>1991</v>
      </c>
      <c r="B401">
        <v>10</v>
      </c>
      <c r="C401" t="s">
        <v>68</v>
      </c>
      <c r="D401" t="s">
        <v>69</v>
      </c>
      <c r="F401">
        <v>-0.35956284459872684</v>
      </c>
    </row>
    <row r="402" spans="1:6" x14ac:dyDescent="0.45">
      <c r="A402">
        <v>1992</v>
      </c>
      <c r="B402">
        <v>10</v>
      </c>
      <c r="C402" t="s">
        <v>68</v>
      </c>
      <c r="D402" t="s">
        <v>69</v>
      </c>
      <c r="F402">
        <v>1.1782264769653783</v>
      </c>
    </row>
    <row r="403" spans="1:6" x14ac:dyDescent="0.45">
      <c r="A403">
        <v>1993</v>
      </c>
      <c r="B403">
        <v>10</v>
      </c>
      <c r="C403" t="s">
        <v>68</v>
      </c>
      <c r="D403" t="s">
        <v>69</v>
      </c>
      <c r="F403">
        <v>0.81562262906497462</v>
      </c>
    </row>
    <row r="404" spans="1:6" x14ac:dyDescent="0.45">
      <c r="A404">
        <v>1994</v>
      </c>
      <c r="B404">
        <v>10</v>
      </c>
      <c r="C404" t="s">
        <v>68</v>
      </c>
      <c r="D404" t="s">
        <v>69</v>
      </c>
      <c r="F404">
        <v>0.56623388074184655</v>
      </c>
    </row>
    <row r="405" spans="1:6" x14ac:dyDescent="0.45">
      <c r="A405">
        <v>1995</v>
      </c>
      <c r="B405">
        <v>10</v>
      </c>
      <c r="C405" t="s">
        <v>68</v>
      </c>
      <c r="D405" t="s">
        <v>69</v>
      </c>
      <c r="F405">
        <v>1.0988654613722377</v>
      </c>
    </row>
    <row r="406" spans="1:6" x14ac:dyDescent="0.45">
      <c r="A406">
        <v>1996</v>
      </c>
      <c r="B406">
        <v>10</v>
      </c>
      <c r="C406" t="s">
        <v>68</v>
      </c>
      <c r="D406" t="s">
        <v>69</v>
      </c>
      <c r="F406">
        <v>1.2474142000926547</v>
      </c>
    </row>
    <row r="407" spans="1:6" x14ac:dyDescent="0.45">
      <c r="A407">
        <v>1997</v>
      </c>
      <c r="B407">
        <v>10</v>
      </c>
      <c r="C407" t="s">
        <v>68</v>
      </c>
      <c r="D407" t="s">
        <v>69</v>
      </c>
      <c r="F407">
        <v>1.3961309780870619</v>
      </c>
    </row>
    <row r="408" spans="1:6" x14ac:dyDescent="0.45">
      <c r="A408">
        <v>1998</v>
      </c>
      <c r="B408">
        <v>10</v>
      </c>
      <c r="C408" t="s">
        <v>68</v>
      </c>
      <c r="D408" t="s">
        <v>69</v>
      </c>
      <c r="F408">
        <v>1.1676122666983406</v>
      </c>
    </row>
    <row r="409" spans="1:6" x14ac:dyDescent="0.45">
      <c r="A409">
        <v>1999</v>
      </c>
      <c r="B409">
        <v>10</v>
      </c>
      <c r="C409" t="s">
        <v>68</v>
      </c>
      <c r="D409" t="s">
        <v>69</v>
      </c>
      <c r="F409">
        <v>7.9908420417238876E-2</v>
      </c>
    </row>
    <row r="410" spans="1:6" x14ac:dyDescent="0.45">
      <c r="A410">
        <v>2000</v>
      </c>
      <c r="B410">
        <v>10</v>
      </c>
      <c r="C410" t="s">
        <v>68</v>
      </c>
      <c r="D410" t="s">
        <v>69</v>
      </c>
      <c r="F410">
        <v>0.98398274126412899</v>
      </c>
    </row>
    <row r="411" spans="1:6" x14ac:dyDescent="0.45">
      <c r="A411">
        <v>2001</v>
      </c>
      <c r="B411">
        <v>10</v>
      </c>
      <c r="C411" t="s">
        <v>68</v>
      </c>
      <c r="D411" t="s">
        <v>69</v>
      </c>
      <c r="F411">
        <v>3.524709280802194</v>
      </c>
    </row>
    <row r="412" spans="1:6" x14ac:dyDescent="0.45">
      <c r="A412">
        <v>2002</v>
      </c>
      <c r="B412">
        <v>10</v>
      </c>
      <c r="C412" t="s">
        <v>68</v>
      </c>
      <c r="D412" t="s">
        <v>69</v>
      </c>
      <c r="F412">
        <v>1.7621397821421965</v>
      </c>
    </row>
    <row r="413" spans="1:6" x14ac:dyDescent="0.45">
      <c r="A413">
        <v>2003</v>
      </c>
      <c r="B413">
        <v>10</v>
      </c>
      <c r="C413" t="s">
        <v>68</v>
      </c>
      <c r="D413" t="s">
        <v>69</v>
      </c>
      <c r="F413">
        <v>3.9761126675769831</v>
      </c>
    </row>
    <row r="414" spans="1:6" x14ac:dyDescent="0.45">
      <c r="A414">
        <v>2004</v>
      </c>
      <c r="B414">
        <v>10</v>
      </c>
      <c r="C414" t="s">
        <v>68</v>
      </c>
      <c r="D414" t="s">
        <v>69</v>
      </c>
      <c r="F414">
        <v>1.5919447907958642</v>
      </c>
    </row>
    <row r="415" spans="1:6" x14ac:dyDescent="0.45">
      <c r="A415">
        <v>2005</v>
      </c>
      <c r="B415">
        <v>10</v>
      </c>
      <c r="C415" t="s">
        <v>68</v>
      </c>
      <c r="D415" t="s">
        <v>69</v>
      </c>
      <c r="F415">
        <v>-4.702275134436646</v>
      </c>
    </row>
    <row r="416" spans="1:6" x14ac:dyDescent="0.45">
      <c r="A416">
        <v>2006</v>
      </c>
      <c r="B416">
        <v>10</v>
      </c>
      <c r="C416" t="s">
        <v>68</v>
      </c>
      <c r="D416" t="s">
        <v>69</v>
      </c>
      <c r="F416">
        <v>3.2177936045403506</v>
      </c>
    </row>
    <row r="417" spans="1:6" x14ac:dyDescent="0.45">
      <c r="A417">
        <v>2007</v>
      </c>
      <c r="B417">
        <v>10</v>
      </c>
      <c r="C417" t="s">
        <v>68</v>
      </c>
      <c r="D417" t="s">
        <v>69</v>
      </c>
      <c r="F417">
        <v>1.6866264502348183</v>
      </c>
    </row>
    <row r="418" spans="1:6" x14ac:dyDescent="0.45">
      <c r="A418">
        <v>2008</v>
      </c>
      <c r="B418">
        <v>10</v>
      </c>
      <c r="C418" t="s">
        <v>68</v>
      </c>
      <c r="D418" t="s">
        <v>69</v>
      </c>
      <c r="F418">
        <v>3.0193445905897733</v>
      </c>
    </row>
    <row r="419" spans="1:6" x14ac:dyDescent="0.45">
      <c r="A419">
        <v>2009</v>
      </c>
      <c r="B419">
        <v>10</v>
      </c>
      <c r="C419" t="s">
        <v>68</v>
      </c>
      <c r="D419" t="s">
        <v>69</v>
      </c>
      <c r="F419">
        <v>1.2343143483218164</v>
      </c>
    </row>
    <row r="420" spans="1:6" x14ac:dyDescent="0.45">
      <c r="A420">
        <v>2010</v>
      </c>
      <c r="B420">
        <v>10</v>
      </c>
      <c r="C420" t="s">
        <v>68</v>
      </c>
      <c r="D420" t="s">
        <v>69</v>
      </c>
      <c r="F420">
        <v>1.5726986385100825</v>
      </c>
    </row>
    <row r="421" spans="1:6" x14ac:dyDescent="0.45">
      <c r="A421">
        <v>2011</v>
      </c>
      <c r="B421">
        <v>10</v>
      </c>
      <c r="C421" t="s">
        <v>68</v>
      </c>
      <c r="D421" t="s">
        <v>69</v>
      </c>
      <c r="F421">
        <v>0.58987857616732442</v>
      </c>
    </row>
    <row r="422" spans="1:6" x14ac:dyDescent="0.45">
      <c r="A422">
        <v>2012</v>
      </c>
      <c r="B422">
        <v>10</v>
      </c>
      <c r="C422" t="s">
        <v>68</v>
      </c>
      <c r="D422" t="s">
        <v>69</v>
      </c>
      <c r="F422">
        <v>0.37241299627219415</v>
      </c>
    </row>
    <row r="423" spans="1:6" x14ac:dyDescent="0.45">
      <c r="A423">
        <v>2013</v>
      </c>
      <c r="B423">
        <v>10</v>
      </c>
      <c r="C423" t="s">
        <v>68</v>
      </c>
      <c r="D423" t="s">
        <v>69</v>
      </c>
      <c r="F423">
        <v>-4.8798879736992269E-2</v>
      </c>
    </row>
    <row r="424" spans="1:6" x14ac:dyDescent="0.45">
      <c r="A424">
        <v>2014</v>
      </c>
      <c r="B424">
        <v>10</v>
      </c>
      <c r="C424" t="s">
        <v>68</v>
      </c>
      <c r="D424" t="s">
        <v>69</v>
      </c>
      <c r="F424">
        <v>1.5365596156810177</v>
      </c>
    </row>
    <row r="425" spans="1:6" x14ac:dyDescent="0.45">
      <c r="A425">
        <v>2015</v>
      </c>
      <c r="B425">
        <v>10</v>
      </c>
      <c r="C425" t="s">
        <v>68</v>
      </c>
      <c r="D425" t="s">
        <v>69</v>
      </c>
      <c r="F425">
        <v>0.61096307448744935</v>
      </c>
    </row>
    <row r="426" spans="1:6" x14ac:dyDescent="0.45">
      <c r="A426">
        <v>2016</v>
      </c>
      <c r="B426">
        <v>10</v>
      </c>
      <c r="C426" t="s">
        <v>68</v>
      </c>
      <c r="D426" t="s">
        <v>69</v>
      </c>
      <c r="F426">
        <v>-0.2574273891048246</v>
      </c>
    </row>
    <row r="427" spans="1:6" x14ac:dyDescent="0.45">
      <c r="A427">
        <v>2017</v>
      </c>
      <c r="B427">
        <v>10</v>
      </c>
      <c r="C427" t="s">
        <v>68</v>
      </c>
      <c r="D427" t="s">
        <v>69</v>
      </c>
      <c r="F427">
        <v>0.75401261147207366</v>
      </c>
    </row>
    <row r="428" spans="1:6" x14ac:dyDescent="0.45">
      <c r="A428">
        <v>2018</v>
      </c>
      <c r="B428">
        <v>10</v>
      </c>
      <c r="C428" t="s">
        <v>68</v>
      </c>
      <c r="D428" t="s">
        <v>69</v>
      </c>
      <c r="F428">
        <v>7.2164130407426558E-2</v>
      </c>
    </row>
    <row r="429" spans="1:6" x14ac:dyDescent="0.45">
      <c r="A429">
        <v>2019</v>
      </c>
      <c r="B429">
        <v>10</v>
      </c>
      <c r="C429" t="s">
        <v>68</v>
      </c>
      <c r="D429" t="s">
        <v>69</v>
      </c>
      <c r="F429">
        <v>0.71625414119633035</v>
      </c>
    </row>
    <row r="430" spans="1:6" x14ac:dyDescent="0.45">
      <c r="A430">
        <v>2020</v>
      </c>
      <c r="B430">
        <v>10</v>
      </c>
      <c r="C430" t="s">
        <v>68</v>
      </c>
      <c r="D430" t="s">
        <v>69</v>
      </c>
      <c r="F430">
        <v>0.62338198097939779</v>
      </c>
    </row>
    <row r="431" spans="1:6" x14ac:dyDescent="0.45">
      <c r="A431">
        <v>2021</v>
      </c>
      <c r="B431">
        <v>10</v>
      </c>
      <c r="C431" t="s">
        <v>68</v>
      </c>
      <c r="D431" t="s">
        <v>69</v>
      </c>
      <c r="F431">
        <v>0.45781910153434691</v>
      </c>
    </row>
    <row r="432" spans="1:6" x14ac:dyDescent="0.45">
      <c r="A432">
        <v>2022</v>
      </c>
      <c r="B432">
        <v>10</v>
      </c>
      <c r="C432" t="s">
        <v>68</v>
      </c>
      <c r="D432" t="s">
        <v>69</v>
      </c>
      <c r="F432">
        <v>7.2864336380825945</v>
      </c>
    </row>
    <row r="433" spans="1:6" x14ac:dyDescent="0.45">
      <c r="A433">
        <v>1980</v>
      </c>
      <c r="B433">
        <v>11</v>
      </c>
      <c r="C433" t="s">
        <v>70</v>
      </c>
      <c r="D433" t="s">
        <v>71</v>
      </c>
      <c r="F433">
        <v>0.12274108481475283</v>
      </c>
    </row>
    <row r="434" spans="1:6" x14ac:dyDescent="0.45">
      <c r="A434">
        <v>1981</v>
      </c>
      <c r="B434">
        <v>11</v>
      </c>
      <c r="C434" t="s">
        <v>70</v>
      </c>
      <c r="D434" t="s">
        <v>71</v>
      </c>
      <c r="F434">
        <v>0.29695543208311237</v>
      </c>
    </row>
    <row r="435" spans="1:6" x14ac:dyDescent="0.45">
      <c r="A435">
        <v>1982</v>
      </c>
      <c r="B435">
        <v>11</v>
      </c>
      <c r="C435" t="s">
        <v>70</v>
      </c>
      <c r="D435" t="s">
        <v>71</v>
      </c>
      <c r="F435">
        <v>0.19543940789299008</v>
      </c>
    </row>
    <row r="436" spans="1:6" x14ac:dyDescent="0.45">
      <c r="A436">
        <v>1983</v>
      </c>
      <c r="B436">
        <v>11</v>
      </c>
      <c r="C436" t="s">
        <v>70</v>
      </c>
      <c r="D436" t="s">
        <v>71</v>
      </c>
      <c r="F436">
        <v>0.26154650756757203</v>
      </c>
    </row>
    <row r="437" spans="1:6" x14ac:dyDescent="0.45">
      <c r="A437">
        <v>1984</v>
      </c>
      <c r="B437">
        <v>11</v>
      </c>
      <c r="C437" t="s">
        <v>70</v>
      </c>
      <c r="D437" t="s">
        <v>71</v>
      </c>
      <c r="F437">
        <v>0.10341934738581769</v>
      </c>
    </row>
    <row r="438" spans="1:6" x14ac:dyDescent="0.45">
      <c r="A438">
        <v>1985</v>
      </c>
      <c r="B438">
        <v>11</v>
      </c>
      <c r="C438" t="s">
        <v>70</v>
      </c>
      <c r="D438" t="s">
        <v>71</v>
      </c>
      <c r="F438">
        <v>6.2692532649175722E-2</v>
      </c>
    </row>
    <row r="439" spans="1:6" x14ac:dyDescent="0.45">
      <c r="A439">
        <v>1986</v>
      </c>
      <c r="B439">
        <v>11</v>
      </c>
      <c r="C439" t="s">
        <v>70</v>
      </c>
      <c r="D439" t="s">
        <v>71</v>
      </c>
      <c r="F439">
        <v>0.29762002515047581</v>
      </c>
    </row>
    <row r="440" spans="1:6" x14ac:dyDescent="0.45">
      <c r="A440">
        <v>1987</v>
      </c>
      <c r="B440">
        <v>11</v>
      </c>
      <c r="C440" t="s">
        <v>70</v>
      </c>
      <c r="D440" t="s">
        <v>71</v>
      </c>
      <c r="F440">
        <v>0.25480960535848557</v>
      </c>
    </row>
    <row r="441" spans="1:6" x14ac:dyDescent="0.45">
      <c r="A441">
        <v>1988</v>
      </c>
      <c r="B441">
        <v>11</v>
      </c>
      <c r="C441" t="s">
        <v>70</v>
      </c>
      <c r="D441" t="s">
        <v>71</v>
      </c>
      <c r="F441">
        <v>0.21258053119113834</v>
      </c>
    </row>
    <row r="442" spans="1:6" x14ac:dyDescent="0.45">
      <c r="A442">
        <v>1989</v>
      </c>
      <c r="B442">
        <v>11</v>
      </c>
      <c r="C442" t="s">
        <v>70</v>
      </c>
      <c r="D442" t="s">
        <v>71</v>
      </c>
      <c r="F442">
        <v>0.64732895171945992</v>
      </c>
    </row>
    <row r="443" spans="1:6" x14ac:dyDescent="0.45">
      <c r="A443">
        <v>1990</v>
      </c>
      <c r="B443">
        <v>11</v>
      </c>
      <c r="C443" t="s">
        <v>70</v>
      </c>
      <c r="D443" t="s">
        <v>71</v>
      </c>
      <c r="F443">
        <v>1.0218463285177202</v>
      </c>
    </row>
    <row r="444" spans="1:6" x14ac:dyDescent="0.45">
      <c r="A444">
        <v>1991</v>
      </c>
      <c r="B444">
        <v>11</v>
      </c>
      <c r="C444" t="s">
        <v>70</v>
      </c>
      <c r="D444" t="s">
        <v>71</v>
      </c>
      <c r="F444">
        <v>0.74398349540187214</v>
      </c>
    </row>
    <row r="445" spans="1:6" x14ac:dyDescent="0.45">
      <c r="A445">
        <v>1992</v>
      </c>
      <c r="B445">
        <v>11</v>
      </c>
      <c r="C445" t="s">
        <v>70</v>
      </c>
      <c r="D445" t="s">
        <v>71</v>
      </c>
      <c r="F445">
        <v>0.90222171961011999</v>
      </c>
    </row>
    <row r="446" spans="1:6" x14ac:dyDescent="0.45">
      <c r="A446">
        <v>1993</v>
      </c>
      <c r="B446">
        <v>11</v>
      </c>
      <c r="C446" t="s">
        <v>70</v>
      </c>
      <c r="D446" t="s">
        <v>71</v>
      </c>
      <c r="F446">
        <v>0.61905134258536532</v>
      </c>
    </row>
    <row r="447" spans="1:6" x14ac:dyDescent="0.45">
      <c r="A447">
        <v>1994</v>
      </c>
      <c r="B447">
        <v>11</v>
      </c>
      <c r="C447" t="s">
        <v>70</v>
      </c>
      <c r="D447" t="s">
        <v>71</v>
      </c>
      <c r="F447">
        <v>0.60973020373355657</v>
      </c>
    </row>
    <row r="448" spans="1:6" x14ac:dyDescent="0.45">
      <c r="A448">
        <v>1995</v>
      </c>
      <c r="B448">
        <v>11</v>
      </c>
      <c r="C448" t="s">
        <v>70</v>
      </c>
      <c r="D448" t="s">
        <v>71</v>
      </c>
      <c r="F448">
        <v>0.44953567760623658</v>
      </c>
    </row>
    <row r="449" spans="1:6" x14ac:dyDescent="0.45">
      <c r="A449">
        <v>1996</v>
      </c>
      <c r="B449">
        <v>11</v>
      </c>
      <c r="C449" t="s">
        <v>70</v>
      </c>
      <c r="D449" t="s">
        <v>71</v>
      </c>
      <c r="F449">
        <v>0.79623697362125945</v>
      </c>
    </row>
    <row r="450" spans="1:6" x14ac:dyDescent="0.45">
      <c r="A450">
        <v>1997</v>
      </c>
      <c r="B450">
        <v>11</v>
      </c>
      <c r="C450" t="s">
        <v>70</v>
      </c>
      <c r="D450" t="s">
        <v>71</v>
      </c>
      <c r="F450">
        <v>0.939127487397037</v>
      </c>
    </row>
    <row r="451" spans="1:6" x14ac:dyDescent="0.45">
      <c r="A451">
        <v>1998</v>
      </c>
      <c r="B451">
        <v>11</v>
      </c>
      <c r="C451" t="s">
        <v>70</v>
      </c>
      <c r="D451" t="s">
        <v>71</v>
      </c>
      <c r="F451">
        <v>1.268233041861347</v>
      </c>
    </row>
    <row r="452" spans="1:6" x14ac:dyDescent="0.45">
      <c r="A452">
        <v>1999</v>
      </c>
      <c r="B452">
        <v>11</v>
      </c>
      <c r="C452" t="s">
        <v>70</v>
      </c>
      <c r="D452" t="s">
        <v>71</v>
      </c>
      <c r="F452">
        <v>1.5193431017901515</v>
      </c>
    </row>
    <row r="453" spans="1:6" x14ac:dyDescent="0.45">
      <c r="A453">
        <v>2000</v>
      </c>
      <c r="B453">
        <v>11</v>
      </c>
      <c r="C453" t="s">
        <v>70</v>
      </c>
      <c r="D453" t="s">
        <v>71</v>
      </c>
      <c r="F453">
        <v>2.7925896132094055</v>
      </c>
    </row>
    <row r="454" spans="1:6" x14ac:dyDescent="0.45">
      <c r="A454">
        <v>2001</v>
      </c>
      <c r="B454">
        <v>11</v>
      </c>
      <c r="C454" t="s">
        <v>70</v>
      </c>
      <c r="D454" t="s">
        <v>71</v>
      </c>
      <c r="F454">
        <v>1.5300064126684352</v>
      </c>
    </row>
    <row r="455" spans="1:6" x14ac:dyDescent="0.45">
      <c r="A455">
        <v>2002</v>
      </c>
      <c r="B455">
        <v>11</v>
      </c>
      <c r="C455" t="s">
        <v>70</v>
      </c>
      <c r="D455" t="s">
        <v>71</v>
      </c>
      <c r="F455">
        <v>2.6961624368982529</v>
      </c>
    </row>
    <row r="456" spans="1:6" x14ac:dyDescent="0.45">
      <c r="A456">
        <v>2003</v>
      </c>
      <c r="B456">
        <v>11</v>
      </c>
      <c r="C456" t="s">
        <v>70</v>
      </c>
      <c r="D456" t="s">
        <v>71</v>
      </c>
      <c r="F456">
        <v>2.6155057501082024</v>
      </c>
    </row>
    <row r="457" spans="1:6" x14ac:dyDescent="0.45">
      <c r="A457">
        <v>2004</v>
      </c>
      <c r="B457">
        <v>11</v>
      </c>
      <c r="C457" t="s">
        <v>70</v>
      </c>
      <c r="D457" t="s">
        <v>71</v>
      </c>
      <c r="F457">
        <v>2.6636915100977228</v>
      </c>
    </row>
    <row r="458" spans="1:6" x14ac:dyDescent="0.45">
      <c r="A458">
        <v>2005</v>
      </c>
      <c r="B458">
        <v>11</v>
      </c>
      <c r="C458" t="s">
        <v>70</v>
      </c>
      <c r="D458" t="s">
        <v>71</v>
      </c>
      <c r="F458">
        <v>25.716993149448747</v>
      </c>
    </row>
    <row r="459" spans="1:6" x14ac:dyDescent="0.45">
      <c r="A459">
        <v>2006</v>
      </c>
      <c r="B459">
        <v>11</v>
      </c>
      <c r="C459" t="s">
        <v>70</v>
      </c>
      <c r="D459" t="s">
        <v>71</v>
      </c>
      <c r="F459">
        <v>4.7840624022084572</v>
      </c>
    </row>
    <row r="460" spans="1:6" x14ac:dyDescent="0.45">
      <c r="A460">
        <v>2007</v>
      </c>
      <c r="B460">
        <v>11</v>
      </c>
      <c r="C460" t="s">
        <v>70</v>
      </c>
      <c r="D460" t="s">
        <v>71</v>
      </c>
      <c r="F460">
        <v>20.309053620267147</v>
      </c>
    </row>
    <row r="461" spans="1:6" x14ac:dyDescent="0.45">
      <c r="A461">
        <v>2008</v>
      </c>
      <c r="B461">
        <v>11</v>
      </c>
      <c r="C461" t="s">
        <v>70</v>
      </c>
      <c r="D461" t="s">
        <v>71</v>
      </c>
      <c r="F461">
        <v>6.4582569004178509</v>
      </c>
    </row>
    <row r="462" spans="1:6" x14ac:dyDescent="0.45">
      <c r="A462">
        <v>2009</v>
      </c>
      <c r="B462">
        <v>11</v>
      </c>
      <c r="C462" t="s">
        <v>70</v>
      </c>
      <c r="D462" t="s">
        <v>71</v>
      </c>
      <c r="F462">
        <v>3.8725167539070062</v>
      </c>
    </row>
    <row r="463" spans="1:6" x14ac:dyDescent="0.45">
      <c r="A463">
        <v>2010</v>
      </c>
      <c r="B463">
        <v>11</v>
      </c>
      <c r="C463" t="s">
        <v>70</v>
      </c>
      <c r="D463" t="s">
        <v>71</v>
      </c>
      <c r="F463">
        <v>-3.652443041384581</v>
      </c>
    </row>
    <row r="464" spans="1:6" x14ac:dyDescent="0.45">
      <c r="A464">
        <v>2011</v>
      </c>
      <c r="B464">
        <v>11</v>
      </c>
      <c r="C464" t="s">
        <v>70</v>
      </c>
      <c r="D464" t="s">
        <v>71</v>
      </c>
      <c r="F464">
        <v>8.8363657633177244</v>
      </c>
    </row>
    <row r="465" spans="1:6" x14ac:dyDescent="0.45">
      <c r="A465">
        <v>2012</v>
      </c>
      <c r="B465">
        <v>11</v>
      </c>
      <c r="C465" t="s">
        <v>70</v>
      </c>
      <c r="D465" t="s">
        <v>71</v>
      </c>
      <c r="F465">
        <v>4.5051822282905976</v>
      </c>
    </row>
    <row r="466" spans="1:6" x14ac:dyDescent="0.45">
      <c r="A466">
        <v>2013</v>
      </c>
      <c r="B466">
        <v>11</v>
      </c>
      <c r="C466" t="s">
        <v>70</v>
      </c>
      <c r="D466" t="s">
        <v>71</v>
      </c>
      <c r="F466">
        <v>2.5642100196979145</v>
      </c>
    </row>
    <row r="467" spans="1:6" x14ac:dyDescent="0.45">
      <c r="A467">
        <v>2014</v>
      </c>
      <c r="B467">
        <v>11</v>
      </c>
      <c r="C467" t="s">
        <v>70</v>
      </c>
      <c r="D467" t="s">
        <v>71</v>
      </c>
      <c r="F467">
        <v>-0.1977849741326094</v>
      </c>
    </row>
    <row r="468" spans="1:6" x14ac:dyDescent="0.45">
      <c r="A468">
        <v>2015</v>
      </c>
      <c r="B468">
        <v>11</v>
      </c>
      <c r="C468" t="s">
        <v>70</v>
      </c>
      <c r="D468" t="s">
        <v>71</v>
      </c>
      <c r="F468">
        <v>-0.56011957602542695</v>
      </c>
    </row>
    <row r="469" spans="1:6" x14ac:dyDescent="0.45">
      <c r="A469">
        <v>2016</v>
      </c>
      <c r="B469">
        <v>11</v>
      </c>
      <c r="C469" t="s">
        <v>70</v>
      </c>
      <c r="D469" t="s">
        <v>71</v>
      </c>
      <c r="F469">
        <v>-6.7997125392571176</v>
      </c>
    </row>
    <row r="470" spans="1:6" x14ac:dyDescent="0.45">
      <c r="A470">
        <v>2017</v>
      </c>
      <c r="B470">
        <v>11</v>
      </c>
      <c r="C470" t="s">
        <v>70</v>
      </c>
      <c r="D470" t="s">
        <v>71</v>
      </c>
      <c r="F470">
        <v>2.4225293433156159</v>
      </c>
    </row>
    <row r="471" spans="1:6" x14ac:dyDescent="0.45">
      <c r="A471">
        <v>2018</v>
      </c>
      <c r="B471">
        <v>11</v>
      </c>
      <c r="C471" t="s">
        <v>70</v>
      </c>
      <c r="D471" t="s">
        <v>71</v>
      </c>
      <c r="F471">
        <v>-5.915302473507893</v>
      </c>
    </row>
    <row r="472" spans="1:6" x14ac:dyDescent="0.45">
      <c r="A472">
        <v>2019</v>
      </c>
      <c r="B472">
        <v>11</v>
      </c>
      <c r="C472" t="s">
        <v>70</v>
      </c>
      <c r="D472" t="s">
        <v>71</v>
      </c>
      <c r="F472">
        <v>-1.6118171577702032</v>
      </c>
    </row>
    <row r="473" spans="1:6" x14ac:dyDescent="0.45">
      <c r="A473">
        <v>2020</v>
      </c>
      <c r="B473">
        <v>11</v>
      </c>
      <c r="C473" t="s">
        <v>70</v>
      </c>
      <c r="D473" t="s">
        <v>71</v>
      </c>
      <c r="F473">
        <v>0.17482668415920352</v>
      </c>
    </row>
    <row r="474" spans="1:6" x14ac:dyDescent="0.45">
      <c r="A474">
        <v>2021</v>
      </c>
      <c r="B474">
        <v>11</v>
      </c>
      <c r="C474" t="s">
        <v>70</v>
      </c>
      <c r="D474" t="s">
        <v>71</v>
      </c>
      <c r="F474">
        <v>4.3683756737542971</v>
      </c>
    </row>
    <row r="475" spans="1:6" x14ac:dyDescent="0.45">
      <c r="A475">
        <v>2022</v>
      </c>
      <c r="B475">
        <v>11</v>
      </c>
      <c r="C475" t="s">
        <v>70</v>
      </c>
      <c r="D475" t="s">
        <v>71</v>
      </c>
      <c r="F475">
        <v>-0.50802598062688309</v>
      </c>
    </row>
    <row r="476" spans="1:6" x14ac:dyDescent="0.45">
      <c r="A476">
        <v>1980</v>
      </c>
      <c r="B476">
        <v>12</v>
      </c>
      <c r="C476" t="s">
        <v>72</v>
      </c>
      <c r="D476" t="s">
        <v>73</v>
      </c>
      <c r="F476" t="s">
        <v>34</v>
      </c>
    </row>
    <row r="477" spans="1:6" x14ac:dyDescent="0.45">
      <c r="A477">
        <v>1981</v>
      </c>
      <c r="B477">
        <v>12</v>
      </c>
      <c r="C477" t="s">
        <v>72</v>
      </c>
      <c r="D477" t="s">
        <v>73</v>
      </c>
      <c r="F477" t="s">
        <v>34</v>
      </c>
    </row>
    <row r="478" spans="1:6" x14ac:dyDescent="0.45">
      <c r="A478">
        <v>1982</v>
      </c>
      <c r="B478">
        <v>12</v>
      </c>
      <c r="C478" t="s">
        <v>72</v>
      </c>
      <c r="D478" t="s">
        <v>73</v>
      </c>
      <c r="F478" t="s">
        <v>34</v>
      </c>
    </row>
    <row r="479" spans="1:6" x14ac:dyDescent="0.45">
      <c r="A479">
        <v>1983</v>
      </c>
      <c r="B479">
        <v>12</v>
      </c>
      <c r="C479" t="s">
        <v>72</v>
      </c>
      <c r="D479" t="s">
        <v>73</v>
      </c>
      <c r="F479" t="s">
        <v>34</v>
      </c>
    </row>
    <row r="480" spans="1:6" x14ac:dyDescent="0.45">
      <c r="A480">
        <v>1984</v>
      </c>
      <c r="B480">
        <v>12</v>
      </c>
      <c r="C480" t="s">
        <v>72</v>
      </c>
      <c r="D480" t="s">
        <v>73</v>
      </c>
      <c r="F480" t="s">
        <v>34</v>
      </c>
    </row>
    <row r="481" spans="1:6" x14ac:dyDescent="0.45">
      <c r="A481">
        <v>1985</v>
      </c>
      <c r="B481">
        <v>12</v>
      </c>
      <c r="C481" t="s">
        <v>72</v>
      </c>
      <c r="D481" t="s">
        <v>73</v>
      </c>
      <c r="F481" t="s">
        <v>34</v>
      </c>
    </row>
    <row r="482" spans="1:6" x14ac:dyDescent="0.45">
      <c r="A482">
        <v>1986</v>
      </c>
      <c r="B482">
        <v>12</v>
      </c>
      <c r="C482" t="s">
        <v>72</v>
      </c>
      <c r="D482" t="s">
        <v>73</v>
      </c>
      <c r="F482" t="s">
        <v>34</v>
      </c>
    </row>
    <row r="483" spans="1:6" x14ac:dyDescent="0.45">
      <c r="A483">
        <v>1987</v>
      </c>
      <c r="B483">
        <v>12</v>
      </c>
      <c r="C483" t="s">
        <v>72</v>
      </c>
      <c r="D483" t="s">
        <v>73</v>
      </c>
      <c r="F483" t="s">
        <v>34</v>
      </c>
    </row>
    <row r="484" spans="1:6" x14ac:dyDescent="0.45">
      <c r="A484">
        <v>1988</v>
      </c>
      <c r="B484">
        <v>12</v>
      </c>
      <c r="C484" t="s">
        <v>72</v>
      </c>
      <c r="D484" t="s">
        <v>73</v>
      </c>
      <c r="F484" t="s">
        <v>34</v>
      </c>
    </row>
    <row r="485" spans="1:6" x14ac:dyDescent="0.45">
      <c r="A485">
        <v>1989</v>
      </c>
      <c r="B485">
        <v>12</v>
      </c>
      <c r="C485" t="s">
        <v>72</v>
      </c>
      <c r="D485" t="s">
        <v>73</v>
      </c>
      <c r="F485" t="s">
        <v>34</v>
      </c>
    </row>
    <row r="486" spans="1:6" x14ac:dyDescent="0.45">
      <c r="A486">
        <v>1990</v>
      </c>
      <c r="B486">
        <v>12</v>
      </c>
      <c r="C486" t="s">
        <v>72</v>
      </c>
      <c r="D486" t="s">
        <v>73</v>
      </c>
      <c r="F486" t="s">
        <v>34</v>
      </c>
    </row>
    <row r="487" spans="1:6" x14ac:dyDescent="0.45">
      <c r="A487">
        <v>1991</v>
      </c>
      <c r="B487">
        <v>12</v>
      </c>
      <c r="C487" t="s">
        <v>72</v>
      </c>
      <c r="D487" t="s">
        <v>73</v>
      </c>
      <c r="F487" t="s">
        <v>34</v>
      </c>
    </row>
    <row r="488" spans="1:6" x14ac:dyDescent="0.45">
      <c r="A488">
        <v>1992</v>
      </c>
      <c r="B488">
        <v>12</v>
      </c>
      <c r="C488" t="s">
        <v>72</v>
      </c>
      <c r="D488" t="s">
        <v>73</v>
      </c>
      <c r="F488" t="s">
        <v>34</v>
      </c>
    </row>
    <row r="489" spans="1:6" x14ac:dyDescent="0.45">
      <c r="A489">
        <v>1993</v>
      </c>
      <c r="B489">
        <v>12</v>
      </c>
      <c r="C489" t="s">
        <v>72</v>
      </c>
      <c r="D489" t="s">
        <v>73</v>
      </c>
      <c r="F489" t="s">
        <v>34</v>
      </c>
    </row>
    <row r="490" spans="1:6" x14ac:dyDescent="0.45">
      <c r="A490">
        <v>1994</v>
      </c>
      <c r="B490">
        <v>12</v>
      </c>
      <c r="C490" t="s">
        <v>72</v>
      </c>
      <c r="D490" t="s">
        <v>73</v>
      </c>
      <c r="F490" t="s">
        <v>34</v>
      </c>
    </row>
    <row r="491" spans="1:6" x14ac:dyDescent="0.45">
      <c r="A491">
        <v>1995</v>
      </c>
      <c r="B491">
        <v>12</v>
      </c>
      <c r="C491" t="s">
        <v>72</v>
      </c>
      <c r="D491" t="s">
        <v>73</v>
      </c>
      <c r="F491">
        <v>0</v>
      </c>
    </row>
    <row r="492" spans="1:6" x14ac:dyDescent="0.45">
      <c r="A492">
        <v>1996</v>
      </c>
      <c r="B492">
        <v>12</v>
      </c>
      <c r="C492" t="s">
        <v>72</v>
      </c>
      <c r="D492" t="s">
        <v>73</v>
      </c>
      <c r="F492">
        <v>0.1227530692694101</v>
      </c>
    </row>
    <row r="493" spans="1:6" x14ac:dyDescent="0.45">
      <c r="A493">
        <v>1997</v>
      </c>
      <c r="B493">
        <v>12</v>
      </c>
      <c r="C493" t="s">
        <v>72</v>
      </c>
      <c r="D493" t="s">
        <v>73</v>
      </c>
      <c r="F493">
        <v>1.009498780989773E-4</v>
      </c>
    </row>
    <row r="494" spans="1:6" x14ac:dyDescent="0.45">
      <c r="A494">
        <v>1998</v>
      </c>
      <c r="B494">
        <v>12</v>
      </c>
      <c r="C494" t="s">
        <v>72</v>
      </c>
      <c r="D494" t="s">
        <v>73</v>
      </c>
      <c r="F494">
        <v>4.4980526652328088E-4</v>
      </c>
    </row>
    <row r="495" spans="1:6" x14ac:dyDescent="0.45">
      <c r="A495">
        <v>1999</v>
      </c>
      <c r="B495">
        <v>12</v>
      </c>
      <c r="C495" t="s">
        <v>72</v>
      </c>
      <c r="D495" t="s">
        <v>73</v>
      </c>
      <c r="F495" t="s">
        <v>34</v>
      </c>
    </row>
    <row r="496" spans="1:6" x14ac:dyDescent="0.45">
      <c r="A496">
        <v>2000</v>
      </c>
      <c r="B496">
        <v>12</v>
      </c>
      <c r="C496" t="s">
        <v>72</v>
      </c>
      <c r="D496" t="s">
        <v>73</v>
      </c>
      <c r="F496">
        <v>1.441409804794303E-2</v>
      </c>
    </row>
    <row r="497" spans="1:6" x14ac:dyDescent="0.45">
      <c r="A497">
        <v>2001</v>
      </c>
      <c r="B497">
        <v>12</v>
      </c>
      <c r="C497" t="s">
        <v>72</v>
      </c>
      <c r="D497" t="s">
        <v>73</v>
      </c>
      <c r="F497">
        <v>10.390782751185192</v>
      </c>
    </row>
    <row r="498" spans="1:6" x14ac:dyDescent="0.45">
      <c r="A498">
        <v>2002</v>
      </c>
      <c r="B498">
        <v>12</v>
      </c>
      <c r="C498" t="s">
        <v>72</v>
      </c>
      <c r="D498" t="s">
        <v>73</v>
      </c>
      <c r="F498">
        <v>15.358282952313404</v>
      </c>
    </row>
    <row r="499" spans="1:6" x14ac:dyDescent="0.45">
      <c r="A499">
        <v>2003</v>
      </c>
      <c r="B499">
        <v>12</v>
      </c>
      <c r="C499" t="s">
        <v>72</v>
      </c>
      <c r="D499" t="s">
        <v>73</v>
      </c>
      <c r="F499">
        <v>22.752735200699643</v>
      </c>
    </row>
    <row r="500" spans="1:6" x14ac:dyDescent="0.45">
      <c r="A500">
        <v>2004</v>
      </c>
      <c r="B500">
        <v>12</v>
      </c>
      <c r="C500" t="s">
        <v>72</v>
      </c>
      <c r="D500" t="s">
        <v>73</v>
      </c>
      <c r="F500">
        <v>27.277803257883754</v>
      </c>
    </row>
    <row r="501" spans="1:6" x14ac:dyDescent="0.45">
      <c r="A501">
        <v>2005</v>
      </c>
      <c r="B501">
        <v>12</v>
      </c>
      <c r="C501" t="s">
        <v>72</v>
      </c>
      <c r="D501" t="s">
        <v>73</v>
      </c>
      <c r="F501">
        <v>30.329309524016768</v>
      </c>
    </row>
    <row r="502" spans="1:6" x14ac:dyDescent="0.45">
      <c r="A502">
        <v>2006</v>
      </c>
      <c r="B502">
        <v>12</v>
      </c>
      <c r="C502" t="s">
        <v>72</v>
      </c>
      <c r="D502" t="s">
        <v>73</v>
      </c>
      <c r="F502">
        <v>27.52578594192423</v>
      </c>
    </row>
    <row r="503" spans="1:6" x14ac:dyDescent="0.45">
      <c r="A503">
        <v>2007</v>
      </c>
      <c r="B503">
        <v>12</v>
      </c>
      <c r="C503" t="s">
        <v>72</v>
      </c>
      <c r="D503" t="s">
        <v>73</v>
      </c>
      <c r="F503">
        <v>29.134414963135345</v>
      </c>
    </row>
    <row r="504" spans="1:6" x14ac:dyDescent="0.45">
      <c r="A504">
        <v>2008</v>
      </c>
      <c r="B504">
        <v>12</v>
      </c>
      <c r="C504" t="s">
        <v>72</v>
      </c>
      <c r="D504" t="s">
        <v>73</v>
      </c>
      <c r="F504">
        <v>9.268190561922605</v>
      </c>
    </row>
    <row r="505" spans="1:6" x14ac:dyDescent="0.45">
      <c r="A505">
        <v>2009</v>
      </c>
      <c r="B505">
        <v>12</v>
      </c>
      <c r="C505" t="s">
        <v>72</v>
      </c>
      <c r="D505" t="s">
        <v>73</v>
      </c>
      <c r="F505">
        <v>6.2151685399969097</v>
      </c>
    </row>
    <row r="506" spans="1:6" x14ac:dyDescent="0.45">
      <c r="A506">
        <v>2010</v>
      </c>
      <c r="B506">
        <v>12</v>
      </c>
      <c r="C506" t="s">
        <v>72</v>
      </c>
      <c r="D506" t="s">
        <v>73</v>
      </c>
      <c r="F506">
        <v>5.7113632148828444</v>
      </c>
    </row>
    <row r="507" spans="1:6" x14ac:dyDescent="0.45">
      <c r="A507">
        <v>2011</v>
      </c>
      <c r="B507">
        <v>12</v>
      </c>
      <c r="C507" t="s">
        <v>72</v>
      </c>
      <c r="D507" t="s">
        <v>73</v>
      </c>
      <c r="F507">
        <v>5.3864857783264855</v>
      </c>
    </row>
    <row r="508" spans="1:6" x14ac:dyDescent="0.45">
      <c r="A508">
        <v>2012</v>
      </c>
      <c r="B508">
        <v>12</v>
      </c>
      <c r="C508" t="s">
        <v>72</v>
      </c>
      <c r="D508" t="s">
        <v>73</v>
      </c>
      <c r="F508">
        <v>6.4306064419010767</v>
      </c>
    </row>
    <row r="509" spans="1:6" x14ac:dyDescent="0.45">
      <c r="A509">
        <v>2013</v>
      </c>
      <c r="B509">
        <v>12</v>
      </c>
      <c r="C509" t="s">
        <v>72</v>
      </c>
      <c r="D509" t="s">
        <v>73</v>
      </c>
      <c r="F509">
        <v>1.9928207089254408</v>
      </c>
    </row>
    <row r="510" spans="1:6" x14ac:dyDescent="0.45">
      <c r="A510">
        <v>2014</v>
      </c>
      <c r="B510">
        <v>12</v>
      </c>
      <c r="C510" t="s">
        <v>72</v>
      </c>
      <c r="D510" t="s">
        <v>73</v>
      </c>
      <c r="F510">
        <v>2.6409870629747809</v>
      </c>
    </row>
    <row r="511" spans="1:6" x14ac:dyDescent="0.45">
      <c r="A511">
        <v>2015</v>
      </c>
      <c r="B511">
        <v>12</v>
      </c>
      <c r="C511" t="s">
        <v>72</v>
      </c>
      <c r="D511" t="s">
        <v>73</v>
      </c>
      <c r="F511">
        <v>6.0467325509231342</v>
      </c>
    </row>
    <row r="512" spans="1:6" x14ac:dyDescent="0.45">
      <c r="A512">
        <v>2016</v>
      </c>
      <c r="B512">
        <v>12</v>
      </c>
      <c r="C512" t="s">
        <v>72</v>
      </c>
      <c r="D512" t="s">
        <v>73</v>
      </c>
      <c r="F512">
        <v>6.7964222458874772</v>
      </c>
    </row>
    <row r="513" spans="1:6" x14ac:dyDescent="0.45">
      <c r="A513">
        <v>2017</v>
      </c>
      <c r="B513">
        <v>12</v>
      </c>
      <c r="C513" t="s">
        <v>72</v>
      </c>
      <c r="D513" t="s">
        <v>73</v>
      </c>
      <c r="F513">
        <v>6.2749994659778316</v>
      </c>
    </row>
    <row r="514" spans="1:6" x14ac:dyDescent="0.45">
      <c r="A514">
        <v>2018</v>
      </c>
      <c r="B514">
        <v>12</v>
      </c>
      <c r="C514" t="s">
        <v>72</v>
      </c>
      <c r="D514" t="s">
        <v>73</v>
      </c>
      <c r="F514">
        <v>3.7376028004157713</v>
      </c>
    </row>
    <row r="515" spans="1:6" x14ac:dyDescent="0.45">
      <c r="A515">
        <v>2019</v>
      </c>
      <c r="B515">
        <v>12</v>
      </c>
      <c r="C515" t="s">
        <v>72</v>
      </c>
      <c r="D515" t="s">
        <v>73</v>
      </c>
      <c r="F515">
        <v>5.0477583819517875</v>
      </c>
    </row>
    <row r="516" spans="1:6" x14ac:dyDescent="0.45">
      <c r="A516">
        <v>2020</v>
      </c>
      <c r="B516">
        <v>12</v>
      </c>
      <c r="C516" t="s">
        <v>72</v>
      </c>
      <c r="D516" t="s">
        <v>73</v>
      </c>
      <c r="F516">
        <v>1.9330522568102499</v>
      </c>
    </row>
    <row r="517" spans="1:6" x14ac:dyDescent="0.45">
      <c r="A517">
        <v>2021</v>
      </c>
      <c r="B517">
        <v>12</v>
      </c>
      <c r="C517" t="s">
        <v>72</v>
      </c>
      <c r="D517" t="s">
        <v>73</v>
      </c>
      <c r="F517">
        <v>0.14042210997047311</v>
      </c>
    </row>
    <row r="518" spans="1:6" x14ac:dyDescent="0.45">
      <c r="A518">
        <v>2022</v>
      </c>
      <c r="B518">
        <v>12</v>
      </c>
      <c r="C518" t="s">
        <v>72</v>
      </c>
      <c r="D518" t="s">
        <v>73</v>
      </c>
      <c r="F518">
        <v>0.21875976082339879</v>
      </c>
    </row>
    <row r="519" spans="1:6" x14ac:dyDescent="0.45">
      <c r="A519">
        <v>1980</v>
      </c>
      <c r="B519">
        <v>13</v>
      </c>
      <c r="C519" t="s">
        <v>74</v>
      </c>
      <c r="D519" t="s">
        <v>75</v>
      </c>
      <c r="F519" t="s">
        <v>34</v>
      </c>
    </row>
    <row r="520" spans="1:6" x14ac:dyDescent="0.45">
      <c r="A520">
        <v>1981</v>
      </c>
      <c r="B520">
        <v>13</v>
      </c>
      <c r="C520" t="s">
        <v>74</v>
      </c>
      <c r="D520" t="s">
        <v>75</v>
      </c>
      <c r="F520" t="s">
        <v>34</v>
      </c>
    </row>
    <row r="521" spans="1:6" x14ac:dyDescent="0.45">
      <c r="A521">
        <v>1982</v>
      </c>
      <c r="B521">
        <v>13</v>
      </c>
      <c r="C521" t="s">
        <v>74</v>
      </c>
      <c r="D521" t="s">
        <v>75</v>
      </c>
      <c r="F521" t="s">
        <v>34</v>
      </c>
    </row>
    <row r="522" spans="1:6" x14ac:dyDescent="0.45">
      <c r="A522">
        <v>1983</v>
      </c>
      <c r="B522">
        <v>13</v>
      </c>
      <c r="C522" t="s">
        <v>74</v>
      </c>
      <c r="D522" t="s">
        <v>75</v>
      </c>
      <c r="F522" t="s">
        <v>34</v>
      </c>
    </row>
    <row r="523" spans="1:6" x14ac:dyDescent="0.45">
      <c r="A523">
        <v>1984</v>
      </c>
      <c r="B523">
        <v>13</v>
      </c>
      <c r="C523" t="s">
        <v>74</v>
      </c>
      <c r="D523" t="s">
        <v>75</v>
      </c>
      <c r="F523" t="s">
        <v>34</v>
      </c>
    </row>
    <row r="524" spans="1:6" x14ac:dyDescent="0.45">
      <c r="A524">
        <v>1985</v>
      </c>
      <c r="B524">
        <v>13</v>
      </c>
      <c r="C524" t="s">
        <v>74</v>
      </c>
      <c r="D524" t="s">
        <v>75</v>
      </c>
      <c r="F524" t="s">
        <v>34</v>
      </c>
    </row>
    <row r="525" spans="1:6" x14ac:dyDescent="0.45">
      <c r="A525">
        <v>1986</v>
      </c>
      <c r="B525">
        <v>13</v>
      </c>
      <c r="C525" t="s">
        <v>74</v>
      </c>
      <c r="D525" t="s">
        <v>75</v>
      </c>
      <c r="F525" t="s">
        <v>34</v>
      </c>
    </row>
    <row r="526" spans="1:6" x14ac:dyDescent="0.45">
      <c r="A526">
        <v>1987</v>
      </c>
      <c r="B526">
        <v>13</v>
      </c>
      <c r="C526" t="s">
        <v>74</v>
      </c>
      <c r="D526" t="s">
        <v>75</v>
      </c>
      <c r="F526" t="s">
        <v>34</v>
      </c>
    </row>
    <row r="527" spans="1:6" x14ac:dyDescent="0.45">
      <c r="A527">
        <v>1988</v>
      </c>
      <c r="B527">
        <v>13</v>
      </c>
      <c r="C527" t="s">
        <v>74</v>
      </c>
      <c r="D527" t="s">
        <v>75</v>
      </c>
      <c r="F527" t="s">
        <v>34</v>
      </c>
    </row>
    <row r="528" spans="1:6" x14ac:dyDescent="0.45">
      <c r="A528">
        <v>1989</v>
      </c>
      <c r="B528">
        <v>13</v>
      </c>
      <c r="C528" t="s">
        <v>74</v>
      </c>
      <c r="D528" t="s">
        <v>75</v>
      </c>
      <c r="F528" t="s">
        <v>34</v>
      </c>
    </row>
    <row r="529" spans="1:6" x14ac:dyDescent="0.45">
      <c r="A529">
        <v>1990</v>
      </c>
      <c r="B529">
        <v>13</v>
      </c>
      <c r="C529" t="s">
        <v>74</v>
      </c>
      <c r="D529" t="s">
        <v>75</v>
      </c>
      <c r="F529" t="s">
        <v>34</v>
      </c>
    </row>
    <row r="530" spans="1:6" x14ac:dyDescent="0.45">
      <c r="A530">
        <v>1991</v>
      </c>
      <c r="B530">
        <v>13</v>
      </c>
      <c r="C530" t="s">
        <v>74</v>
      </c>
      <c r="D530" t="s">
        <v>75</v>
      </c>
      <c r="F530" t="s">
        <v>34</v>
      </c>
    </row>
    <row r="531" spans="1:6" x14ac:dyDescent="0.45">
      <c r="A531">
        <v>1992</v>
      </c>
      <c r="B531">
        <v>13</v>
      </c>
      <c r="C531" t="s">
        <v>74</v>
      </c>
      <c r="D531" t="s">
        <v>75</v>
      </c>
      <c r="F531" t="s">
        <v>34</v>
      </c>
    </row>
    <row r="532" spans="1:6" x14ac:dyDescent="0.45">
      <c r="A532">
        <v>1993</v>
      </c>
      <c r="B532">
        <v>13</v>
      </c>
      <c r="C532" t="s">
        <v>74</v>
      </c>
      <c r="D532" t="s">
        <v>75</v>
      </c>
      <c r="F532" t="s">
        <v>34</v>
      </c>
    </row>
    <row r="533" spans="1:6" x14ac:dyDescent="0.45">
      <c r="A533">
        <v>1994</v>
      </c>
      <c r="B533">
        <v>13</v>
      </c>
      <c r="C533" t="s">
        <v>74</v>
      </c>
      <c r="D533" t="s">
        <v>75</v>
      </c>
      <c r="F533" t="s">
        <v>34</v>
      </c>
    </row>
    <row r="534" spans="1:6" x14ac:dyDescent="0.45">
      <c r="A534">
        <v>1995</v>
      </c>
      <c r="B534">
        <v>13</v>
      </c>
      <c r="C534" t="s">
        <v>74</v>
      </c>
      <c r="D534" t="s">
        <v>75</v>
      </c>
      <c r="F534">
        <v>0</v>
      </c>
    </row>
    <row r="535" spans="1:6" x14ac:dyDescent="0.45">
      <c r="A535">
        <v>1996</v>
      </c>
      <c r="B535">
        <v>13</v>
      </c>
      <c r="C535" t="s">
        <v>74</v>
      </c>
      <c r="D535" t="s">
        <v>75</v>
      </c>
      <c r="F535">
        <v>0.1227530692694101</v>
      </c>
    </row>
    <row r="536" spans="1:6" x14ac:dyDescent="0.45">
      <c r="A536">
        <v>1997</v>
      </c>
      <c r="B536">
        <v>13</v>
      </c>
      <c r="C536" t="s">
        <v>74</v>
      </c>
      <c r="D536" t="s">
        <v>75</v>
      </c>
      <c r="F536">
        <v>1.009498780989773E-4</v>
      </c>
    </row>
    <row r="537" spans="1:6" x14ac:dyDescent="0.45">
      <c r="A537">
        <v>1998</v>
      </c>
      <c r="B537">
        <v>13</v>
      </c>
      <c r="C537" t="s">
        <v>74</v>
      </c>
      <c r="D537" t="s">
        <v>75</v>
      </c>
      <c r="F537">
        <v>4.4980526652328088E-4</v>
      </c>
    </row>
    <row r="538" spans="1:6" x14ac:dyDescent="0.45">
      <c r="A538">
        <v>1999</v>
      </c>
      <c r="B538">
        <v>13</v>
      </c>
      <c r="C538" t="s">
        <v>74</v>
      </c>
      <c r="D538" t="s">
        <v>75</v>
      </c>
      <c r="F538" t="s">
        <v>34</v>
      </c>
    </row>
    <row r="539" spans="1:6" x14ac:dyDescent="0.45">
      <c r="A539">
        <v>2000</v>
      </c>
      <c r="B539">
        <v>13</v>
      </c>
      <c r="C539" t="s">
        <v>74</v>
      </c>
      <c r="D539" t="s">
        <v>75</v>
      </c>
      <c r="F539">
        <v>1.441409804794303E-2</v>
      </c>
    </row>
    <row r="540" spans="1:6" x14ac:dyDescent="0.45">
      <c r="A540">
        <v>2001</v>
      </c>
      <c r="B540">
        <v>13</v>
      </c>
      <c r="C540" t="s">
        <v>74</v>
      </c>
      <c r="D540" t="s">
        <v>75</v>
      </c>
      <c r="F540">
        <v>10.390782751185192</v>
      </c>
    </row>
    <row r="541" spans="1:6" x14ac:dyDescent="0.45">
      <c r="A541">
        <v>2002</v>
      </c>
      <c r="B541">
        <v>13</v>
      </c>
      <c r="C541" t="s">
        <v>74</v>
      </c>
      <c r="D541" t="s">
        <v>75</v>
      </c>
      <c r="F541">
        <v>15.358282952313404</v>
      </c>
    </row>
    <row r="542" spans="1:6" x14ac:dyDescent="0.45">
      <c r="A542">
        <v>2003</v>
      </c>
      <c r="B542">
        <v>13</v>
      </c>
      <c r="C542" t="s">
        <v>74</v>
      </c>
      <c r="D542" t="s">
        <v>75</v>
      </c>
      <c r="F542">
        <v>22.752735200699643</v>
      </c>
    </row>
    <row r="543" spans="1:6" x14ac:dyDescent="0.45">
      <c r="A543">
        <v>2004</v>
      </c>
      <c r="B543">
        <v>13</v>
      </c>
      <c r="C543" t="s">
        <v>74</v>
      </c>
      <c r="D543" t="s">
        <v>75</v>
      </c>
      <c r="F543">
        <v>27.277803257883754</v>
      </c>
    </row>
    <row r="544" spans="1:6" x14ac:dyDescent="0.45">
      <c r="A544">
        <v>2005</v>
      </c>
      <c r="B544">
        <v>13</v>
      </c>
      <c r="C544" t="s">
        <v>74</v>
      </c>
      <c r="D544" t="s">
        <v>75</v>
      </c>
      <c r="F544">
        <v>30.329309524016768</v>
      </c>
    </row>
    <row r="545" spans="1:6" x14ac:dyDescent="0.45">
      <c r="A545">
        <v>2006</v>
      </c>
      <c r="B545">
        <v>13</v>
      </c>
      <c r="C545" t="s">
        <v>74</v>
      </c>
      <c r="D545" t="s">
        <v>75</v>
      </c>
      <c r="F545">
        <v>27.52578594192423</v>
      </c>
    </row>
    <row r="546" spans="1:6" x14ac:dyDescent="0.45">
      <c r="A546">
        <v>2007</v>
      </c>
      <c r="B546">
        <v>13</v>
      </c>
      <c r="C546" t="s">
        <v>74</v>
      </c>
      <c r="D546" t="s">
        <v>75</v>
      </c>
      <c r="F546">
        <v>29.134414963135345</v>
      </c>
    </row>
    <row r="547" spans="1:6" x14ac:dyDescent="0.45">
      <c r="A547">
        <v>2008</v>
      </c>
      <c r="B547">
        <v>13</v>
      </c>
      <c r="C547" t="s">
        <v>74</v>
      </c>
      <c r="D547" t="s">
        <v>75</v>
      </c>
      <c r="F547">
        <v>9.268190561922605</v>
      </c>
    </row>
    <row r="548" spans="1:6" x14ac:dyDescent="0.45">
      <c r="A548">
        <v>2009</v>
      </c>
      <c r="B548">
        <v>13</v>
      </c>
      <c r="C548" t="s">
        <v>74</v>
      </c>
      <c r="D548" t="s">
        <v>75</v>
      </c>
      <c r="F548">
        <v>6.2151685399969097</v>
      </c>
    </row>
    <row r="549" spans="1:6" x14ac:dyDescent="0.45">
      <c r="A549">
        <v>2010</v>
      </c>
      <c r="B549">
        <v>13</v>
      </c>
      <c r="C549" t="s">
        <v>74</v>
      </c>
      <c r="D549" t="s">
        <v>75</v>
      </c>
      <c r="F549">
        <v>5.7113632148828444</v>
      </c>
    </row>
    <row r="550" spans="1:6" x14ac:dyDescent="0.45">
      <c r="A550">
        <v>2011</v>
      </c>
      <c r="B550">
        <v>13</v>
      </c>
      <c r="C550" t="s">
        <v>74</v>
      </c>
      <c r="D550" t="s">
        <v>75</v>
      </c>
      <c r="F550">
        <v>5.3864857783264855</v>
      </c>
    </row>
    <row r="551" spans="1:6" x14ac:dyDescent="0.45">
      <c r="A551">
        <v>2012</v>
      </c>
      <c r="B551">
        <v>13</v>
      </c>
      <c r="C551" t="s">
        <v>74</v>
      </c>
      <c r="D551" t="s">
        <v>75</v>
      </c>
      <c r="F551">
        <v>6.4306064419010767</v>
      </c>
    </row>
    <row r="552" spans="1:6" x14ac:dyDescent="0.45">
      <c r="A552">
        <v>2013</v>
      </c>
      <c r="B552">
        <v>13</v>
      </c>
      <c r="C552" t="s">
        <v>74</v>
      </c>
      <c r="D552" t="s">
        <v>75</v>
      </c>
      <c r="F552">
        <v>1.9928207089254408</v>
      </c>
    </row>
    <row r="553" spans="1:6" x14ac:dyDescent="0.45">
      <c r="A553">
        <v>2014</v>
      </c>
      <c r="B553">
        <v>13</v>
      </c>
      <c r="C553" t="s">
        <v>74</v>
      </c>
      <c r="D553" t="s">
        <v>75</v>
      </c>
      <c r="F553">
        <v>2.6409870629747809</v>
      </c>
    </row>
    <row r="554" spans="1:6" x14ac:dyDescent="0.45">
      <c r="A554">
        <v>2015</v>
      </c>
      <c r="B554">
        <v>13</v>
      </c>
      <c r="C554" t="s">
        <v>74</v>
      </c>
      <c r="D554" t="s">
        <v>75</v>
      </c>
      <c r="F554">
        <v>6.0467325509231342</v>
      </c>
    </row>
    <row r="555" spans="1:6" x14ac:dyDescent="0.45">
      <c r="A555">
        <v>2016</v>
      </c>
      <c r="B555">
        <v>13</v>
      </c>
      <c r="C555" t="s">
        <v>74</v>
      </c>
      <c r="D555" t="s">
        <v>75</v>
      </c>
      <c r="F555">
        <v>6.7964222458874772</v>
      </c>
    </row>
    <row r="556" spans="1:6" x14ac:dyDescent="0.45">
      <c r="A556">
        <v>2017</v>
      </c>
      <c r="B556">
        <v>13</v>
      </c>
      <c r="C556" t="s">
        <v>74</v>
      </c>
      <c r="D556" t="s">
        <v>75</v>
      </c>
      <c r="F556">
        <v>6.2749994659778316</v>
      </c>
    </row>
    <row r="557" spans="1:6" x14ac:dyDescent="0.45">
      <c r="A557">
        <v>2018</v>
      </c>
      <c r="B557">
        <v>13</v>
      </c>
      <c r="C557" t="s">
        <v>74</v>
      </c>
      <c r="D557" t="s">
        <v>75</v>
      </c>
      <c r="F557">
        <v>3.7376028004157713</v>
      </c>
    </row>
    <row r="558" spans="1:6" x14ac:dyDescent="0.45">
      <c r="A558">
        <v>2019</v>
      </c>
      <c r="B558">
        <v>13</v>
      </c>
      <c r="C558" t="s">
        <v>74</v>
      </c>
      <c r="D558" t="s">
        <v>75</v>
      </c>
      <c r="F558">
        <v>5.0477583819517875</v>
      </c>
    </row>
    <row r="559" spans="1:6" x14ac:dyDescent="0.45">
      <c r="A559">
        <v>2020</v>
      </c>
      <c r="B559">
        <v>13</v>
      </c>
      <c r="C559" t="s">
        <v>74</v>
      </c>
      <c r="D559" t="s">
        <v>75</v>
      </c>
      <c r="F559">
        <v>1.9330522568102499</v>
      </c>
    </row>
    <row r="560" spans="1:6" x14ac:dyDescent="0.45">
      <c r="A560">
        <v>2021</v>
      </c>
      <c r="B560">
        <v>13</v>
      </c>
      <c r="C560" t="s">
        <v>74</v>
      </c>
      <c r="D560" t="s">
        <v>75</v>
      </c>
      <c r="F560">
        <v>0.14042210997047311</v>
      </c>
    </row>
    <row r="561" spans="1:6" x14ac:dyDescent="0.45">
      <c r="A561">
        <v>2022</v>
      </c>
      <c r="B561">
        <v>13</v>
      </c>
      <c r="C561" t="s">
        <v>74</v>
      </c>
      <c r="D561" t="s">
        <v>75</v>
      </c>
      <c r="F561">
        <v>0.21875976082339879</v>
      </c>
    </row>
    <row r="562" spans="1:6" x14ac:dyDescent="0.45">
      <c r="A562">
        <v>1980</v>
      </c>
      <c r="B562">
        <v>14</v>
      </c>
      <c r="C562" t="s">
        <v>15</v>
      </c>
      <c r="D562" t="s">
        <v>47</v>
      </c>
    </row>
    <row r="563" spans="1:6" x14ac:dyDescent="0.45">
      <c r="A563">
        <v>1981</v>
      </c>
      <c r="B563">
        <v>14</v>
      </c>
      <c r="C563" t="s">
        <v>15</v>
      </c>
      <c r="D563" t="s">
        <v>47</v>
      </c>
    </row>
    <row r="564" spans="1:6" x14ac:dyDescent="0.45">
      <c r="A564">
        <v>1982</v>
      </c>
      <c r="B564">
        <v>14</v>
      </c>
      <c r="C564" t="s">
        <v>15</v>
      </c>
      <c r="D564" t="s">
        <v>47</v>
      </c>
    </row>
    <row r="565" spans="1:6" x14ac:dyDescent="0.45">
      <c r="A565">
        <v>1983</v>
      </c>
      <c r="B565">
        <v>14</v>
      </c>
      <c r="C565" t="s">
        <v>15</v>
      </c>
      <c r="D565" t="s">
        <v>47</v>
      </c>
    </row>
    <row r="566" spans="1:6" x14ac:dyDescent="0.45">
      <c r="A566">
        <v>1984</v>
      </c>
      <c r="B566">
        <v>14</v>
      </c>
      <c r="C566" t="s">
        <v>15</v>
      </c>
      <c r="D566" t="s">
        <v>47</v>
      </c>
    </row>
    <row r="567" spans="1:6" x14ac:dyDescent="0.45">
      <c r="A567">
        <v>1985</v>
      </c>
      <c r="B567">
        <v>14</v>
      </c>
      <c r="C567" t="s">
        <v>15</v>
      </c>
      <c r="D567" t="s">
        <v>47</v>
      </c>
    </row>
    <row r="568" spans="1:6" x14ac:dyDescent="0.45">
      <c r="A568">
        <v>1986</v>
      </c>
      <c r="B568">
        <v>14</v>
      </c>
      <c r="C568" t="s">
        <v>15</v>
      </c>
    </row>
    <row r="569" spans="1:6" x14ac:dyDescent="0.45">
      <c r="A569">
        <v>1987</v>
      </c>
      <c r="B569">
        <v>14</v>
      </c>
      <c r="C569" t="s">
        <v>15</v>
      </c>
    </row>
    <row r="570" spans="1:6" x14ac:dyDescent="0.45">
      <c r="A570">
        <v>1988</v>
      </c>
      <c r="B570">
        <v>14</v>
      </c>
      <c r="C570" t="s">
        <v>15</v>
      </c>
    </row>
    <row r="571" spans="1:6" x14ac:dyDescent="0.45">
      <c r="A571">
        <v>1989</v>
      </c>
      <c r="B571">
        <v>14</v>
      </c>
      <c r="C571" t="s">
        <v>15</v>
      </c>
    </row>
    <row r="572" spans="1:6" x14ac:dyDescent="0.45">
      <c r="A572">
        <v>1990</v>
      </c>
      <c r="B572">
        <v>14</v>
      </c>
      <c r="C572" t="s">
        <v>15</v>
      </c>
    </row>
    <row r="573" spans="1:6" x14ac:dyDescent="0.45">
      <c r="A573">
        <v>1991</v>
      </c>
      <c r="B573">
        <v>14</v>
      </c>
      <c r="C573" t="s">
        <v>15</v>
      </c>
    </row>
    <row r="574" spans="1:6" x14ac:dyDescent="0.45">
      <c r="A574">
        <v>1992</v>
      </c>
      <c r="B574">
        <v>14</v>
      </c>
      <c r="C574" t="s">
        <v>15</v>
      </c>
    </row>
    <row r="575" spans="1:6" x14ac:dyDescent="0.45">
      <c r="A575">
        <v>1993</v>
      </c>
      <c r="B575">
        <v>14</v>
      </c>
      <c r="C575" t="s">
        <v>15</v>
      </c>
    </row>
    <row r="576" spans="1:6" x14ac:dyDescent="0.45">
      <c r="A576">
        <v>1994</v>
      </c>
      <c r="B576">
        <v>14</v>
      </c>
      <c r="C576" t="s">
        <v>15</v>
      </c>
    </row>
    <row r="577" spans="1:3" x14ac:dyDescent="0.45">
      <c r="A577">
        <v>1995</v>
      </c>
      <c r="B577">
        <v>14</v>
      </c>
      <c r="C577" t="s">
        <v>15</v>
      </c>
    </row>
    <row r="578" spans="1:3" x14ac:dyDescent="0.45">
      <c r="A578">
        <v>1996</v>
      </c>
      <c r="B578">
        <v>14</v>
      </c>
      <c r="C578" t="s">
        <v>15</v>
      </c>
    </row>
    <row r="579" spans="1:3" x14ac:dyDescent="0.45">
      <c r="A579">
        <v>1997</v>
      </c>
      <c r="B579">
        <v>14</v>
      </c>
      <c r="C579" t="s">
        <v>15</v>
      </c>
    </row>
    <row r="580" spans="1:3" x14ac:dyDescent="0.45">
      <c r="A580">
        <v>1998</v>
      </c>
      <c r="B580">
        <v>14</v>
      </c>
      <c r="C580" t="s">
        <v>15</v>
      </c>
    </row>
    <row r="581" spans="1:3" x14ac:dyDescent="0.45">
      <c r="A581">
        <v>1999</v>
      </c>
      <c r="B581">
        <v>14</v>
      </c>
      <c r="C581" t="s">
        <v>15</v>
      </c>
    </row>
    <row r="582" spans="1:3" x14ac:dyDescent="0.45">
      <c r="A582">
        <v>2000</v>
      </c>
      <c r="B582">
        <v>14</v>
      </c>
      <c r="C582" t="s">
        <v>15</v>
      </c>
    </row>
    <row r="583" spans="1:3" x14ac:dyDescent="0.45">
      <c r="A583">
        <v>2001</v>
      </c>
      <c r="B583">
        <v>14</v>
      </c>
      <c r="C583" t="s">
        <v>15</v>
      </c>
    </row>
    <row r="584" spans="1:3" x14ac:dyDescent="0.45">
      <c r="A584">
        <v>2002</v>
      </c>
      <c r="B584">
        <v>14</v>
      </c>
      <c r="C584" t="s">
        <v>15</v>
      </c>
    </row>
    <row r="585" spans="1:3" x14ac:dyDescent="0.45">
      <c r="A585">
        <v>2003</v>
      </c>
      <c r="B585">
        <v>14</v>
      </c>
      <c r="C585" t="s">
        <v>15</v>
      </c>
    </row>
    <row r="586" spans="1:3" x14ac:dyDescent="0.45">
      <c r="A586">
        <v>2004</v>
      </c>
      <c r="B586">
        <v>14</v>
      </c>
      <c r="C586" t="s">
        <v>15</v>
      </c>
    </row>
    <row r="587" spans="1:3" x14ac:dyDescent="0.45">
      <c r="A587">
        <v>2005</v>
      </c>
      <c r="B587">
        <v>14</v>
      </c>
      <c r="C587" t="s">
        <v>15</v>
      </c>
    </row>
    <row r="588" spans="1:3" x14ac:dyDescent="0.45">
      <c r="A588">
        <v>2006</v>
      </c>
      <c r="B588">
        <v>14</v>
      </c>
      <c r="C588" t="s">
        <v>15</v>
      </c>
    </row>
    <row r="589" spans="1:3" x14ac:dyDescent="0.45">
      <c r="A589">
        <v>2007</v>
      </c>
      <c r="B589">
        <v>14</v>
      </c>
      <c r="C589" t="s">
        <v>15</v>
      </c>
    </row>
    <row r="590" spans="1:3" x14ac:dyDescent="0.45">
      <c r="A590">
        <v>2008</v>
      </c>
      <c r="B590">
        <v>14</v>
      </c>
      <c r="C590" t="s">
        <v>15</v>
      </c>
    </row>
    <row r="591" spans="1:3" x14ac:dyDescent="0.45">
      <c r="A591">
        <v>2009</v>
      </c>
      <c r="B591">
        <v>14</v>
      </c>
      <c r="C591" t="s">
        <v>15</v>
      </c>
    </row>
    <row r="592" spans="1:3" x14ac:dyDescent="0.45">
      <c r="A592">
        <v>2010</v>
      </c>
      <c r="B592">
        <v>14</v>
      </c>
      <c r="C592" t="s">
        <v>15</v>
      </c>
    </row>
    <row r="593" spans="1:4" x14ac:dyDescent="0.45">
      <c r="A593">
        <v>2011</v>
      </c>
      <c r="B593">
        <v>14</v>
      </c>
      <c r="C593" t="s">
        <v>15</v>
      </c>
    </row>
    <row r="594" spans="1:4" x14ac:dyDescent="0.45">
      <c r="A594">
        <v>2012</v>
      </c>
      <c r="B594">
        <v>14</v>
      </c>
      <c r="C594" t="s">
        <v>15</v>
      </c>
    </row>
    <row r="595" spans="1:4" x14ac:dyDescent="0.45">
      <c r="A595">
        <v>2013</v>
      </c>
      <c r="B595">
        <v>14</v>
      </c>
      <c r="C595" t="s">
        <v>15</v>
      </c>
    </row>
    <row r="596" spans="1:4" x14ac:dyDescent="0.45">
      <c r="A596">
        <v>2014</v>
      </c>
      <c r="B596">
        <v>14</v>
      </c>
      <c r="C596" t="s">
        <v>15</v>
      </c>
    </row>
    <row r="597" spans="1:4" x14ac:dyDescent="0.45">
      <c r="A597">
        <v>2015</v>
      </c>
      <c r="B597">
        <v>14</v>
      </c>
      <c r="C597" t="s">
        <v>15</v>
      </c>
    </row>
    <row r="598" spans="1:4" x14ac:dyDescent="0.45">
      <c r="A598">
        <v>2016</v>
      </c>
      <c r="B598">
        <v>14</v>
      </c>
      <c r="C598" t="s">
        <v>15</v>
      </c>
    </row>
    <row r="599" spans="1:4" x14ac:dyDescent="0.45">
      <c r="A599">
        <v>2017</v>
      </c>
      <c r="B599">
        <v>14</v>
      </c>
      <c r="C599" t="s">
        <v>15</v>
      </c>
    </row>
    <row r="600" spans="1:4" x14ac:dyDescent="0.45">
      <c r="A600">
        <v>2018</v>
      </c>
      <c r="B600">
        <v>14</v>
      </c>
      <c r="C600" t="s">
        <v>15</v>
      </c>
    </row>
    <row r="601" spans="1:4" x14ac:dyDescent="0.45">
      <c r="A601">
        <v>2019</v>
      </c>
      <c r="B601">
        <v>14</v>
      </c>
      <c r="C601" t="s">
        <v>15</v>
      </c>
    </row>
    <row r="602" spans="1:4" x14ac:dyDescent="0.45">
      <c r="A602">
        <v>2020</v>
      </c>
      <c r="B602">
        <v>14</v>
      </c>
      <c r="C602" t="s">
        <v>15</v>
      </c>
    </row>
    <row r="603" spans="1:4" x14ac:dyDescent="0.45">
      <c r="A603">
        <v>2021</v>
      </c>
      <c r="B603">
        <v>14</v>
      </c>
      <c r="C603" t="s">
        <v>15</v>
      </c>
    </row>
    <row r="604" spans="1:4" x14ac:dyDescent="0.45">
      <c r="A604">
        <v>2022</v>
      </c>
      <c r="B604">
        <v>14</v>
      </c>
      <c r="C604" t="s">
        <v>15</v>
      </c>
    </row>
    <row r="605" spans="1:4" x14ac:dyDescent="0.45">
      <c r="A605">
        <v>1980</v>
      </c>
      <c r="B605">
        <v>15</v>
      </c>
      <c r="C605" t="s">
        <v>76</v>
      </c>
      <c r="D605" t="s">
        <v>77</v>
      </c>
    </row>
    <row r="606" spans="1:4" x14ac:dyDescent="0.45">
      <c r="A606">
        <v>1981</v>
      </c>
      <c r="B606">
        <v>15</v>
      </c>
      <c r="C606" t="s">
        <v>76</v>
      </c>
      <c r="D606" t="s">
        <v>77</v>
      </c>
    </row>
    <row r="607" spans="1:4" x14ac:dyDescent="0.45">
      <c r="A607">
        <v>1982</v>
      </c>
      <c r="B607">
        <v>15</v>
      </c>
      <c r="C607" t="s">
        <v>76</v>
      </c>
      <c r="D607" t="s">
        <v>77</v>
      </c>
    </row>
    <row r="608" spans="1:4" x14ac:dyDescent="0.45">
      <c r="A608">
        <v>1983</v>
      </c>
      <c r="B608">
        <v>15</v>
      </c>
      <c r="C608" t="s">
        <v>76</v>
      </c>
      <c r="D608" t="s">
        <v>77</v>
      </c>
    </row>
    <row r="609" spans="1:4" x14ac:dyDescent="0.45">
      <c r="A609">
        <v>1984</v>
      </c>
      <c r="B609">
        <v>15</v>
      </c>
      <c r="C609" t="s">
        <v>76</v>
      </c>
      <c r="D609" t="s">
        <v>77</v>
      </c>
    </row>
    <row r="610" spans="1:4" x14ac:dyDescent="0.45">
      <c r="A610">
        <v>1985</v>
      </c>
      <c r="B610">
        <v>15</v>
      </c>
      <c r="C610" t="s">
        <v>76</v>
      </c>
      <c r="D610" t="s">
        <v>77</v>
      </c>
    </row>
    <row r="611" spans="1:4" x14ac:dyDescent="0.45">
      <c r="A611">
        <v>1986</v>
      </c>
      <c r="B611">
        <v>15</v>
      </c>
      <c r="C611" t="s">
        <v>76</v>
      </c>
    </row>
    <row r="612" spans="1:4" x14ac:dyDescent="0.45">
      <c r="A612">
        <v>1987</v>
      </c>
      <c r="B612">
        <v>15</v>
      </c>
      <c r="C612" t="s">
        <v>76</v>
      </c>
    </row>
    <row r="613" spans="1:4" x14ac:dyDescent="0.45">
      <c r="A613">
        <v>1988</v>
      </c>
      <c r="B613">
        <v>15</v>
      </c>
      <c r="C613" t="s">
        <v>76</v>
      </c>
    </row>
    <row r="614" spans="1:4" x14ac:dyDescent="0.45">
      <c r="A614">
        <v>1989</v>
      </c>
      <c r="B614">
        <v>15</v>
      </c>
      <c r="C614" t="s">
        <v>76</v>
      </c>
    </row>
    <row r="615" spans="1:4" x14ac:dyDescent="0.45">
      <c r="A615">
        <v>1990</v>
      </c>
      <c r="B615">
        <v>15</v>
      </c>
      <c r="C615" t="s">
        <v>76</v>
      </c>
    </row>
    <row r="616" spans="1:4" x14ac:dyDescent="0.45">
      <c r="A616">
        <v>1991</v>
      </c>
      <c r="B616">
        <v>15</v>
      </c>
      <c r="C616" t="s">
        <v>76</v>
      </c>
    </row>
    <row r="617" spans="1:4" x14ac:dyDescent="0.45">
      <c r="A617">
        <v>1992</v>
      </c>
      <c r="B617">
        <v>15</v>
      </c>
      <c r="C617" t="s">
        <v>76</v>
      </c>
    </row>
    <row r="618" spans="1:4" x14ac:dyDescent="0.45">
      <c r="A618">
        <v>1993</v>
      </c>
      <c r="B618">
        <v>15</v>
      </c>
      <c r="C618" t="s">
        <v>76</v>
      </c>
    </row>
    <row r="619" spans="1:4" x14ac:dyDescent="0.45">
      <c r="A619">
        <v>1994</v>
      </c>
      <c r="B619">
        <v>15</v>
      </c>
      <c r="C619" t="s">
        <v>76</v>
      </c>
    </row>
    <row r="620" spans="1:4" x14ac:dyDescent="0.45">
      <c r="A620">
        <v>1995</v>
      </c>
      <c r="B620">
        <v>15</v>
      </c>
      <c r="C620" t="s">
        <v>76</v>
      </c>
    </row>
    <row r="621" spans="1:4" x14ac:dyDescent="0.45">
      <c r="A621">
        <v>1996</v>
      </c>
      <c r="B621">
        <v>15</v>
      </c>
      <c r="C621" t="s">
        <v>76</v>
      </c>
    </row>
    <row r="622" spans="1:4" x14ac:dyDescent="0.45">
      <c r="A622">
        <v>1997</v>
      </c>
      <c r="B622">
        <v>15</v>
      </c>
      <c r="C622" t="s">
        <v>76</v>
      </c>
    </row>
    <row r="623" spans="1:4" x14ac:dyDescent="0.45">
      <c r="A623">
        <v>1998</v>
      </c>
      <c r="B623">
        <v>15</v>
      </c>
      <c r="C623" t="s">
        <v>76</v>
      </c>
    </row>
    <row r="624" spans="1:4" x14ac:dyDescent="0.45">
      <c r="A624">
        <v>1999</v>
      </c>
      <c r="B624">
        <v>15</v>
      </c>
      <c r="C624" t="s">
        <v>76</v>
      </c>
    </row>
    <row r="625" spans="1:3" x14ac:dyDescent="0.45">
      <c r="A625">
        <v>2000</v>
      </c>
      <c r="B625">
        <v>15</v>
      </c>
      <c r="C625" t="s">
        <v>76</v>
      </c>
    </row>
    <row r="626" spans="1:3" x14ac:dyDescent="0.45">
      <c r="A626">
        <v>2001</v>
      </c>
      <c r="B626">
        <v>15</v>
      </c>
      <c r="C626" t="s">
        <v>76</v>
      </c>
    </row>
    <row r="627" spans="1:3" x14ac:dyDescent="0.45">
      <c r="A627">
        <v>2002</v>
      </c>
      <c r="B627">
        <v>15</v>
      </c>
      <c r="C627" t="s">
        <v>76</v>
      </c>
    </row>
    <row r="628" spans="1:3" x14ac:dyDescent="0.45">
      <c r="A628">
        <v>2003</v>
      </c>
      <c r="B628">
        <v>15</v>
      </c>
      <c r="C628" t="s">
        <v>76</v>
      </c>
    </row>
    <row r="629" spans="1:3" x14ac:dyDescent="0.45">
      <c r="A629">
        <v>2004</v>
      </c>
      <c r="B629">
        <v>15</v>
      </c>
      <c r="C629" t="s">
        <v>76</v>
      </c>
    </row>
    <row r="630" spans="1:3" x14ac:dyDescent="0.45">
      <c r="A630">
        <v>2005</v>
      </c>
      <c r="B630">
        <v>15</v>
      </c>
      <c r="C630" t="s">
        <v>76</v>
      </c>
    </row>
    <row r="631" spans="1:3" x14ac:dyDescent="0.45">
      <c r="A631">
        <v>2006</v>
      </c>
      <c r="B631">
        <v>15</v>
      </c>
      <c r="C631" t="s">
        <v>76</v>
      </c>
    </row>
    <row r="632" spans="1:3" x14ac:dyDescent="0.45">
      <c r="A632">
        <v>2007</v>
      </c>
      <c r="B632">
        <v>15</v>
      </c>
      <c r="C632" t="s">
        <v>76</v>
      </c>
    </row>
    <row r="633" spans="1:3" x14ac:dyDescent="0.45">
      <c r="A633">
        <v>2008</v>
      </c>
      <c r="B633">
        <v>15</v>
      </c>
      <c r="C633" t="s">
        <v>76</v>
      </c>
    </row>
    <row r="634" spans="1:3" x14ac:dyDescent="0.45">
      <c r="A634">
        <v>2009</v>
      </c>
      <c r="B634">
        <v>15</v>
      </c>
      <c r="C634" t="s">
        <v>76</v>
      </c>
    </row>
    <row r="635" spans="1:3" x14ac:dyDescent="0.45">
      <c r="A635">
        <v>2010</v>
      </c>
      <c r="B635">
        <v>15</v>
      </c>
      <c r="C635" t="s">
        <v>76</v>
      </c>
    </row>
    <row r="636" spans="1:3" x14ac:dyDescent="0.45">
      <c r="A636">
        <v>2011</v>
      </c>
      <c r="B636">
        <v>15</v>
      </c>
      <c r="C636" t="s">
        <v>76</v>
      </c>
    </row>
    <row r="637" spans="1:3" x14ac:dyDescent="0.45">
      <c r="A637">
        <v>2012</v>
      </c>
      <c r="B637">
        <v>15</v>
      </c>
      <c r="C637" t="s">
        <v>76</v>
      </c>
    </row>
    <row r="638" spans="1:3" x14ac:dyDescent="0.45">
      <c r="A638">
        <v>2013</v>
      </c>
      <c r="B638">
        <v>15</v>
      </c>
      <c r="C638" t="s">
        <v>76</v>
      </c>
    </row>
    <row r="639" spans="1:3" x14ac:dyDescent="0.45">
      <c r="A639">
        <v>2014</v>
      </c>
      <c r="B639">
        <v>15</v>
      </c>
      <c r="C639" t="s">
        <v>76</v>
      </c>
    </row>
    <row r="640" spans="1:3" x14ac:dyDescent="0.45">
      <c r="A640">
        <v>2015</v>
      </c>
      <c r="B640">
        <v>15</v>
      </c>
      <c r="C640" t="s">
        <v>76</v>
      </c>
    </row>
    <row r="641" spans="1:4" x14ac:dyDescent="0.45">
      <c r="A641">
        <v>2016</v>
      </c>
      <c r="B641">
        <v>15</v>
      </c>
      <c r="C641" t="s">
        <v>76</v>
      </c>
    </row>
    <row r="642" spans="1:4" x14ac:dyDescent="0.45">
      <c r="A642">
        <v>2017</v>
      </c>
      <c r="B642">
        <v>15</v>
      </c>
      <c r="C642" t="s">
        <v>76</v>
      </c>
    </row>
    <row r="643" spans="1:4" x14ac:dyDescent="0.45">
      <c r="A643">
        <v>2018</v>
      </c>
      <c r="B643">
        <v>15</v>
      </c>
      <c r="C643" t="s">
        <v>76</v>
      </c>
    </row>
    <row r="644" spans="1:4" x14ac:dyDescent="0.45">
      <c r="A644">
        <v>2019</v>
      </c>
      <c r="B644">
        <v>15</v>
      </c>
      <c r="C644" t="s">
        <v>76</v>
      </c>
    </row>
    <row r="645" spans="1:4" x14ac:dyDescent="0.45">
      <c r="A645">
        <v>2020</v>
      </c>
      <c r="B645">
        <v>15</v>
      </c>
      <c r="C645" t="s">
        <v>76</v>
      </c>
    </row>
    <row r="646" spans="1:4" x14ac:dyDescent="0.45">
      <c r="A646">
        <v>2021</v>
      </c>
      <c r="B646">
        <v>15</v>
      </c>
      <c r="C646" t="s">
        <v>76</v>
      </c>
    </row>
    <row r="647" spans="1:4" x14ac:dyDescent="0.45">
      <c r="A647">
        <v>2022</v>
      </c>
      <c r="B647">
        <v>15</v>
      </c>
      <c r="C647" t="s">
        <v>76</v>
      </c>
    </row>
    <row r="648" spans="1:4" x14ac:dyDescent="0.45">
      <c r="A648">
        <v>1980</v>
      </c>
      <c r="B648">
        <v>16</v>
      </c>
      <c r="C648" t="s">
        <v>78</v>
      </c>
      <c r="D648" t="s">
        <v>79</v>
      </c>
    </row>
    <row r="649" spans="1:4" x14ac:dyDescent="0.45">
      <c r="A649">
        <v>1981</v>
      </c>
      <c r="B649">
        <v>16</v>
      </c>
      <c r="C649" t="s">
        <v>78</v>
      </c>
      <c r="D649" t="s">
        <v>79</v>
      </c>
    </row>
    <row r="650" spans="1:4" x14ac:dyDescent="0.45">
      <c r="A650">
        <v>1982</v>
      </c>
      <c r="B650">
        <v>16</v>
      </c>
      <c r="C650" t="s">
        <v>78</v>
      </c>
      <c r="D650" t="s">
        <v>79</v>
      </c>
    </row>
    <row r="651" spans="1:4" x14ac:dyDescent="0.45">
      <c r="A651">
        <v>1983</v>
      </c>
      <c r="B651">
        <v>16</v>
      </c>
      <c r="C651" t="s">
        <v>78</v>
      </c>
      <c r="D651" t="s">
        <v>79</v>
      </c>
    </row>
    <row r="652" spans="1:4" x14ac:dyDescent="0.45">
      <c r="A652">
        <v>1984</v>
      </c>
      <c r="B652">
        <v>16</v>
      </c>
      <c r="C652" t="s">
        <v>78</v>
      </c>
      <c r="D652" t="s">
        <v>79</v>
      </c>
    </row>
    <row r="653" spans="1:4" x14ac:dyDescent="0.45">
      <c r="A653">
        <v>1985</v>
      </c>
      <c r="B653">
        <v>16</v>
      </c>
      <c r="C653" t="s">
        <v>78</v>
      </c>
      <c r="D653" t="s">
        <v>79</v>
      </c>
    </row>
    <row r="654" spans="1:4" x14ac:dyDescent="0.45">
      <c r="A654">
        <v>1986</v>
      </c>
      <c r="B654">
        <v>16</v>
      </c>
      <c r="C654" t="s">
        <v>78</v>
      </c>
    </row>
    <row r="655" spans="1:4" x14ac:dyDescent="0.45">
      <c r="A655">
        <v>1987</v>
      </c>
      <c r="B655">
        <v>16</v>
      </c>
      <c r="C655" t="s">
        <v>78</v>
      </c>
    </row>
    <row r="656" spans="1:4" x14ac:dyDescent="0.45">
      <c r="A656">
        <v>1988</v>
      </c>
      <c r="B656">
        <v>16</v>
      </c>
      <c r="C656" t="s">
        <v>78</v>
      </c>
    </row>
    <row r="657" spans="1:3" x14ac:dyDescent="0.45">
      <c r="A657">
        <v>1989</v>
      </c>
      <c r="B657">
        <v>16</v>
      </c>
      <c r="C657" t="s">
        <v>78</v>
      </c>
    </row>
    <row r="658" spans="1:3" x14ac:dyDescent="0.45">
      <c r="A658">
        <v>1990</v>
      </c>
      <c r="B658">
        <v>16</v>
      </c>
      <c r="C658" t="s">
        <v>78</v>
      </c>
    </row>
    <row r="659" spans="1:3" x14ac:dyDescent="0.45">
      <c r="A659">
        <v>1991</v>
      </c>
      <c r="B659">
        <v>16</v>
      </c>
      <c r="C659" t="s">
        <v>78</v>
      </c>
    </row>
    <row r="660" spans="1:3" x14ac:dyDescent="0.45">
      <c r="A660">
        <v>1992</v>
      </c>
      <c r="B660">
        <v>16</v>
      </c>
      <c r="C660" t="s">
        <v>78</v>
      </c>
    </row>
    <row r="661" spans="1:3" x14ac:dyDescent="0.45">
      <c r="A661">
        <v>1993</v>
      </c>
      <c r="B661">
        <v>16</v>
      </c>
      <c r="C661" t="s">
        <v>78</v>
      </c>
    </row>
    <row r="662" spans="1:3" x14ac:dyDescent="0.45">
      <c r="A662">
        <v>1994</v>
      </c>
      <c r="B662">
        <v>16</v>
      </c>
      <c r="C662" t="s">
        <v>78</v>
      </c>
    </row>
    <row r="663" spans="1:3" x14ac:dyDescent="0.45">
      <c r="A663">
        <v>1995</v>
      </c>
      <c r="B663">
        <v>16</v>
      </c>
      <c r="C663" t="s">
        <v>78</v>
      </c>
    </row>
    <row r="664" spans="1:3" x14ac:dyDescent="0.45">
      <c r="A664">
        <v>1996</v>
      </c>
      <c r="B664">
        <v>16</v>
      </c>
      <c r="C664" t="s">
        <v>78</v>
      </c>
    </row>
    <row r="665" spans="1:3" x14ac:dyDescent="0.45">
      <c r="A665">
        <v>1997</v>
      </c>
      <c r="B665">
        <v>16</v>
      </c>
      <c r="C665" t="s">
        <v>78</v>
      </c>
    </row>
    <row r="666" spans="1:3" x14ac:dyDescent="0.45">
      <c r="A666">
        <v>1998</v>
      </c>
      <c r="B666">
        <v>16</v>
      </c>
      <c r="C666" t="s">
        <v>78</v>
      </c>
    </row>
    <row r="667" spans="1:3" x14ac:dyDescent="0.45">
      <c r="A667">
        <v>1999</v>
      </c>
      <c r="B667">
        <v>16</v>
      </c>
      <c r="C667" t="s">
        <v>78</v>
      </c>
    </row>
    <row r="668" spans="1:3" x14ac:dyDescent="0.45">
      <c r="A668">
        <v>2000</v>
      </c>
      <c r="B668">
        <v>16</v>
      </c>
      <c r="C668" t="s">
        <v>78</v>
      </c>
    </row>
    <row r="669" spans="1:3" x14ac:dyDescent="0.45">
      <c r="A669">
        <v>2001</v>
      </c>
      <c r="B669">
        <v>16</v>
      </c>
      <c r="C669" t="s">
        <v>78</v>
      </c>
    </row>
    <row r="670" spans="1:3" x14ac:dyDescent="0.45">
      <c r="A670">
        <v>2002</v>
      </c>
      <c r="B670">
        <v>16</v>
      </c>
      <c r="C670" t="s">
        <v>78</v>
      </c>
    </row>
    <row r="671" spans="1:3" x14ac:dyDescent="0.45">
      <c r="A671">
        <v>2003</v>
      </c>
      <c r="B671">
        <v>16</v>
      </c>
      <c r="C671" t="s">
        <v>78</v>
      </c>
    </row>
    <row r="672" spans="1:3" x14ac:dyDescent="0.45">
      <c r="A672">
        <v>2004</v>
      </c>
      <c r="B672">
        <v>16</v>
      </c>
      <c r="C672" t="s">
        <v>78</v>
      </c>
    </row>
    <row r="673" spans="1:3" x14ac:dyDescent="0.45">
      <c r="A673">
        <v>2005</v>
      </c>
      <c r="B673">
        <v>16</v>
      </c>
      <c r="C673" t="s">
        <v>78</v>
      </c>
    </row>
    <row r="674" spans="1:3" x14ac:dyDescent="0.45">
      <c r="A674">
        <v>2006</v>
      </c>
      <c r="B674">
        <v>16</v>
      </c>
      <c r="C674" t="s">
        <v>78</v>
      </c>
    </row>
    <row r="675" spans="1:3" x14ac:dyDescent="0.45">
      <c r="A675">
        <v>2007</v>
      </c>
      <c r="B675">
        <v>16</v>
      </c>
      <c r="C675" t="s">
        <v>78</v>
      </c>
    </row>
    <row r="676" spans="1:3" x14ac:dyDescent="0.45">
      <c r="A676">
        <v>2008</v>
      </c>
      <c r="B676">
        <v>16</v>
      </c>
      <c r="C676" t="s">
        <v>78</v>
      </c>
    </row>
    <row r="677" spans="1:3" x14ac:dyDescent="0.45">
      <c r="A677">
        <v>2009</v>
      </c>
      <c r="B677">
        <v>16</v>
      </c>
      <c r="C677" t="s">
        <v>78</v>
      </c>
    </row>
    <row r="678" spans="1:3" x14ac:dyDescent="0.45">
      <c r="A678">
        <v>2010</v>
      </c>
      <c r="B678">
        <v>16</v>
      </c>
      <c r="C678" t="s">
        <v>78</v>
      </c>
    </row>
    <row r="679" spans="1:3" x14ac:dyDescent="0.45">
      <c r="A679">
        <v>2011</v>
      </c>
      <c r="B679">
        <v>16</v>
      </c>
      <c r="C679" t="s">
        <v>78</v>
      </c>
    </row>
    <row r="680" spans="1:3" x14ac:dyDescent="0.45">
      <c r="A680">
        <v>2012</v>
      </c>
      <c r="B680">
        <v>16</v>
      </c>
      <c r="C680" t="s">
        <v>78</v>
      </c>
    </row>
    <row r="681" spans="1:3" x14ac:dyDescent="0.45">
      <c r="A681">
        <v>2013</v>
      </c>
      <c r="B681">
        <v>16</v>
      </c>
      <c r="C681" t="s">
        <v>78</v>
      </c>
    </row>
    <row r="682" spans="1:3" x14ac:dyDescent="0.45">
      <c r="A682">
        <v>2014</v>
      </c>
      <c r="B682">
        <v>16</v>
      </c>
      <c r="C682" t="s">
        <v>78</v>
      </c>
    </row>
    <row r="683" spans="1:3" x14ac:dyDescent="0.45">
      <c r="A683">
        <v>2015</v>
      </c>
      <c r="B683">
        <v>16</v>
      </c>
      <c r="C683" t="s">
        <v>78</v>
      </c>
    </row>
    <row r="684" spans="1:3" x14ac:dyDescent="0.45">
      <c r="A684">
        <v>2016</v>
      </c>
      <c r="B684">
        <v>16</v>
      </c>
      <c r="C684" t="s">
        <v>78</v>
      </c>
    </row>
    <row r="685" spans="1:3" x14ac:dyDescent="0.45">
      <c r="A685">
        <v>2017</v>
      </c>
      <c r="B685">
        <v>16</v>
      </c>
      <c r="C685" t="s">
        <v>78</v>
      </c>
    </row>
    <row r="686" spans="1:3" x14ac:dyDescent="0.45">
      <c r="A686">
        <v>2018</v>
      </c>
      <c r="B686">
        <v>16</v>
      </c>
      <c r="C686" t="s">
        <v>78</v>
      </c>
    </row>
    <row r="687" spans="1:3" x14ac:dyDescent="0.45">
      <c r="A687">
        <v>2019</v>
      </c>
      <c r="B687">
        <v>16</v>
      </c>
      <c r="C687" t="s">
        <v>78</v>
      </c>
    </row>
    <row r="688" spans="1:3" x14ac:dyDescent="0.45">
      <c r="A688">
        <v>2020</v>
      </c>
      <c r="B688">
        <v>16</v>
      </c>
      <c r="C688" t="s">
        <v>78</v>
      </c>
    </row>
    <row r="689" spans="1:4" x14ac:dyDescent="0.45">
      <c r="A689">
        <v>2021</v>
      </c>
      <c r="B689">
        <v>16</v>
      </c>
      <c r="C689" t="s">
        <v>78</v>
      </c>
    </row>
    <row r="690" spans="1:4" x14ac:dyDescent="0.45">
      <c r="A690">
        <v>2022</v>
      </c>
      <c r="B690">
        <v>16</v>
      </c>
      <c r="C690" t="s">
        <v>78</v>
      </c>
    </row>
    <row r="691" spans="1:4" x14ac:dyDescent="0.45">
      <c r="A691">
        <v>1980</v>
      </c>
      <c r="B691">
        <v>17</v>
      </c>
      <c r="C691" t="s">
        <v>80</v>
      </c>
      <c r="D691" t="s">
        <v>81</v>
      </c>
    </row>
    <row r="692" spans="1:4" x14ac:dyDescent="0.45">
      <c r="A692">
        <v>1981</v>
      </c>
      <c r="B692">
        <v>17</v>
      </c>
      <c r="C692" t="s">
        <v>80</v>
      </c>
      <c r="D692" t="s">
        <v>81</v>
      </c>
    </row>
    <row r="693" spans="1:4" x14ac:dyDescent="0.45">
      <c r="A693">
        <v>1982</v>
      </c>
      <c r="B693">
        <v>17</v>
      </c>
      <c r="C693" t="s">
        <v>80</v>
      </c>
      <c r="D693" t="s">
        <v>81</v>
      </c>
    </row>
    <row r="694" spans="1:4" x14ac:dyDescent="0.45">
      <c r="A694">
        <v>1983</v>
      </c>
      <c r="B694">
        <v>17</v>
      </c>
      <c r="C694" t="s">
        <v>80</v>
      </c>
      <c r="D694" t="s">
        <v>81</v>
      </c>
    </row>
    <row r="695" spans="1:4" x14ac:dyDescent="0.45">
      <c r="A695">
        <v>1984</v>
      </c>
      <c r="B695">
        <v>17</v>
      </c>
      <c r="C695" t="s">
        <v>80</v>
      </c>
      <c r="D695" t="s">
        <v>81</v>
      </c>
    </row>
    <row r="696" spans="1:4" x14ac:dyDescent="0.45">
      <c r="A696">
        <v>1985</v>
      </c>
      <c r="B696">
        <v>17</v>
      </c>
      <c r="C696" t="s">
        <v>80</v>
      </c>
      <c r="D696" t="s">
        <v>81</v>
      </c>
    </row>
    <row r="697" spans="1:4" x14ac:dyDescent="0.45">
      <c r="A697">
        <v>1986</v>
      </c>
      <c r="B697">
        <v>17</v>
      </c>
      <c r="C697" t="s">
        <v>80</v>
      </c>
    </row>
    <row r="698" spans="1:4" x14ac:dyDescent="0.45">
      <c r="A698">
        <v>1987</v>
      </c>
      <c r="B698">
        <v>17</v>
      </c>
      <c r="C698" t="s">
        <v>80</v>
      </c>
    </row>
    <row r="699" spans="1:4" x14ac:dyDescent="0.45">
      <c r="A699">
        <v>1988</v>
      </c>
      <c r="B699">
        <v>17</v>
      </c>
      <c r="C699" t="s">
        <v>80</v>
      </c>
    </row>
    <row r="700" spans="1:4" x14ac:dyDescent="0.45">
      <c r="A700">
        <v>1989</v>
      </c>
      <c r="B700">
        <v>17</v>
      </c>
      <c r="C700" t="s">
        <v>80</v>
      </c>
    </row>
    <row r="701" spans="1:4" x14ac:dyDescent="0.45">
      <c r="A701">
        <v>1990</v>
      </c>
      <c r="B701">
        <v>17</v>
      </c>
      <c r="C701" t="s">
        <v>80</v>
      </c>
    </row>
    <row r="702" spans="1:4" x14ac:dyDescent="0.45">
      <c r="A702">
        <v>1991</v>
      </c>
      <c r="B702">
        <v>17</v>
      </c>
      <c r="C702" t="s">
        <v>80</v>
      </c>
    </row>
    <row r="703" spans="1:4" x14ac:dyDescent="0.45">
      <c r="A703">
        <v>1992</v>
      </c>
      <c r="B703">
        <v>17</v>
      </c>
      <c r="C703" t="s">
        <v>80</v>
      </c>
    </row>
    <row r="704" spans="1:4" x14ac:dyDescent="0.45">
      <c r="A704">
        <v>1993</v>
      </c>
      <c r="B704">
        <v>17</v>
      </c>
      <c r="C704" t="s">
        <v>80</v>
      </c>
    </row>
    <row r="705" spans="1:3" x14ac:dyDescent="0.45">
      <c r="A705">
        <v>1994</v>
      </c>
      <c r="B705">
        <v>17</v>
      </c>
      <c r="C705" t="s">
        <v>80</v>
      </c>
    </row>
    <row r="706" spans="1:3" x14ac:dyDescent="0.45">
      <c r="A706">
        <v>1995</v>
      </c>
      <c r="B706">
        <v>17</v>
      </c>
      <c r="C706" t="s">
        <v>80</v>
      </c>
    </row>
    <row r="707" spans="1:3" x14ac:dyDescent="0.45">
      <c r="A707">
        <v>1996</v>
      </c>
      <c r="B707">
        <v>17</v>
      </c>
      <c r="C707" t="s">
        <v>80</v>
      </c>
    </row>
    <row r="708" spans="1:3" x14ac:dyDescent="0.45">
      <c r="A708">
        <v>1997</v>
      </c>
      <c r="B708">
        <v>17</v>
      </c>
      <c r="C708" t="s">
        <v>80</v>
      </c>
    </row>
    <row r="709" spans="1:3" x14ac:dyDescent="0.45">
      <c r="A709">
        <v>1998</v>
      </c>
      <c r="B709">
        <v>17</v>
      </c>
      <c r="C709" t="s">
        <v>80</v>
      </c>
    </row>
    <row r="710" spans="1:3" x14ac:dyDescent="0.45">
      <c r="A710">
        <v>1999</v>
      </c>
      <c r="B710">
        <v>17</v>
      </c>
      <c r="C710" t="s">
        <v>80</v>
      </c>
    </row>
    <row r="711" spans="1:3" x14ac:dyDescent="0.45">
      <c r="A711">
        <v>2000</v>
      </c>
      <c r="B711">
        <v>17</v>
      </c>
      <c r="C711" t="s">
        <v>80</v>
      </c>
    </row>
    <row r="712" spans="1:3" x14ac:dyDescent="0.45">
      <c r="A712">
        <v>2001</v>
      </c>
      <c r="B712">
        <v>17</v>
      </c>
      <c r="C712" t="s">
        <v>80</v>
      </c>
    </row>
    <row r="713" spans="1:3" x14ac:dyDescent="0.45">
      <c r="A713">
        <v>2002</v>
      </c>
      <c r="B713">
        <v>17</v>
      </c>
      <c r="C713" t="s">
        <v>80</v>
      </c>
    </row>
    <row r="714" spans="1:3" x14ac:dyDescent="0.45">
      <c r="A714">
        <v>2003</v>
      </c>
      <c r="B714">
        <v>17</v>
      </c>
      <c r="C714" t="s">
        <v>80</v>
      </c>
    </row>
    <row r="715" spans="1:3" x14ac:dyDescent="0.45">
      <c r="A715">
        <v>2004</v>
      </c>
      <c r="B715">
        <v>17</v>
      </c>
      <c r="C715" t="s">
        <v>80</v>
      </c>
    </row>
    <row r="716" spans="1:3" x14ac:dyDescent="0.45">
      <c r="A716">
        <v>2005</v>
      </c>
      <c r="B716">
        <v>17</v>
      </c>
      <c r="C716" t="s">
        <v>80</v>
      </c>
    </row>
    <row r="717" spans="1:3" x14ac:dyDescent="0.45">
      <c r="A717">
        <v>2006</v>
      </c>
      <c r="B717">
        <v>17</v>
      </c>
      <c r="C717" t="s">
        <v>80</v>
      </c>
    </row>
    <row r="718" spans="1:3" x14ac:dyDescent="0.45">
      <c r="A718">
        <v>2007</v>
      </c>
      <c r="B718">
        <v>17</v>
      </c>
      <c r="C718" t="s">
        <v>80</v>
      </c>
    </row>
    <row r="719" spans="1:3" x14ac:dyDescent="0.45">
      <c r="A719">
        <v>2008</v>
      </c>
      <c r="B719">
        <v>17</v>
      </c>
      <c r="C719" t="s">
        <v>80</v>
      </c>
    </row>
    <row r="720" spans="1:3" x14ac:dyDescent="0.45">
      <c r="A720">
        <v>2009</v>
      </c>
      <c r="B720">
        <v>17</v>
      </c>
      <c r="C720" t="s">
        <v>80</v>
      </c>
    </row>
    <row r="721" spans="1:4" x14ac:dyDescent="0.45">
      <c r="A721">
        <v>2010</v>
      </c>
      <c r="B721">
        <v>17</v>
      </c>
      <c r="C721" t="s">
        <v>80</v>
      </c>
    </row>
    <row r="722" spans="1:4" x14ac:dyDescent="0.45">
      <c r="A722">
        <v>2011</v>
      </c>
      <c r="B722">
        <v>17</v>
      </c>
      <c r="C722" t="s">
        <v>80</v>
      </c>
    </row>
    <row r="723" spans="1:4" x14ac:dyDescent="0.45">
      <c r="A723">
        <v>2012</v>
      </c>
      <c r="B723">
        <v>17</v>
      </c>
      <c r="C723" t="s">
        <v>80</v>
      </c>
    </row>
    <row r="724" spans="1:4" x14ac:dyDescent="0.45">
      <c r="A724">
        <v>2013</v>
      </c>
      <c r="B724">
        <v>17</v>
      </c>
      <c r="C724" t="s">
        <v>80</v>
      </c>
    </row>
    <row r="725" spans="1:4" x14ac:dyDescent="0.45">
      <c r="A725">
        <v>2014</v>
      </c>
      <c r="B725">
        <v>17</v>
      </c>
      <c r="C725" t="s">
        <v>80</v>
      </c>
    </row>
    <row r="726" spans="1:4" x14ac:dyDescent="0.45">
      <c r="A726">
        <v>2015</v>
      </c>
      <c r="B726">
        <v>17</v>
      </c>
      <c r="C726" t="s">
        <v>80</v>
      </c>
    </row>
    <row r="727" spans="1:4" x14ac:dyDescent="0.45">
      <c r="A727">
        <v>2016</v>
      </c>
      <c r="B727">
        <v>17</v>
      </c>
      <c r="C727" t="s">
        <v>80</v>
      </c>
    </row>
    <row r="728" spans="1:4" x14ac:dyDescent="0.45">
      <c r="A728">
        <v>2017</v>
      </c>
      <c r="B728">
        <v>17</v>
      </c>
      <c r="C728" t="s">
        <v>80</v>
      </c>
    </row>
    <row r="729" spans="1:4" x14ac:dyDescent="0.45">
      <c r="A729">
        <v>2018</v>
      </c>
      <c r="B729">
        <v>17</v>
      </c>
      <c r="C729" t="s">
        <v>80</v>
      </c>
    </row>
    <row r="730" spans="1:4" x14ac:dyDescent="0.45">
      <c r="A730">
        <v>2019</v>
      </c>
      <c r="B730">
        <v>17</v>
      </c>
      <c r="C730" t="s">
        <v>80</v>
      </c>
    </row>
    <row r="731" spans="1:4" x14ac:dyDescent="0.45">
      <c r="A731">
        <v>2020</v>
      </c>
      <c r="B731">
        <v>17</v>
      </c>
      <c r="C731" t="s">
        <v>80</v>
      </c>
    </row>
    <row r="732" spans="1:4" x14ac:dyDescent="0.45">
      <c r="A732">
        <v>2021</v>
      </c>
      <c r="B732">
        <v>17</v>
      </c>
      <c r="C732" t="s">
        <v>80</v>
      </c>
    </row>
    <row r="733" spans="1:4" x14ac:dyDescent="0.45">
      <c r="A733">
        <v>2022</v>
      </c>
      <c r="B733">
        <v>17</v>
      </c>
      <c r="C733" t="s">
        <v>80</v>
      </c>
    </row>
    <row r="734" spans="1:4" x14ac:dyDescent="0.45">
      <c r="A734">
        <v>1980</v>
      </c>
      <c r="B734">
        <v>18</v>
      </c>
      <c r="C734" t="s">
        <v>82</v>
      </c>
      <c r="D734" t="s">
        <v>83</v>
      </c>
    </row>
    <row r="735" spans="1:4" x14ac:dyDescent="0.45">
      <c r="A735">
        <v>1981</v>
      </c>
      <c r="B735">
        <v>18</v>
      </c>
      <c r="C735" t="s">
        <v>82</v>
      </c>
      <c r="D735" t="s">
        <v>83</v>
      </c>
    </row>
    <row r="736" spans="1:4" x14ac:dyDescent="0.45">
      <c r="A736">
        <v>1982</v>
      </c>
      <c r="B736">
        <v>18</v>
      </c>
      <c r="C736" t="s">
        <v>82</v>
      </c>
      <c r="D736" t="s">
        <v>83</v>
      </c>
    </row>
    <row r="737" spans="1:4" x14ac:dyDescent="0.45">
      <c r="A737">
        <v>1983</v>
      </c>
      <c r="B737">
        <v>18</v>
      </c>
      <c r="C737" t="s">
        <v>82</v>
      </c>
      <c r="D737" t="s">
        <v>83</v>
      </c>
    </row>
    <row r="738" spans="1:4" x14ac:dyDescent="0.45">
      <c r="A738">
        <v>1984</v>
      </c>
      <c r="B738">
        <v>18</v>
      </c>
      <c r="C738" t="s">
        <v>82</v>
      </c>
      <c r="D738" t="s">
        <v>83</v>
      </c>
    </row>
    <row r="739" spans="1:4" x14ac:dyDescent="0.45">
      <c r="A739">
        <v>1985</v>
      </c>
      <c r="B739">
        <v>18</v>
      </c>
      <c r="C739" t="s">
        <v>82</v>
      </c>
      <c r="D739" t="s">
        <v>83</v>
      </c>
    </row>
    <row r="740" spans="1:4" x14ac:dyDescent="0.45">
      <c r="A740">
        <v>1986</v>
      </c>
      <c r="B740">
        <v>18</v>
      </c>
      <c r="C740" t="s">
        <v>82</v>
      </c>
      <c r="D740" t="s">
        <v>83</v>
      </c>
    </row>
    <row r="741" spans="1:4" x14ac:dyDescent="0.45">
      <c r="A741">
        <v>1987</v>
      </c>
      <c r="B741">
        <v>18</v>
      </c>
      <c r="C741" t="s">
        <v>82</v>
      </c>
      <c r="D741" t="s">
        <v>83</v>
      </c>
    </row>
    <row r="742" spans="1:4" x14ac:dyDescent="0.45">
      <c r="A742">
        <v>1988</v>
      </c>
      <c r="B742">
        <v>18</v>
      </c>
      <c r="C742" t="s">
        <v>82</v>
      </c>
      <c r="D742" t="s">
        <v>83</v>
      </c>
    </row>
    <row r="743" spans="1:4" x14ac:dyDescent="0.45">
      <c r="A743">
        <v>1989</v>
      </c>
      <c r="B743">
        <v>18</v>
      </c>
      <c r="C743" t="s">
        <v>82</v>
      </c>
      <c r="D743" t="s">
        <v>83</v>
      </c>
    </row>
    <row r="744" spans="1:4" x14ac:dyDescent="0.45">
      <c r="A744">
        <v>1990</v>
      </c>
      <c r="B744">
        <v>18</v>
      </c>
      <c r="C744" t="s">
        <v>82</v>
      </c>
      <c r="D744" t="s">
        <v>83</v>
      </c>
    </row>
    <row r="745" spans="1:4" x14ac:dyDescent="0.45">
      <c r="A745">
        <v>1991</v>
      </c>
      <c r="B745">
        <v>18</v>
      </c>
      <c r="C745" t="s">
        <v>82</v>
      </c>
      <c r="D745" t="s">
        <v>83</v>
      </c>
    </row>
    <row r="746" spans="1:4" x14ac:dyDescent="0.45">
      <c r="A746">
        <v>1992</v>
      </c>
      <c r="B746">
        <v>18</v>
      </c>
      <c r="C746" t="s">
        <v>82</v>
      </c>
      <c r="D746" t="s">
        <v>83</v>
      </c>
    </row>
    <row r="747" spans="1:4" x14ac:dyDescent="0.45">
      <c r="A747">
        <v>1993</v>
      </c>
      <c r="B747">
        <v>18</v>
      </c>
      <c r="C747" t="s">
        <v>82</v>
      </c>
      <c r="D747" t="s">
        <v>83</v>
      </c>
    </row>
    <row r="748" spans="1:4" x14ac:dyDescent="0.45">
      <c r="A748">
        <v>1994</v>
      </c>
      <c r="B748">
        <v>18</v>
      </c>
      <c r="C748" t="s">
        <v>82</v>
      </c>
      <c r="D748" t="s">
        <v>83</v>
      </c>
    </row>
    <row r="749" spans="1:4" x14ac:dyDescent="0.45">
      <c r="A749">
        <v>1995</v>
      </c>
      <c r="B749">
        <v>18</v>
      </c>
      <c r="C749" t="s">
        <v>82</v>
      </c>
      <c r="D749" t="s">
        <v>83</v>
      </c>
    </row>
    <row r="750" spans="1:4" x14ac:dyDescent="0.45">
      <c r="A750">
        <v>1996</v>
      </c>
      <c r="B750">
        <v>18</v>
      </c>
      <c r="C750" t="s">
        <v>82</v>
      </c>
      <c r="D750" t="s">
        <v>83</v>
      </c>
    </row>
    <row r="751" spans="1:4" x14ac:dyDescent="0.45">
      <c r="A751">
        <v>1997</v>
      </c>
      <c r="B751">
        <v>18</v>
      </c>
      <c r="C751" t="s">
        <v>82</v>
      </c>
      <c r="D751" t="s">
        <v>83</v>
      </c>
    </row>
    <row r="752" spans="1:4" x14ac:dyDescent="0.45">
      <c r="A752">
        <v>1998</v>
      </c>
      <c r="B752">
        <v>18</v>
      </c>
      <c r="C752" t="s">
        <v>82</v>
      </c>
      <c r="D752" t="s">
        <v>83</v>
      </c>
    </row>
    <row r="753" spans="1:4" x14ac:dyDescent="0.45">
      <c r="A753">
        <v>1999</v>
      </c>
      <c r="B753">
        <v>18</v>
      </c>
      <c r="C753" t="s">
        <v>82</v>
      </c>
      <c r="D753" t="s">
        <v>83</v>
      </c>
    </row>
    <row r="754" spans="1:4" x14ac:dyDescent="0.45">
      <c r="A754">
        <v>2000</v>
      </c>
      <c r="B754">
        <v>18</v>
      </c>
      <c r="C754" t="s">
        <v>82</v>
      </c>
      <c r="D754" t="s">
        <v>83</v>
      </c>
    </row>
    <row r="755" spans="1:4" x14ac:dyDescent="0.45">
      <c r="A755">
        <v>2001</v>
      </c>
      <c r="B755">
        <v>18</v>
      </c>
      <c r="C755" t="s">
        <v>82</v>
      </c>
      <c r="D755" t="s">
        <v>83</v>
      </c>
    </row>
    <row r="756" spans="1:4" x14ac:dyDescent="0.45">
      <c r="A756">
        <v>2002</v>
      </c>
      <c r="B756">
        <v>18</v>
      </c>
      <c r="C756" t="s">
        <v>82</v>
      </c>
      <c r="D756" t="s">
        <v>83</v>
      </c>
    </row>
    <row r="757" spans="1:4" x14ac:dyDescent="0.45">
      <c r="A757">
        <v>2003</v>
      </c>
      <c r="B757">
        <v>18</v>
      </c>
      <c r="C757" t="s">
        <v>82</v>
      </c>
      <c r="D757" t="s">
        <v>83</v>
      </c>
    </row>
    <row r="758" spans="1:4" x14ac:dyDescent="0.45">
      <c r="A758">
        <v>2004</v>
      </c>
      <c r="B758">
        <v>18</v>
      </c>
      <c r="C758" t="s">
        <v>82</v>
      </c>
      <c r="D758" t="s">
        <v>83</v>
      </c>
    </row>
    <row r="759" spans="1:4" x14ac:dyDescent="0.45">
      <c r="A759">
        <v>2005</v>
      </c>
      <c r="B759">
        <v>18</v>
      </c>
      <c r="C759" t="s">
        <v>82</v>
      </c>
      <c r="D759" t="s">
        <v>83</v>
      </c>
    </row>
    <row r="760" spans="1:4" x14ac:dyDescent="0.45">
      <c r="A760">
        <v>2006</v>
      </c>
      <c r="B760">
        <v>18</v>
      </c>
      <c r="C760" t="s">
        <v>82</v>
      </c>
      <c r="D760" t="s">
        <v>83</v>
      </c>
    </row>
    <row r="761" spans="1:4" x14ac:dyDescent="0.45">
      <c r="A761">
        <v>2007</v>
      </c>
      <c r="B761">
        <v>18</v>
      </c>
      <c r="C761" t="s">
        <v>82</v>
      </c>
      <c r="D761" t="s">
        <v>83</v>
      </c>
    </row>
    <row r="762" spans="1:4" x14ac:dyDescent="0.45">
      <c r="A762">
        <v>2008</v>
      </c>
      <c r="B762">
        <v>18</v>
      </c>
      <c r="C762" t="s">
        <v>82</v>
      </c>
      <c r="D762" t="s">
        <v>83</v>
      </c>
    </row>
    <row r="763" spans="1:4" x14ac:dyDescent="0.45">
      <c r="A763">
        <v>2009</v>
      </c>
      <c r="B763">
        <v>18</v>
      </c>
      <c r="C763" t="s">
        <v>82</v>
      </c>
      <c r="D763" t="s">
        <v>83</v>
      </c>
    </row>
    <row r="764" spans="1:4" x14ac:dyDescent="0.45">
      <c r="A764">
        <v>2010</v>
      </c>
      <c r="B764">
        <v>18</v>
      </c>
      <c r="C764" t="s">
        <v>82</v>
      </c>
      <c r="D764" t="s">
        <v>83</v>
      </c>
    </row>
    <row r="765" spans="1:4" x14ac:dyDescent="0.45">
      <c r="A765">
        <v>2011</v>
      </c>
      <c r="B765">
        <v>18</v>
      </c>
      <c r="C765" t="s">
        <v>82</v>
      </c>
      <c r="D765" t="s">
        <v>83</v>
      </c>
    </row>
    <row r="766" spans="1:4" x14ac:dyDescent="0.45">
      <c r="A766">
        <v>2012</v>
      </c>
      <c r="B766">
        <v>18</v>
      </c>
      <c r="C766" t="s">
        <v>82</v>
      </c>
      <c r="D766" t="s">
        <v>83</v>
      </c>
    </row>
    <row r="767" spans="1:4" x14ac:dyDescent="0.45">
      <c r="A767">
        <v>2013</v>
      </c>
      <c r="B767">
        <v>18</v>
      </c>
      <c r="C767" t="s">
        <v>82</v>
      </c>
      <c r="D767" t="s">
        <v>83</v>
      </c>
    </row>
    <row r="768" spans="1:4" x14ac:dyDescent="0.45">
      <c r="A768">
        <v>2014</v>
      </c>
      <c r="B768">
        <v>18</v>
      </c>
      <c r="C768" t="s">
        <v>82</v>
      </c>
      <c r="D768" t="s">
        <v>83</v>
      </c>
    </row>
    <row r="769" spans="1:4" x14ac:dyDescent="0.45">
      <c r="A769">
        <v>2015</v>
      </c>
      <c r="B769">
        <v>18</v>
      </c>
      <c r="C769" t="s">
        <v>82</v>
      </c>
      <c r="D769" t="s">
        <v>83</v>
      </c>
    </row>
    <row r="770" spans="1:4" x14ac:dyDescent="0.45">
      <c r="A770">
        <v>2016</v>
      </c>
      <c r="B770">
        <v>18</v>
      </c>
      <c r="C770" t="s">
        <v>82</v>
      </c>
      <c r="D770" t="s">
        <v>83</v>
      </c>
    </row>
    <row r="771" spans="1:4" x14ac:dyDescent="0.45">
      <c r="A771">
        <v>2017</v>
      </c>
      <c r="B771">
        <v>18</v>
      </c>
      <c r="C771" t="s">
        <v>82</v>
      </c>
      <c r="D771" t="s">
        <v>83</v>
      </c>
    </row>
    <row r="772" spans="1:4" x14ac:dyDescent="0.45">
      <c r="A772">
        <v>2018</v>
      </c>
      <c r="B772">
        <v>18</v>
      </c>
      <c r="C772" t="s">
        <v>82</v>
      </c>
      <c r="D772" t="s">
        <v>83</v>
      </c>
    </row>
    <row r="773" spans="1:4" x14ac:dyDescent="0.45">
      <c r="A773">
        <v>2019</v>
      </c>
      <c r="B773">
        <v>18</v>
      </c>
      <c r="C773" t="s">
        <v>82</v>
      </c>
      <c r="D773" t="s">
        <v>83</v>
      </c>
    </row>
    <row r="774" spans="1:4" x14ac:dyDescent="0.45">
      <c r="A774">
        <v>2020</v>
      </c>
      <c r="B774">
        <v>18</v>
      </c>
      <c r="C774" t="s">
        <v>82</v>
      </c>
      <c r="D774" t="s">
        <v>83</v>
      </c>
    </row>
    <row r="775" spans="1:4" x14ac:dyDescent="0.45">
      <c r="A775">
        <v>2021</v>
      </c>
      <c r="B775">
        <v>18</v>
      </c>
      <c r="C775" t="s">
        <v>82</v>
      </c>
      <c r="D775" t="s">
        <v>83</v>
      </c>
    </row>
    <row r="776" spans="1:4" x14ac:dyDescent="0.45">
      <c r="A776">
        <v>2022</v>
      </c>
      <c r="B776">
        <v>18</v>
      </c>
      <c r="C776" t="s">
        <v>82</v>
      </c>
      <c r="D776" t="s">
        <v>83</v>
      </c>
    </row>
    <row r="777" spans="1:4" x14ac:dyDescent="0.45">
      <c r="A777">
        <v>1980</v>
      </c>
      <c r="B777">
        <v>19</v>
      </c>
      <c r="C777" t="s">
        <v>84</v>
      </c>
      <c r="D777" t="s">
        <v>85</v>
      </c>
    </row>
    <row r="778" spans="1:4" x14ac:dyDescent="0.45">
      <c r="B778">
        <v>19</v>
      </c>
      <c r="C778" t="s">
        <v>84</v>
      </c>
      <c r="D778" t="s">
        <v>85</v>
      </c>
    </row>
    <row r="779" spans="1:4" x14ac:dyDescent="0.45">
      <c r="B779">
        <v>19</v>
      </c>
      <c r="C779" t="s">
        <v>84</v>
      </c>
      <c r="D779" t="s">
        <v>85</v>
      </c>
    </row>
    <row r="780" spans="1:4" x14ac:dyDescent="0.45">
      <c r="B780">
        <v>19</v>
      </c>
      <c r="C780" t="s">
        <v>84</v>
      </c>
      <c r="D780" t="s">
        <v>85</v>
      </c>
    </row>
    <row r="781" spans="1:4" x14ac:dyDescent="0.45">
      <c r="B781">
        <v>19</v>
      </c>
      <c r="C781" t="s">
        <v>84</v>
      </c>
      <c r="D781" t="s">
        <v>85</v>
      </c>
    </row>
    <row r="782" spans="1:4" x14ac:dyDescent="0.45">
      <c r="B782">
        <v>19</v>
      </c>
      <c r="C782" t="s">
        <v>84</v>
      </c>
      <c r="D782" t="s">
        <v>85</v>
      </c>
    </row>
    <row r="783" spans="1:4" x14ac:dyDescent="0.45">
      <c r="B783">
        <v>19</v>
      </c>
      <c r="C783" t="s">
        <v>84</v>
      </c>
    </row>
    <row r="784" spans="1:4" x14ac:dyDescent="0.45">
      <c r="B784">
        <v>19</v>
      </c>
      <c r="C784" t="s">
        <v>84</v>
      </c>
    </row>
    <row r="785" spans="2:3" x14ac:dyDescent="0.45">
      <c r="B785">
        <v>19</v>
      </c>
      <c r="C785" t="s">
        <v>84</v>
      </c>
    </row>
    <row r="786" spans="2:3" x14ac:dyDescent="0.45">
      <c r="B786">
        <v>19</v>
      </c>
      <c r="C786" t="s">
        <v>84</v>
      </c>
    </row>
    <row r="787" spans="2:3" x14ac:dyDescent="0.45">
      <c r="B787">
        <v>19</v>
      </c>
      <c r="C787" t="s">
        <v>84</v>
      </c>
    </row>
    <row r="788" spans="2:3" x14ac:dyDescent="0.45">
      <c r="B788">
        <v>19</v>
      </c>
      <c r="C788" t="s">
        <v>84</v>
      </c>
    </row>
    <row r="789" spans="2:3" x14ac:dyDescent="0.45">
      <c r="B789">
        <v>19</v>
      </c>
      <c r="C789" t="s">
        <v>84</v>
      </c>
    </row>
    <row r="790" spans="2:3" x14ac:dyDescent="0.45">
      <c r="B790">
        <v>19</v>
      </c>
      <c r="C790" t="s">
        <v>84</v>
      </c>
    </row>
    <row r="791" spans="2:3" x14ac:dyDescent="0.45">
      <c r="B791">
        <v>19</v>
      </c>
      <c r="C791" t="s">
        <v>84</v>
      </c>
    </row>
    <row r="792" spans="2:3" x14ac:dyDescent="0.45">
      <c r="B792">
        <v>19</v>
      </c>
      <c r="C792" t="s">
        <v>84</v>
      </c>
    </row>
    <row r="793" spans="2:3" x14ac:dyDescent="0.45">
      <c r="B793">
        <v>19</v>
      </c>
      <c r="C793" t="s">
        <v>84</v>
      </c>
    </row>
    <row r="794" spans="2:3" x14ac:dyDescent="0.45">
      <c r="B794">
        <v>19</v>
      </c>
      <c r="C794" t="s">
        <v>84</v>
      </c>
    </row>
    <row r="795" spans="2:3" x14ac:dyDescent="0.45">
      <c r="B795">
        <v>19</v>
      </c>
      <c r="C795" t="s">
        <v>84</v>
      </c>
    </row>
    <row r="796" spans="2:3" x14ac:dyDescent="0.45">
      <c r="B796">
        <v>19</v>
      </c>
      <c r="C796" t="s">
        <v>84</v>
      </c>
    </row>
    <row r="797" spans="2:3" x14ac:dyDescent="0.45">
      <c r="B797">
        <v>19</v>
      </c>
      <c r="C797" t="s">
        <v>84</v>
      </c>
    </row>
    <row r="798" spans="2:3" x14ac:dyDescent="0.45">
      <c r="B798">
        <v>19</v>
      </c>
      <c r="C798" t="s">
        <v>84</v>
      </c>
    </row>
    <row r="799" spans="2:3" x14ac:dyDescent="0.45">
      <c r="B799">
        <v>19</v>
      </c>
      <c r="C799" t="s">
        <v>84</v>
      </c>
    </row>
    <row r="800" spans="2:3" x14ac:dyDescent="0.45">
      <c r="B800">
        <v>19</v>
      </c>
      <c r="C800" t="s">
        <v>84</v>
      </c>
    </row>
    <row r="801" spans="2:3" x14ac:dyDescent="0.45">
      <c r="B801">
        <v>19</v>
      </c>
      <c r="C801" t="s">
        <v>84</v>
      </c>
    </row>
    <row r="802" spans="2:3" x14ac:dyDescent="0.45">
      <c r="B802">
        <v>19</v>
      </c>
      <c r="C802" t="s">
        <v>84</v>
      </c>
    </row>
    <row r="803" spans="2:3" x14ac:dyDescent="0.45">
      <c r="B803">
        <v>19</v>
      </c>
      <c r="C803" t="s">
        <v>84</v>
      </c>
    </row>
    <row r="804" spans="2:3" x14ac:dyDescent="0.45">
      <c r="B804">
        <v>19</v>
      </c>
      <c r="C804" t="s">
        <v>84</v>
      </c>
    </row>
    <row r="805" spans="2:3" x14ac:dyDescent="0.45">
      <c r="B805">
        <v>19</v>
      </c>
      <c r="C805" t="s">
        <v>84</v>
      </c>
    </row>
    <row r="806" spans="2:3" x14ac:dyDescent="0.45">
      <c r="B806">
        <v>19</v>
      </c>
      <c r="C806" t="s">
        <v>84</v>
      </c>
    </row>
    <row r="807" spans="2:3" x14ac:dyDescent="0.45">
      <c r="B807">
        <v>19</v>
      </c>
      <c r="C807" t="s">
        <v>84</v>
      </c>
    </row>
    <row r="808" spans="2:3" x14ac:dyDescent="0.45">
      <c r="B808">
        <v>19</v>
      </c>
      <c r="C808" t="s">
        <v>84</v>
      </c>
    </row>
    <row r="809" spans="2:3" x14ac:dyDescent="0.45">
      <c r="B809">
        <v>19</v>
      </c>
      <c r="C809" t="s">
        <v>84</v>
      </c>
    </row>
    <row r="810" spans="2:3" x14ac:dyDescent="0.45">
      <c r="B810">
        <v>19</v>
      </c>
      <c r="C810" t="s">
        <v>84</v>
      </c>
    </row>
    <row r="811" spans="2:3" x14ac:dyDescent="0.45">
      <c r="B811">
        <v>19</v>
      </c>
      <c r="C811" t="s">
        <v>84</v>
      </c>
    </row>
    <row r="812" spans="2:3" x14ac:dyDescent="0.45">
      <c r="B812">
        <v>19</v>
      </c>
      <c r="C812" t="s">
        <v>84</v>
      </c>
    </row>
    <row r="813" spans="2:3" x14ac:dyDescent="0.45">
      <c r="B813">
        <v>19</v>
      </c>
      <c r="C813" t="s">
        <v>84</v>
      </c>
    </row>
    <row r="814" spans="2:3" x14ac:dyDescent="0.45">
      <c r="B814">
        <v>19</v>
      </c>
      <c r="C814" t="s">
        <v>84</v>
      </c>
    </row>
    <row r="815" spans="2:3" x14ac:dyDescent="0.45">
      <c r="B815">
        <v>19</v>
      </c>
      <c r="C815" t="s">
        <v>84</v>
      </c>
    </row>
    <row r="816" spans="2:3" x14ac:dyDescent="0.45">
      <c r="B816">
        <v>19</v>
      </c>
      <c r="C816" t="s">
        <v>84</v>
      </c>
    </row>
    <row r="817" spans="1:4" x14ac:dyDescent="0.45">
      <c r="B817">
        <v>19</v>
      </c>
      <c r="C817" t="s">
        <v>84</v>
      </c>
    </row>
    <row r="818" spans="1:4" x14ac:dyDescent="0.45">
      <c r="B818">
        <v>19</v>
      </c>
      <c r="C818" t="s">
        <v>84</v>
      </c>
    </row>
    <row r="819" spans="1:4" x14ac:dyDescent="0.45">
      <c r="B819">
        <v>19</v>
      </c>
      <c r="C819" t="s">
        <v>84</v>
      </c>
    </row>
    <row r="820" spans="1:4" x14ac:dyDescent="0.45">
      <c r="A820">
        <v>1980</v>
      </c>
      <c r="B820">
        <v>20</v>
      </c>
      <c r="C820" t="s">
        <v>86</v>
      </c>
      <c r="D820" t="s">
        <v>87</v>
      </c>
    </row>
    <row r="821" spans="1:4" x14ac:dyDescent="0.45">
      <c r="A821">
        <v>1981</v>
      </c>
      <c r="B821">
        <v>20</v>
      </c>
      <c r="C821" t="s">
        <v>86</v>
      </c>
      <c r="D821" t="s">
        <v>87</v>
      </c>
    </row>
    <row r="822" spans="1:4" x14ac:dyDescent="0.45">
      <c r="A822">
        <v>1982</v>
      </c>
      <c r="B822">
        <v>20</v>
      </c>
      <c r="C822" t="s">
        <v>86</v>
      </c>
      <c r="D822" t="s">
        <v>87</v>
      </c>
    </row>
    <row r="823" spans="1:4" x14ac:dyDescent="0.45">
      <c r="A823">
        <v>1983</v>
      </c>
      <c r="B823">
        <v>20</v>
      </c>
      <c r="C823" t="s">
        <v>86</v>
      </c>
      <c r="D823" t="s">
        <v>87</v>
      </c>
    </row>
    <row r="824" spans="1:4" x14ac:dyDescent="0.45">
      <c r="A824">
        <v>1984</v>
      </c>
      <c r="B824">
        <v>20</v>
      </c>
      <c r="C824" t="s">
        <v>86</v>
      </c>
      <c r="D824" t="s">
        <v>87</v>
      </c>
    </row>
    <row r="825" spans="1:4" x14ac:dyDescent="0.45">
      <c r="A825">
        <v>1985</v>
      </c>
      <c r="B825">
        <v>20</v>
      </c>
      <c r="C825" t="s">
        <v>86</v>
      </c>
      <c r="D825" t="s">
        <v>87</v>
      </c>
    </row>
    <row r="826" spans="1:4" x14ac:dyDescent="0.45">
      <c r="A826">
        <v>1986</v>
      </c>
      <c r="B826">
        <v>20</v>
      </c>
      <c r="C826" t="s">
        <v>86</v>
      </c>
    </row>
    <row r="827" spans="1:4" x14ac:dyDescent="0.45">
      <c r="A827">
        <v>1987</v>
      </c>
      <c r="B827">
        <v>20</v>
      </c>
      <c r="C827" t="s">
        <v>86</v>
      </c>
    </row>
    <row r="828" spans="1:4" x14ac:dyDescent="0.45">
      <c r="A828">
        <v>1988</v>
      </c>
      <c r="B828">
        <v>20</v>
      </c>
      <c r="C828" t="s">
        <v>86</v>
      </c>
    </row>
    <row r="829" spans="1:4" x14ac:dyDescent="0.45">
      <c r="A829">
        <v>1989</v>
      </c>
      <c r="B829">
        <v>20</v>
      </c>
      <c r="C829" t="s">
        <v>86</v>
      </c>
    </row>
    <row r="830" spans="1:4" x14ac:dyDescent="0.45">
      <c r="A830">
        <v>1990</v>
      </c>
      <c r="B830">
        <v>20</v>
      </c>
      <c r="C830" t="s">
        <v>86</v>
      </c>
    </row>
    <row r="831" spans="1:4" x14ac:dyDescent="0.45">
      <c r="A831">
        <v>1991</v>
      </c>
      <c r="B831">
        <v>20</v>
      </c>
      <c r="C831" t="s">
        <v>86</v>
      </c>
    </row>
    <row r="832" spans="1:4" x14ac:dyDescent="0.45">
      <c r="A832">
        <v>1992</v>
      </c>
      <c r="B832">
        <v>20</v>
      </c>
      <c r="C832" t="s">
        <v>86</v>
      </c>
    </row>
    <row r="833" spans="1:3" x14ac:dyDescent="0.45">
      <c r="A833">
        <v>1993</v>
      </c>
      <c r="B833">
        <v>20</v>
      </c>
      <c r="C833" t="s">
        <v>86</v>
      </c>
    </row>
    <row r="834" spans="1:3" x14ac:dyDescent="0.45">
      <c r="A834">
        <v>1994</v>
      </c>
      <c r="B834">
        <v>20</v>
      </c>
      <c r="C834" t="s">
        <v>86</v>
      </c>
    </row>
    <row r="835" spans="1:3" x14ac:dyDescent="0.45">
      <c r="A835">
        <v>1995</v>
      </c>
      <c r="B835">
        <v>20</v>
      </c>
      <c r="C835" t="s">
        <v>86</v>
      </c>
    </row>
    <row r="836" spans="1:3" x14ac:dyDescent="0.45">
      <c r="A836">
        <v>1996</v>
      </c>
      <c r="B836">
        <v>20</v>
      </c>
      <c r="C836" t="s">
        <v>86</v>
      </c>
    </row>
    <row r="837" spans="1:3" x14ac:dyDescent="0.45">
      <c r="A837">
        <v>1997</v>
      </c>
      <c r="B837">
        <v>20</v>
      </c>
      <c r="C837" t="s">
        <v>86</v>
      </c>
    </row>
    <row r="838" spans="1:3" x14ac:dyDescent="0.45">
      <c r="A838">
        <v>1998</v>
      </c>
      <c r="B838">
        <v>20</v>
      </c>
      <c r="C838" t="s">
        <v>86</v>
      </c>
    </row>
    <row r="839" spans="1:3" x14ac:dyDescent="0.45">
      <c r="A839">
        <v>1999</v>
      </c>
      <c r="B839">
        <v>20</v>
      </c>
      <c r="C839" t="s">
        <v>86</v>
      </c>
    </row>
    <row r="840" spans="1:3" x14ac:dyDescent="0.45">
      <c r="A840">
        <v>2000</v>
      </c>
      <c r="B840">
        <v>20</v>
      </c>
      <c r="C840" t="s">
        <v>86</v>
      </c>
    </row>
    <row r="841" spans="1:3" x14ac:dyDescent="0.45">
      <c r="A841">
        <v>2001</v>
      </c>
      <c r="B841">
        <v>20</v>
      </c>
      <c r="C841" t="s">
        <v>86</v>
      </c>
    </row>
    <row r="842" spans="1:3" x14ac:dyDescent="0.45">
      <c r="A842">
        <v>2002</v>
      </c>
      <c r="B842">
        <v>20</v>
      </c>
      <c r="C842" t="s">
        <v>86</v>
      </c>
    </row>
    <row r="843" spans="1:3" x14ac:dyDescent="0.45">
      <c r="A843">
        <v>2003</v>
      </c>
      <c r="B843">
        <v>20</v>
      </c>
      <c r="C843" t="s">
        <v>86</v>
      </c>
    </row>
    <row r="844" spans="1:3" x14ac:dyDescent="0.45">
      <c r="A844">
        <v>2004</v>
      </c>
      <c r="B844">
        <v>20</v>
      </c>
      <c r="C844" t="s">
        <v>86</v>
      </c>
    </row>
    <row r="845" spans="1:3" x14ac:dyDescent="0.45">
      <c r="A845">
        <v>2005</v>
      </c>
      <c r="B845">
        <v>20</v>
      </c>
      <c r="C845" t="s">
        <v>86</v>
      </c>
    </row>
    <row r="846" spans="1:3" x14ac:dyDescent="0.45">
      <c r="A846">
        <v>2006</v>
      </c>
      <c r="B846">
        <v>20</v>
      </c>
      <c r="C846" t="s">
        <v>86</v>
      </c>
    </row>
    <row r="847" spans="1:3" x14ac:dyDescent="0.45">
      <c r="A847">
        <v>2007</v>
      </c>
      <c r="B847">
        <v>20</v>
      </c>
      <c r="C847" t="s">
        <v>86</v>
      </c>
    </row>
    <row r="848" spans="1:3" x14ac:dyDescent="0.45">
      <c r="A848">
        <v>2008</v>
      </c>
      <c r="B848">
        <v>20</v>
      </c>
      <c r="C848" t="s">
        <v>86</v>
      </c>
    </row>
    <row r="849" spans="1:13" x14ac:dyDescent="0.45">
      <c r="A849">
        <v>2009</v>
      </c>
      <c r="B849">
        <v>20</v>
      </c>
      <c r="C849" t="s">
        <v>86</v>
      </c>
    </row>
    <row r="850" spans="1:13" x14ac:dyDescent="0.45">
      <c r="A850">
        <v>2010</v>
      </c>
      <c r="B850">
        <v>20</v>
      </c>
      <c r="C850" t="s">
        <v>86</v>
      </c>
    </row>
    <row r="851" spans="1:13" x14ac:dyDescent="0.45">
      <c r="A851">
        <v>2011</v>
      </c>
      <c r="B851">
        <v>20</v>
      </c>
      <c r="C851" t="s">
        <v>86</v>
      </c>
    </row>
    <row r="852" spans="1:13" x14ac:dyDescent="0.45">
      <c r="A852">
        <v>2012</v>
      </c>
      <c r="B852">
        <v>20</v>
      </c>
      <c r="C852" t="s">
        <v>86</v>
      </c>
    </row>
    <row r="853" spans="1:13" x14ac:dyDescent="0.45">
      <c r="A853">
        <v>2013</v>
      </c>
      <c r="B853">
        <v>20</v>
      </c>
      <c r="C853" t="s">
        <v>86</v>
      </c>
    </row>
    <row r="854" spans="1:13" x14ac:dyDescent="0.45">
      <c r="A854">
        <v>2014</v>
      </c>
      <c r="B854">
        <v>20</v>
      </c>
      <c r="C854" t="s">
        <v>86</v>
      </c>
    </row>
    <row r="855" spans="1:13" x14ac:dyDescent="0.45">
      <c r="A855">
        <v>2015</v>
      </c>
      <c r="B855">
        <v>20</v>
      </c>
      <c r="C855" t="s">
        <v>86</v>
      </c>
    </row>
    <row r="856" spans="1:13" x14ac:dyDescent="0.45">
      <c r="A856">
        <v>2016</v>
      </c>
      <c r="B856">
        <v>20</v>
      </c>
      <c r="C856" t="s">
        <v>86</v>
      </c>
    </row>
    <row r="857" spans="1:13" x14ac:dyDescent="0.45">
      <c r="A857">
        <v>2017</v>
      </c>
      <c r="B857">
        <v>20</v>
      </c>
      <c r="C857" t="s">
        <v>86</v>
      </c>
    </row>
    <row r="858" spans="1:13" x14ac:dyDescent="0.45">
      <c r="A858">
        <v>2018</v>
      </c>
      <c r="B858">
        <v>20</v>
      </c>
      <c r="C858" t="s">
        <v>86</v>
      </c>
    </row>
    <row r="859" spans="1:13" x14ac:dyDescent="0.45">
      <c r="A859">
        <v>2019</v>
      </c>
      <c r="B859">
        <v>20</v>
      </c>
      <c r="C859" t="s">
        <v>86</v>
      </c>
    </row>
    <row r="860" spans="1:13" x14ac:dyDescent="0.45">
      <c r="A860">
        <v>2020</v>
      </c>
      <c r="B860">
        <v>20</v>
      </c>
      <c r="C860" t="s">
        <v>86</v>
      </c>
    </row>
    <row r="861" spans="1:13" x14ac:dyDescent="0.45">
      <c r="A861">
        <v>2021</v>
      </c>
      <c r="B861">
        <v>20</v>
      </c>
      <c r="C861" t="s">
        <v>86</v>
      </c>
    </row>
    <row r="862" spans="1:13" x14ac:dyDescent="0.45">
      <c r="A862">
        <v>2022</v>
      </c>
      <c r="B862">
        <v>20</v>
      </c>
      <c r="C862" t="s">
        <v>86</v>
      </c>
    </row>
    <row r="863" spans="1:13" x14ac:dyDescent="0.45">
      <c r="A863">
        <v>1980</v>
      </c>
      <c r="B863">
        <v>21</v>
      </c>
      <c r="C863" t="s">
        <v>20</v>
      </c>
      <c r="D863" t="s">
        <v>49</v>
      </c>
      <c r="E863">
        <v>1980</v>
      </c>
      <c r="F863">
        <v>86.113967266101952</v>
      </c>
      <c r="G863">
        <v>-9.9512939194995766</v>
      </c>
      <c r="H863">
        <v>2831.5851468106871</v>
      </c>
      <c r="I863">
        <v>-0.39705358426182313</v>
      </c>
      <c r="J863">
        <v>105.0257731958763</v>
      </c>
      <c r="K863">
        <v>187921</v>
      </c>
      <c r="L863">
        <v>128381.54</v>
      </c>
      <c r="M863">
        <v>2.1412083325833331</v>
      </c>
    </row>
    <row r="864" spans="1:13" x14ac:dyDescent="0.45">
      <c r="A864">
        <v>1981</v>
      </c>
      <c r="B864">
        <v>21</v>
      </c>
      <c r="C864" t="s">
        <v>20</v>
      </c>
      <c r="D864" t="s">
        <v>49</v>
      </c>
      <c r="E864">
        <v>1981</v>
      </c>
      <c r="F864">
        <v>9.021595023977298</v>
      </c>
      <c r="G864">
        <v>-22.378560796389777</v>
      </c>
      <c r="H864">
        <v>2980.6159440112497</v>
      </c>
      <c r="I864">
        <v>-0.25445286137992124</v>
      </c>
      <c r="J864">
        <v>106.85674020272103</v>
      </c>
      <c r="K864">
        <v>194099</v>
      </c>
      <c r="L864">
        <v>128519.22</v>
      </c>
      <c r="M864">
        <v>2.1126916659999999</v>
      </c>
    </row>
    <row r="865" spans="1:13" x14ac:dyDescent="0.45">
      <c r="A865">
        <v>1982</v>
      </c>
      <c r="B865">
        <v>21</v>
      </c>
      <c r="C865" t="s">
        <v>20</v>
      </c>
      <c r="D865" t="s">
        <v>49</v>
      </c>
      <c r="E865">
        <v>1982</v>
      </c>
      <c r="F865">
        <v>-4.8384433326173024</v>
      </c>
      <c r="G865">
        <v>0.57261011257112671</v>
      </c>
      <c r="H865">
        <v>3137.490467380263</v>
      </c>
      <c r="I865">
        <v>0.14563098180729847</v>
      </c>
      <c r="J865">
        <v>106.56950304092928</v>
      </c>
      <c r="K865">
        <v>200630</v>
      </c>
      <c r="L865">
        <v>135640.42000000001</v>
      </c>
      <c r="M865">
        <v>2.1400249991666667</v>
      </c>
    </row>
    <row r="866" spans="1:13" x14ac:dyDescent="0.45">
      <c r="A866">
        <v>1983</v>
      </c>
      <c r="B866">
        <v>21</v>
      </c>
      <c r="C866" t="s">
        <v>20</v>
      </c>
      <c r="D866" t="s">
        <v>49</v>
      </c>
      <c r="E866">
        <v>1983</v>
      </c>
      <c r="F866">
        <v>-11.420035315901288</v>
      </c>
      <c r="G866">
        <v>-2.8367500627397249</v>
      </c>
      <c r="H866">
        <v>3302.6215446108035</v>
      </c>
      <c r="I866">
        <v>9.4157252014180362E-2</v>
      </c>
      <c r="J866">
        <v>107.25144327232</v>
      </c>
      <c r="K866">
        <v>207523</v>
      </c>
      <c r="L866">
        <v>103056.6</v>
      </c>
      <c r="M866">
        <v>2.1130499989999998</v>
      </c>
    </row>
    <row r="867" spans="1:13" x14ac:dyDescent="0.45">
      <c r="A867">
        <v>1984</v>
      </c>
      <c r="B867">
        <v>21</v>
      </c>
      <c r="C867" t="s">
        <v>20</v>
      </c>
      <c r="D867" t="s">
        <v>49</v>
      </c>
      <c r="E867">
        <v>1984</v>
      </c>
      <c r="F867">
        <v>-1.2741715632398751</v>
      </c>
      <c r="G867">
        <v>-2.7548272348484346</v>
      </c>
      <c r="H867">
        <v>3476.4437311692673</v>
      </c>
      <c r="I867">
        <v>2.1149738692445932E-2</v>
      </c>
      <c r="J867">
        <v>213.82094631324929</v>
      </c>
      <c r="K867">
        <v>214682</v>
      </c>
      <c r="L867">
        <v>88017.86</v>
      </c>
      <c r="M867">
        <v>2.1330833330000001</v>
      </c>
    </row>
    <row r="868" spans="1:13" x14ac:dyDescent="0.45">
      <c r="A868">
        <v>1985</v>
      </c>
      <c r="B868">
        <v>21</v>
      </c>
      <c r="C868" t="s">
        <v>20</v>
      </c>
      <c r="D868" t="s">
        <v>49</v>
      </c>
      <c r="E868">
        <v>1985</v>
      </c>
      <c r="F868">
        <v>-2.4649410473008118</v>
      </c>
      <c r="G868">
        <v>-4.7890409828277285</v>
      </c>
      <c r="H868">
        <v>3659.4144538623868</v>
      </c>
      <c r="I868">
        <v>0.10415683447185581</v>
      </c>
      <c r="J868">
        <v>321.07238958556928</v>
      </c>
      <c r="K868">
        <v>222119</v>
      </c>
      <c r="L868">
        <v>101527.69</v>
      </c>
      <c r="M868">
        <v>2.2001499996666669</v>
      </c>
    </row>
    <row r="869" spans="1:13" x14ac:dyDescent="0.45">
      <c r="A869">
        <v>1986</v>
      </c>
      <c r="B869">
        <v>21</v>
      </c>
      <c r="C869" t="s">
        <v>20</v>
      </c>
      <c r="D869" t="s">
        <v>49</v>
      </c>
      <c r="E869">
        <v>1986</v>
      </c>
      <c r="F869">
        <v>-31.904747575869408</v>
      </c>
      <c r="G869">
        <v>-5.9733153647265738</v>
      </c>
      <c r="H869">
        <v>3852.0152145919865</v>
      </c>
      <c r="I869">
        <v>-0.25651083835546645</v>
      </c>
      <c r="J869">
        <v>534.89333589881858</v>
      </c>
      <c r="K869">
        <v>229815</v>
      </c>
      <c r="L869">
        <v>65020.741999999998</v>
      </c>
      <c r="M869">
        <v>2.1774166665000001</v>
      </c>
    </row>
    <row r="870" spans="1:13" x14ac:dyDescent="0.45">
      <c r="A870">
        <v>1987</v>
      </c>
      <c r="B870">
        <v>21</v>
      </c>
      <c r="C870" t="s">
        <v>20</v>
      </c>
      <c r="D870" t="s">
        <v>49</v>
      </c>
      <c r="E870">
        <v>1987</v>
      </c>
      <c r="F870">
        <v>10.729960713460002</v>
      </c>
      <c r="G870">
        <v>-1.3797024629845822</v>
      </c>
      <c r="H870">
        <v>4054.7528574652492</v>
      </c>
      <c r="I870">
        <v>-2.5413096818309761E-3</v>
      </c>
      <c r="J870">
        <v>855.9657254843878</v>
      </c>
      <c r="K870">
        <v>237712</v>
      </c>
      <c r="L870">
        <v>100390.95</v>
      </c>
      <c r="M870">
        <v>2.1059833333333331</v>
      </c>
    </row>
    <row r="871" spans="1:13" x14ac:dyDescent="0.45">
      <c r="A871">
        <v>1988</v>
      </c>
      <c r="B871">
        <v>21</v>
      </c>
      <c r="C871" t="s">
        <v>20</v>
      </c>
      <c r="D871" t="s">
        <v>49</v>
      </c>
      <c r="E871">
        <v>1988</v>
      </c>
      <c r="F871">
        <v>-7.6690730217596439</v>
      </c>
      <c r="G871">
        <v>-2.2009720313784982</v>
      </c>
      <c r="H871">
        <v>4268.1609025949992</v>
      </c>
      <c r="I871">
        <v>1.7096023860530399E-2</v>
      </c>
      <c r="J871">
        <v>1390.8590613832064</v>
      </c>
      <c r="K871">
        <v>245729</v>
      </c>
      <c r="L871">
        <v>84126.48</v>
      </c>
      <c r="M871">
        <v>2.0124249999999999</v>
      </c>
    </row>
    <row r="872" spans="1:13" x14ac:dyDescent="0.45">
      <c r="A872">
        <v>1989</v>
      </c>
      <c r="B872">
        <v>21</v>
      </c>
      <c r="C872" t="s">
        <v>20</v>
      </c>
      <c r="D872" t="s">
        <v>49</v>
      </c>
      <c r="E872">
        <v>1989</v>
      </c>
      <c r="F872">
        <v>8.6980499588853206</v>
      </c>
      <c r="G872">
        <v>-4.2280064552246017</v>
      </c>
      <c r="H872">
        <v>4492.8009500999997</v>
      </c>
      <c r="I872">
        <v>0.33494870576533353</v>
      </c>
      <c r="J872">
        <v>97.01921055937234</v>
      </c>
      <c r="K872">
        <v>253821</v>
      </c>
      <c r="L872">
        <v>95691.67</v>
      </c>
      <c r="M872">
        <v>1.9502583333333334</v>
      </c>
    </row>
    <row r="873" spans="1:13" x14ac:dyDescent="0.45">
      <c r="A873">
        <v>1990</v>
      </c>
      <c r="B873">
        <v>21</v>
      </c>
      <c r="C873" t="s">
        <v>20</v>
      </c>
      <c r="D873" t="s">
        <v>49</v>
      </c>
      <c r="E873">
        <v>1990</v>
      </c>
      <c r="F873">
        <v>8.4099637662913125</v>
      </c>
      <c r="G873">
        <v>-2.0394237739455576</v>
      </c>
      <c r="H873">
        <v>4729.264158</v>
      </c>
      <c r="I873">
        <v>0.19883612808859596</v>
      </c>
      <c r="J873">
        <v>99.075380034477362</v>
      </c>
      <c r="K873">
        <v>261928</v>
      </c>
      <c r="L873">
        <v>78462.11</v>
      </c>
      <c r="M873">
        <v>1.8125333333333331</v>
      </c>
    </row>
    <row r="874" spans="1:13" x14ac:dyDescent="0.45">
      <c r="A874">
        <v>1991</v>
      </c>
      <c r="B874">
        <v>21</v>
      </c>
      <c r="C874" t="s">
        <v>20</v>
      </c>
      <c r="D874" t="s">
        <v>49</v>
      </c>
      <c r="E874">
        <v>1991</v>
      </c>
      <c r="F874">
        <v>-2.8372808229556483</v>
      </c>
      <c r="G874">
        <v>0.11417078847395601</v>
      </c>
      <c r="H874">
        <v>4938.9447060000002</v>
      </c>
      <c r="I874">
        <v>0.13507036747458953</v>
      </c>
      <c r="J874">
        <v>106.8491008600469</v>
      </c>
      <c r="K874">
        <v>269860</v>
      </c>
      <c r="L874">
        <v>60861.88</v>
      </c>
      <c r="M874">
        <v>1.7275500000000001</v>
      </c>
    </row>
    <row r="875" spans="1:13" x14ac:dyDescent="0.45">
      <c r="A875">
        <v>1992</v>
      </c>
      <c r="B875">
        <v>21</v>
      </c>
      <c r="C875" t="s">
        <v>20</v>
      </c>
      <c r="D875" t="s">
        <v>49</v>
      </c>
      <c r="E875">
        <v>1992</v>
      </c>
      <c r="F875">
        <v>1.7268753562391908</v>
      </c>
      <c r="G875">
        <v>1.905263672507914</v>
      </c>
      <c r="H875">
        <v>5241.6785529999997</v>
      </c>
      <c r="I875">
        <v>0.16731865981902699</v>
      </c>
      <c r="J875">
        <v>105.78136463683052</v>
      </c>
      <c r="K875">
        <v>277416</v>
      </c>
      <c r="L875">
        <v>57892.042999999998</v>
      </c>
      <c r="M875">
        <v>1.6289666666666667</v>
      </c>
    </row>
    <row r="876" spans="1:13" x14ac:dyDescent="0.45">
      <c r="A876">
        <v>1993</v>
      </c>
      <c r="B876">
        <v>21</v>
      </c>
      <c r="C876" t="s">
        <v>20</v>
      </c>
      <c r="D876" t="s">
        <v>49</v>
      </c>
      <c r="E876">
        <v>1993</v>
      </c>
      <c r="F876">
        <v>-2.9514895271674106</v>
      </c>
      <c r="G876">
        <v>-2.2661649153605765</v>
      </c>
      <c r="H876">
        <v>5672.7311010000003</v>
      </c>
      <c r="I876">
        <v>0.19484966335041665</v>
      </c>
      <c r="J876">
        <v>106.52698221284294</v>
      </c>
      <c r="K876">
        <v>284713</v>
      </c>
      <c r="L876">
        <v>53614.46</v>
      </c>
      <c r="M876">
        <v>1.6157908333333333</v>
      </c>
    </row>
    <row r="877" spans="1:13" x14ac:dyDescent="0.45">
      <c r="A877">
        <v>1994</v>
      </c>
      <c r="B877">
        <v>21</v>
      </c>
      <c r="C877" t="s">
        <v>20</v>
      </c>
      <c r="D877" t="s">
        <v>49</v>
      </c>
      <c r="E877">
        <v>1994</v>
      </c>
      <c r="F877">
        <v>-8.7636265269017031</v>
      </c>
      <c r="G877">
        <v>0.59374699376495244</v>
      </c>
      <c r="H877">
        <v>5968.9235490000001</v>
      </c>
      <c r="I877">
        <v>0.14410773648762248</v>
      </c>
      <c r="J877">
        <v>99.487425917027068</v>
      </c>
      <c r="K877">
        <v>291935</v>
      </c>
      <c r="L877">
        <v>50252.98</v>
      </c>
      <c r="M877">
        <v>1.5274441666666667</v>
      </c>
    </row>
    <row r="878" spans="1:13" x14ac:dyDescent="0.45">
      <c r="A878">
        <v>1995</v>
      </c>
      <c r="B878">
        <v>21</v>
      </c>
      <c r="C878" t="s">
        <v>20</v>
      </c>
      <c r="D878" t="s">
        <v>49</v>
      </c>
      <c r="E878">
        <v>1995</v>
      </c>
      <c r="F878">
        <v>2.8729975322006709</v>
      </c>
      <c r="G878">
        <v>1.9769219592822935</v>
      </c>
      <c r="H878">
        <v>6347.0976959999998</v>
      </c>
      <c r="I878">
        <v>12.309839842136178</v>
      </c>
      <c r="J878">
        <v>115.54396423248883</v>
      </c>
      <c r="K878">
        <v>299097</v>
      </c>
      <c r="L878">
        <v>60665.79</v>
      </c>
      <c r="M878">
        <v>1.4173750000000001</v>
      </c>
    </row>
    <row r="879" spans="1:13" x14ac:dyDescent="0.45">
      <c r="A879">
        <v>1996</v>
      </c>
      <c r="B879">
        <v>21</v>
      </c>
      <c r="C879" t="s">
        <v>20</v>
      </c>
      <c r="D879" t="s">
        <v>49</v>
      </c>
      <c r="E879">
        <v>1996</v>
      </c>
      <c r="F879">
        <v>4.4887558151177842</v>
      </c>
      <c r="G879">
        <v>0.49313577982069035</v>
      </c>
      <c r="H879">
        <v>6545.244584</v>
      </c>
      <c r="I879">
        <v>12.77696781736676</v>
      </c>
      <c r="J879">
        <v>120.57396367669486</v>
      </c>
      <c r="K879">
        <v>306196</v>
      </c>
      <c r="L879">
        <v>55188.805</v>
      </c>
      <c r="M879">
        <v>1.4100408333333334</v>
      </c>
    </row>
    <row r="880" spans="1:13" x14ac:dyDescent="0.45">
      <c r="A880">
        <v>1997</v>
      </c>
      <c r="B880">
        <v>21</v>
      </c>
      <c r="C880" t="s">
        <v>20</v>
      </c>
      <c r="D880" t="s">
        <v>49</v>
      </c>
      <c r="E880">
        <v>1997</v>
      </c>
      <c r="F880">
        <v>8.5848533848929236</v>
      </c>
      <c r="G880">
        <v>-3.6791560133327437</v>
      </c>
      <c r="H880">
        <v>6968.3994709999997</v>
      </c>
      <c r="I880">
        <v>13.501978041769224</v>
      </c>
      <c r="J880">
        <v>115.67966826486978</v>
      </c>
      <c r="K880">
        <v>313215</v>
      </c>
      <c r="L880">
        <v>57698.684000000001</v>
      </c>
      <c r="M880">
        <v>1.4848058333333334</v>
      </c>
    </row>
    <row r="881" spans="1:13" x14ac:dyDescent="0.45">
      <c r="A881">
        <v>1998</v>
      </c>
      <c r="B881">
        <v>21</v>
      </c>
      <c r="C881" t="s">
        <v>20</v>
      </c>
      <c r="D881" t="s">
        <v>49</v>
      </c>
      <c r="E881">
        <v>1998</v>
      </c>
      <c r="F881">
        <v>-11.648573565925375</v>
      </c>
      <c r="G881">
        <v>-2.7131904526490445</v>
      </c>
      <c r="H881">
        <v>6207.5536590000002</v>
      </c>
      <c r="I881">
        <v>14.15032677605706</v>
      </c>
      <c r="J881">
        <v>107.87610619469025</v>
      </c>
      <c r="K881">
        <v>320152</v>
      </c>
      <c r="L881">
        <v>51055.582000000002</v>
      </c>
      <c r="M881">
        <v>1.6736016666666667</v>
      </c>
    </row>
    <row r="882" spans="1:13" x14ac:dyDescent="0.45">
      <c r="A882">
        <v>1999</v>
      </c>
      <c r="B882">
        <v>21</v>
      </c>
      <c r="C882" t="s">
        <v>20</v>
      </c>
      <c r="D882" t="s">
        <v>49</v>
      </c>
      <c r="E882">
        <v>1999</v>
      </c>
      <c r="F882">
        <v>11.59397647734886</v>
      </c>
      <c r="G882">
        <v>0.88016698985823894</v>
      </c>
      <c r="H882">
        <v>6295.9237460000004</v>
      </c>
      <c r="I882">
        <v>16.257598892326492</v>
      </c>
      <c r="J882">
        <v>104.21957163011415</v>
      </c>
      <c r="K882">
        <v>327045</v>
      </c>
      <c r="L882">
        <v>58967.64</v>
      </c>
      <c r="M882">
        <v>1.6949566666666667</v>
      </c>
    </row>
    <row r="883" spans="1:13" x14ac:dyDescent="0.45">
      <c r="A883">
        <v>2000</v>
      </c>
      <c r="B883">
        <v>21</v>
      </c>
      <c r="C883" t="s">
        <v>20</v>
      </c>
      <c r="D883" t="s">
        <v>49</v>
      </c>
      <c r="E883">
        <v>2000</v>
      </c>
      <c r="F883">
        <v>29.01570917416737</v>
      </c>
      <c r="G883">
        <v>0.73006945099547238</v>
      </c>
      <c r="H883">
        <v>6699.8146340000003</v>
      </c>
      <c r="I883">
        <v>9.1581656625393553</v>
      </c>
      <c r="J883">
        <v>103.17162546955518</v>
      </c>
      <c r="K883">
        <v>333926</v>
      </c>
      <c r="L883">
        <v>58884.86</v>
      </c>
      <c r="M883">
        <v>1.7239633333333333</v>
      </c>
    </row>
    <row r="884" spans="1:13" x14ac:dyDescent="0.45">
      <c r="A884">
        <v>2001</v>
      </c>
      <c r="B884">
        <v>21</v>
      </c>
      <c r="C884" t="s">
        <v>20</v>
      </c>
      <c r="D884" t="s">
        <v>49</v>
      </c>
      <c r="E884">
        <v>2001</v>
      </c>
      <c r="F884">
        <v>-5.5918980497648789</v>
      </c>
      <c r="G884">
        <v>0.68703697130274577</v>
      </c>
      <c r="H884">
        <v>6638.8789129999996</v>
      </c>
      <c r="I884">
        <v>1.0836354981273792</v>
      </c>
      <c r="J884">
        <v>108.71887067815631</v>
      </c>
      <c r="K884">
        <v>340748</v>
      </c>
      <c r="L884">
        <v>65610.27</v>
      </c>
      <c r="M884">
        <v>1.7917225000000001</v>
      </c>
    </row>
    <row r="885" spans="1:13" x14ac:dyDescent="0.45">
      <c r="A885">
        <v>2002</v>
      </c>
      <c r="B885">
        <v>21</v>
      </c>
      <c r="C885" t="s">
        <v>20</v>
      </c>
      <c r="D885" t="s">
        <v>49</v>
      </c>
      <c r="E885">
        <v>2002</v>
      </c>
      <c r="F885">
        <v>0.37420952853027245</v>
      </c>
      <c r="G885">
        <v>1.8646857286271086</v>
      </c>
      <c r="H885">
        <v>6677.8361919999998</v>
      </c>
      <c r="I885">
        <v>3.9304727667823833</v>
      </c>
      <c r="J885">
        <v>108.74796908221474</v>
      </c>
      <c r="K885">
        <v>347463</v>
      </c>
      <c r="L885">
        <v>75133.31</v>
      </c>
      <c r="M885">
        <v>1.7905883333333334</v>
      </c>
    </row>
    <row r="886" spans="1:13" x14ac:dyDescent="0.45">
      <c r="A886">
        <v>2003</v>
      </c>
      <c r="B886">
        <v>21</v>
      </c>
      <c r="C886" t="s">
        <v>20</v>
      </c>
      <c r="D886" t="s">
        <v>49</v>
      </c>
      <c r="E886">
        <v>2003</v>
      </c>
      <c r="F886">
        <v>6.1046110643027731</v>
      </c>
      <c r="G886">
        <v>0.99088274581464475</v>
      </c>
      <c r="H886">
        <v>7704.2675710000003</v>
      </c>
      <c r="I886">
        <v>1.8882634910026941</v>
      </c>
      <c r="J886">
        <v>105.2584675685025</v>
      </c>
      <c r="K886">
        <v>354045</v>
      </c>
      <c r="L886">
        <v>76284.740000000005</v>
      </c>
      <c r="M886">
        <v>1.7421833333333334</v>
      </c>
    </row>
    <row r="887" spans="1:13" x14ac:dyDescent="0.45">
      <c r="A887">
        <v>2004</v>
      </c>
      <c r="B887">
        <v>21</v>
      </c>
      <c r="C887" t="s">
        <v>20</v>
      </c>
      <c r="D887" t="s">
        <v>49</v>
      </c>
      <c r="E887">
        <v>2004</v>
      </c>
      <c r="F887">
        <v>15.886164657530614</v>
      </c>
      <c r="G887">
        <v>-1.2846012307221031</v>
      </c>
      <c r="H887">
        <v>7306.1121510000003</v>
      </c>
      <c r="I887">
        <v>1.4380458953369251</v>
      </c>
      <c r="J887">
        <v>100.58957068523169</v>
      </c>
      <c r="K887">
        <v>360461</v>
      </c>
      <c r="L887">
        <v>83202.559999999998</v>
      </c>
      <c r="M887">
        <v>1.6902283333333334</v>
      </c>
    </row>
    <row r="888" spans="1:13" x14ac:dyDescent="0.45">
      <c r="A888">
        <v>2005</v>
      </c>
      <c r="B888">
        <v>21</v>
      </c>
      <c r="C888" t="s">
        <v>20</v>
      </c>
      <c r="D888" t="s">
        <v>49</v>
      </c>
      <c r="E888">
        <v>2005</v>
      </c>
      <c r="F888">
        <v>18.766319143274799</v>
      </c>
      <c r="G888">
        <v>-1.3250510999311587</v>
      </c>
      <c r="H888">
        <v>7151.5529299999998</v>
      </c>
      <c r="I888">
        <v>1.8367522220663641</v>
      </c>
      <c r="J888">
        <v>97.457616621624311</v>
      </c>
      <c r="K888">
        <v>366717</v>
      </c>
      <c r="L888">
        <v>92130.18</v>
      </c>
      <c r="M888">
        <v>1.6643974999999998</v>
      </c>
    </row>
    <row r="889" spans="1:13" x14ac:dyDescent="0.45">
      <c r="A889">
        <v>2006</v>
      </c>
      <c r="B889">
        <v>21</v>
      </c>
      <c r="C889" t="s">
        <v>20</v>
      </c>
      <c r="D889" t="s">
        <v>49</v>
      </c>
      <c r="E889">
        <v>2006</v>
      </c>
      <c r="F889">
        <v>10.047721475542403</v>
      </c>
      <c r="G889">
        <v>2.6920521206136954</v>
      </c>
      <c r="H889">
        <v>9892.9806270000008</v>
      </c>
      <c r="I889">
        <v>0.76578541928519239</v>
      </c>
      <c r="J889">
        <v>96.941149359698883</v>
      </c>
      <c r="K889">
        <v>372808</v>
      </c>
      <c r="L889">
        <v>139666.79999999999</v>
      </c>
      <c r="M889">
        <v>1.5889333333333331</v>
      </c>
    </row>
    <row r="890" spans="1:13" x14ac:dyDescent="0.45">
      <c r="A890">
        <v>2007</v>
      </c>
      <c r="B890">
        <v>21</v>
      </c>
      <c r="C890" t="s">
        <v>20</v>
      </c>
      <c r="D890" t="s">
        <v>49</v>
      </c>
      <c r="E890">
        <v>2007</v>
      </c>
      <c r="F890">
        <v>1.1204476938103909</v>
      </c>
      <c r="G890">
        <v>-1.4161676468992681</v>
      </c>
      <c r="H890">
        <v>9390.3629239999991</v>
      </c>
      <c r="I890">
        <v>2.1035469795459747</v>
      </c>
      <c r="J890">
        <v>95.750467264403937</v>
      </c>
      <c r="K890">
        <v>378748</v>
      </c>
      <c r="L890">
        <v>144318.16</v>
      </c>
      <c r="M890">
        <v>1.5071016666666668</v>
      </c>
    </row>
    <row r="891" spans="1:13" x14ac:dyDescent="0.45">
      <c r="A891">
        <v>2008</v>
      </c>
      <c r="B891">
        <v>21</v>
      </c>
      <c r="C891" t="s">
        <v>20</v>
      </c>
      <c r="D891" t="s">
        <v>49</v>
      </c>
      <c r="E891">
        <v>2008</v>
      </c>
      <c r="F891">
        <v>12.692729958361795</v>
      </c>
      <c r="G891">
        <v>-3.423745708574728</v>
      </c>
      <c r="H891">
        <v>10245.032219999999</v>
      </c>
      <c r="I891">
        <v>1.5436517356414139</v>
      </c>
      <c r="J891">
        <v>105.91384407218389</v>
      </c>
      <c r="K891">
        <v>384568</v>
      </c>
      <c r="L891">
        <v>145980.9</v>
      </c>
      <c r="M891">
        <v>1.41716666666667</v>
      </c>
    </row>
    <row r="892" spans="1:13" x14ac:dyDescent="0.45">
      <c r="A892">
        <v>2009</v>
      </c>
      <c r="B892">
        <v>21</v>
      </c>
      <c r="C892" t="s">
        <v>20</v>
      </c>
      <c r="D892" t="s">
        <v>49</v>
      </c>
      <c r="E892">
        <v>2009</v>
      </c>
      <c r="F892">
        <v>-22.091416476352009</v>
      </c>
      <c r="G892">
        <v>-3.209963091116208</v>
      </c>
      <c r="H892">
        <v>10020.11202</v>
      </c>
      <c r="I892">
        <v>3.0336268952440562</v>
      </c>
      <c r="J892">
        <v>108.5726364876724</v>
      </c>
      <c r="K892">
        <v>390311</v>
      </c>
      <c r="L892">
        <v>95420.39</v>
      </c>
      <c r="M892">
        <v>1.4545692733233</v>
      </c>
    </row>
    <row r="893" spans="1:13" x14ac:dyDescent="0.45">
      <c r="A893">
        <v>2010</v>
      </c>
      <c r="B893">
        <v>21</v>
      </c>
      <c r="C893" t="s">
        <v>20</v>
      </c>
      <c r="D893" t="s">
        <v>49</v>
      </c>
      <c r="E893">
        <v>2010</v>
      </c>
      <c r="F893">
        <v>16.688282846399716</v>
      </c>
      <c r="G893">
        <v>1.1114798258206093</v>
      </c>
      <c r="H893">
        <v>9331.4406159999999</v>
      </c>
      <c r="I893">
        <v>3.5070612465923405</v>
      </c>
      <c r="J893">
        <v>95.368945960406634</v>
      </c>
      <c r="K893">
        <v>396053</v>
      </c>
      <c r="L893">
        <v>107111.19</v>
      </c>
      <c r="M893">
        <v>1.3635094736842099</v>
      </c>
    </row>
    <row r="894" spans="1:13" x14ac:dyDescent="0.45">
      <c r="A894">
        <v>2011</v>
      </c>
      <c r="B894">
        <v>21</v>
      </c>
      <c r="C894" t="s">
        <v>20</v>
      </c>
      <c r="D894" t="s">
        <v>49</v>
      </c>
      <c r="E894">
        <v>2011</v>
      </c>
      <c r="F894">
        <v>20.180505415162457</v>
      </c>
      <c r="G894">
        <v>2.3363151965061206</v>
      </c>
      <c r="H894">
        <v>9571.7075769999992</v>
      </c>
      <c r="I894">
        <v>3.7309878012947459</v>
      </c>
      <c r="J894">
        <v>99.536540359610342</v>
      </c>
      <c r="K894">
        <v>401506</v>
      </c>
      <c r="L894">
        <v>108531.15</v>
      </c>
      <c r="M894">
        <v>1.25791302014692</v>
      </c>
    </row>
    <row r="895" spans="1:13" x14ac:dyDescent="0.45">
      <c r="A895">
        <v>2012</v>
      </c>
      <c r="B895">
        <v>21</v>
      </c>
      <c r="C895" t="s">
        <v>20</v>
      </c>
      <c r="D895" t="s">
        <v>49</v>
      </c>
      <c r="E895">
        <v>2012</v>
      </c>
      <c r="F895">
        <v>1.2187026872860827</v>
      </c>
      <c r="G895">
        <v>-0.35975494439166766</v>
      </c>
      <c r="H895">
        <v>9531.8894380000002</v>
      </c>
      <c r="I895">
        <v>4.540557584937063</v>
      </c>
      <c r="J895">
        <v>105.64102397775221</v>
      </c>
      <c r="K895">
        <v>406634</v>
      </c>
      <c r="L895">
        <v>104173.734</v>
      </c>
      <c r="M895">
        <v>1.24956701649958</v>
      </c>
    </row>
    <row r="896" spans="1:13" x14ac:dyDescent="0.45">
      <c r="A896">
        <v>2013</v>
      </c>
      <c r="B896">
        <v>21</v>
      </c>
      <c r="C896" t="s">
        <v>20</v>
      </c>
      <c r="D896" t="s">
        <v>49</v>
      </c>
      <c r="E896">
        <v>2013</v>
      </c>
      <c r="F896">
        <v>-2.8213211698954268</v>
      </c>
      <c r="G896">
        <v>-3.3308448347230382</v>
      </c>
      <c r="H896">
        <v>9316.3516990000007</v>
      </c>
      <c r="I896">
        <v>4.2866586036684771</v>
      </c>
      <c r="J896">
        <v>110.93687883740448</v>
      </c>
      <c r="K896">
        <v>411702</v>
      </c>
      <c r="L896">
        <v>95693.625</v>
      </c>
      <c r="M896">
        <v>1.25116566976059</v>
      </c>
    </row>
    <row r="897" spans="1:13" x14ac:dyDescent="0.45">
      <c r="A897">
        <v>2014</v>
      </c>
      <c r="B897">
        <v>21</v>
      </c>
      <c r="C897" t="s">
        <v>20</v>
      </c>
      <c r="D897" t="s">
        <v>49</v>
      </c>
      <c r="E897">
        <v>2014</v>
      </c>
      <c r="F897">
        <v>-1.8464572836568607</v>
      </c>
      <c r="G897">
        <v>-3.6675189324305677</v>
      </c>
      <c r="H897">
        <v>9190.9014599999991</v>
      </c>
      <c r="I897">
        <v>3.3566082840069718</v>
      </c>
      <c r="J897">
        <v>102.42096881404751</v>
      </c>
      <c r="K897">
        <v>416656</v>
      </c>
      <c r="L897">
        <v>106339.25</v>
      </c>
      <c r="M897">
        <v>1.2670401230813999</v>
      </c>
    </row>
    <row r="898" spans="1:13" x14ac:dyDescent="0.45">
      <c r="A898">
        <v>2015</v>
      </c>
      <c r="B898">
        <v>21</v>
      </c>
      <c r="C898" t="s">
        <v>20</v>
      </c>
      <c r="D898" t="s">
        <v>49</v>
      </c>
      <c r="E898">
        <v>2015</v>
      </c>
      <c r="F898">
        <v>-17.612803134126182</v>
      </c>
      <c r="G898">
        <v>-1.522384231884061</v>
      </c>
      <c r="H898">
        <v>8467.0414209999999</v>
      </c>
      <c r="I898">
        <v>1.3247121971173728</v>
      </c>
      <c r="J898">
        <v>89.893790077624018</v>
      </c>
      <c r="K898">
        <v>421437</v>
      </c>
      <c r="L898">
        <v>116170.31</v>
      </c>
      <c r="M898">
        <v>1.37491084459887</v>
      </c>
    </row>
    <row r="899" spans="1:13" x14ac:dyDescent="0.45">
      <c r="A899">
        <v>2016</v>
      </c>
      <c r="B899">
        <v>21</v>
      </c>
      <c r="C899" t="s">
        <v>20</v>
      </c>
      <c r="D899" t="s">
        <v>49</v>
      </c>
      <c r="E899">
        <v>2016</v>
      </c>
      <c r="F899">
        <v>-9.1678616164634406</v>
      </c>
      <c r="G899">
        <v>-3.521143981982803</v>
      </c>
      <c r="H899">
        <v>9101.7552410000008</v>
      </c>
      <c r="I899">
        <v>-1.3205671521287252</v>
      </c>
      <c r="J899">
        <v>87.31826708153416</v>
      </c>
      <c r="K899">
        <v>425994</v>
      </c>
      <c r="L899">
        <v>120051.6</v>
      </c>
      <c r="M899">
        <v>1.3813468768828601</v>
      </c>
    </row>
    <row r="900" spans="1:13" x14ac:dyDescent="0.45">
      <c r="A900">
        <v>2017</v>
      </c>
      <c r="B900">
        <v>21</v>
      </c>
      <c r="C900" t="s">
        <v>20</v>
      </c>
      <c r="D900" t="s">
        <v>49</v>
      </c>
      <c r="E900">
        <v>2017</v>
      </c>
      <c r="F900">
        <v>4.9536902890191357</v>
      </c>
      <c r="G900">
        <v>0.32020543877322893</v>
      </c>
      <c r="H900">
        <v>9558.7439599999998</v>
      </c>
      <c r="I900">
        <v>3.8581836290895115</v>
      </c>
      <c r="J900">
        <v>85.176749046137672</v>
      </c>
      <c r="K900">
        <v>430276</v>
      </c>
      <c r="L900">
        <v>119337.05499999999</v>
      </c>
      <c r="M900">
        <v>1.3808911640528101</v>
      </c>
    </row>
    <row r="901" spans="1:13" x14ac:dyDescent="0.45">
      <c r="A901">
        <v>2018</v>
      </c>
      <c r="B901">
        <v>21</v>
      </c>
      <c r="C901" t="s">
        <v>20</v>
      </c>
      <c r="D901" t="s">
        <v>49</v>
      </c>
      <c r="E901">
        <v>2018</v>
      </c>
      <c r="F901">
        <v>9.2176534882716652</v>
      </c>
      <c r="G901">
        <v>-0.86886005686672263</v>
      </c>
      <c r="H901">
        <v>9852.9582800000007</v>
      </c>
      <c r="I901">
        <v>3.8047937188606822</v>
      </c>
      <c r="J901">
        <v>93.896319873230965</v>
      </c>
      <c r="K901">
        <v>434274</v>
      </c>
      <c r="L901">
        <v>122979.12</v>
      </c>
      <c r="M901">
        <v>1.3489185654253699</v>
      </c>
    </row>
    <row r="902" spans="1:13" x14ac:dyDescent="0.45">
      <c r="A902">
        <v>2019</v>
      </c>
      <c r="B902">
        <v>21</v>
      </c>
      <c r="C902" t="s">
        <v>20</v>
      </c>
      <c r="D902" t="s">
        <v>49</v>
      </c>
      <c r="E902">
        <v>2019</v>
      </c>
      <c r="F902">
        <v>-3.3357679753650018</v>
      </c>
      <c r="G902">
        <v>2.9742261522544027</v>
      </c>
      <c r="H902">
        <v>9392.1571999999996</v>
      </c>
      <c r="I902">
        <v>2.7711790920776744</v>
      </c>
      <c r="J902">
        <v>108.50965835795864</v>
      </c>
      <c r="K902">
        <v>438048</v>
      </c>
      <c r="L902">
        <v>120314.98</v>
      </c>
      <c r="M902">
        <v>1.36421851405475</v>
      </c>
    </row>
    <row r="903" spans="1:13" x14ac:dyDescent="0.45">
      <c r="A903">
        <v>2020</v>
      </c>
      <c r="B903">
        <v>21</v>
      </c>
      <c r="C903" t="s">
        <v>20</v>
      </c>
      <c r="D903" t="s">
        <v>49</v>
      </c>
      <c r="E903">
        <v>2020</v>
      </c>
      <c r="F903">
        <v>-10.863759635016208</v>
      </c>
      <c r="G903">
        <v>0.29171891700163144</v>
      </c>
      <c r="H903">
        <v>11914.03262</v>
      </c>
      <c r="I903">
        <v>4.7105771199678355</v>
      </c>
      <c r="J903">
        <v>110.29100365845197</v>
      </c>
      <c r="K903">
        <v>441725</v>
      </c>
      <c r="L903">
        <v>125303.02</v>
      </c>
      <c r="M903">
        <v>1.3646760811776435</v>
      </c>
    </row>
    <row r="904" spans="1:13" x14ac:dyDescent="0.45">
      <c r="A904">
        <v>2021</v>
      </c>
      <c r="B904">
        <v>21</v>
      </c>
      <c r="C904" t="s">
        <v>20</v>
      </c>
      <c r="D904" t="s">
        <v>49</v>
      </c>
      <c r="E904">
        <v>2021</v>
      </c>
      <c r="F904">
        <v>15.465928533965538</v>
      </c>
      <c r="G904">
        <v>-2.3968214424821213</v>
      </c>
      <c r="H904">
        <v>11984.287730769231</v>
      </c>
      <c r="I904">
        <v>1.4618171824937214</v>
      </c>
      <c r="J904">
        <v>147.12311266317695</v>
      </c>
      <c r="K904">
        <v>445373</v>
      </c>
      <c r="L904">
        <v>103268.1</v>
      </c>
      <c r="M904">
        <v>1.3592710535525878</v>
      </c>
    </row>
    <row r="905" spans="1:13" x14ac:dyDescent="0.45">
      <c r="A905">
        <v>2022</v>
      </c>
      <c r="B905">
        <v>21</v>
      </c>
      <c r="C905" t="s">
        <v>20</v>
      </c>
      <c r="D905" t="s">
        <v>49</v>
      </c>
      <c r="E905">
        <v>2022</v>
      </c>
      <c r="F905">
        <v>24.23672668028756</v>
      </c>
      <c r="G905">
        <v>-5.0853618019658802</v>
      </c>
      <c r="H905">
        <v>12804.029827218936</v>
      </c>
      <c r="I905">
        <v>-1.7529342128815846</v>
      </c>
      <c r="J905">
        <v>146.97396615445868</v>
      </c>
      <c r="K905">
        <v>449002</v>
      </c>
      <c r="L905">
        <v>1346.94</v>
      </c>
      <c r="M905">
        <v>1.3627218829283272</v>
      </c>
    </row>
    <row r="906" spans="1:13" x14ac:dyDescent="0.45">
      <c r="A906">
        <v>1980</v>
      </c>
      <c r="B906">
        <v>22</v>
      </c>
      <c r="C906" t="s">
        <v>88</v>
      </c>
      <c r="D906" t="s">
        <v>89</v>
      </c>
    </row>
    <row r="907" spans="1:13" x14ac:dyDescent="0.45">
      <c r="A907">
        <v>1981</v>
      </c>
      <c r="B907">
        <v>22</v>
      </c>
      <c r="C907" t="s">
        <v>88</v>
      </c>
      <c r="D907" t="s">
        <v>89</v>
      </c>
    </row>
    <row r="908" spans="1:13" x14ac:dyDescent="0.45">
      <c r="A908">
        <v>1982</v>
      </c>
      <c r="B908">
        <v>22</v>
      </c>
      <c r="C908" t="s">
        <v>88</v>
      </c>
      <c r="D908" t="s">
        <v>89</v>
      </c>
    </row>
    <row r="909" spans="1:13" x14ac:dyDescent="0.45">
      <c r="A909">
        <v>1983</v>
      </c>
      <c r="B909">
        <v>22</v>
      </c>
      <c r="C909" t="s">
        <v>88</v>
      </c>
      <c r="D909" t="s">
        <v>89</v>
      </c>
    </row>
    <row r="910" spans="1:13" x14ac:dyDescent="0.45">
      <c r="A910">
        <v>1984</v>
      </c>
      <c r="B910">
        <v>22</v>
      </c>
      <c r="C910" t="s">
        <v>88</v>
      </c>
      <c r="D910" t="s">
        <v>89</v>
      </c>
    </row>
    <row r="911" spans="1:13" x14ac:dyDescent="0.45">
      <c r="A911">
        <v>1985</v>
      </c>
      <c r="B911">
        <v>22</v>
      </c>
      <c r="C911" t="s">
        <v>88</v>
      </c>
      <c r="D911" t="s">
        <v>89</v>
      </c>
    </row>
    <row r="912" spans="1:13" x14ac:dyDescent="0.45">
      <c r="A912">
        <v>1986</v>
      </c>
      <c r="B912">
        <v>22</v>
      </c>
      <c r="C912" t="s">
        <v>88</v>
      </c>
      <c r="D912" t="s">
        <v>89</v>
      </c>
    </row>
    <row r="913" spans="1:4" x14ac:dyDescent="0.45">
      <c r="A913">
        <v>1987</v>
      </c>
      <c r="B913">
        <v>22</v>
      </c>
      <c r="C913" t="s">
        <v>88</v>
      </c>
      <c r="D913" t="s">
        <v>89</v>
      </c>
    </row>
    <row r="914" spans="1:4" x14ac:dyDescent="0.45">
      <c r="A914">
        <v>1988</v>
      </c>
      <c r="B914">
        <v>22</v>
      </c>
      <c r="C914" t="s">
        <v>88</v>
      </c>
      <c r="D914" t="s">
        <v>89</v>
      </c>
    </row>
    <row r="915" spans="1:4" x14ac:dyDescent="0.45">
      <c r="A915">
        <v>1989</v>
      </c>
      <c r="B915">
        <v>22</v>
      </c>
      <c r="C915" t="s">
        <v>88</v>
      </c>
      <c r="D915" t="s">
        <v>89</v>
      </c>
    </row>
    <row r="916" spans="1:4" x14ac:dyDescent="0.45">
      <c r="A916">
        <v>1990</v>
      </c>
      <c r="B916">
        <v>22</v>
      </c>
      <c r="C916" t="s">
        <v>88</v>
      </c>
      <c r="D916" t="s">
        <v>89</v>
      </c>
    </row>
    <row r="917" spans="1:4" x14ac:dyDescent="0.45">
      <c r="A917">
        <v>1991</v>
      </c>
      <c r="B917">
        <v>22</v>
      </c>
      <c r="C917" t="s">
        <v>88</v>
      </c>
      <c r="D917" t="s">
        <v>89</v>
      </c>
    </row>
    <row r="918" spans="1:4" x14ac:dyDescent="0.45">
      <c r="A918">
        <v>1992</v>
      </c>
      <c r="B918">
        <v>22</v>
      </c>
      <c r="C918" t="s">
        <v>88</v>
      </c>
      <c r="D918" t="s">
        <v>89</v>
      </c>
    </row>
    <row r="919" spans="1:4" x14ac:dyDescent="0.45">
      <c r="A919">
        <v>1993</v>
      </c>
      <c r="B919">
        <v>22</v>
      </c>
      <c r="C919" t="s">
        <v>88</v>
      </c>
      <c r="D919" t="s">
        <v>89</v>
      </c>
    </row>
    <row r="920" spans="1:4" x14ac:dyDescent="0.45">
      <c r="A920">
        <v>1994</v>
      </c>
      <c r="B920">
        <v>22</v>
      </c>
      <c r="C920" t="s">
        <v>88</v>
      </c>
      <c r="D920" t="s">
        <v>89</v>
      </c>
    </row>
    <row r="921" spans="1:4" x14ac:dyDescent="0.45">
      <c r="A921">
        <v>1995</v>
      </c>
      <c r="B921">
        <v>22</v>
      </c>
      <c r="C921" t="s">
        <v>88</v>
      </c>
      <c r="D921" t="s">
        <v>89</v>
      </c>
    </row>
    <row r="922" spans="1:4" x14ac:dyDescent="0.45">
      <c r="A922">
        <v>1996</v>
      </c>
      <c r="B922">
        <v>22</v>
      </c>
      <c r="C922" t="s">
        <v>88</v>
      </c>
      <c r="D922" t="s">
        <v>89</v>
      </c>
    </row>
    <row r="923" spans="1:4" x14ac:dyDescent="0.45">
      <c r="A923">
        <v>1997</v>
      </c>
      <c r="B923">
        <v>22</v>
      </c>
      <c r="C923" t="s">
        <v>88</v>
      </c>
      <c r="D923" t="s">
        <v>89</v>
      </c>
    </row>
    <row r="924" spans="1:4" x14ac:dyDescent="0.45">
      <c r="A924">
        <v>1998</v>
      </c>
      <c r="B924">
        <v>22</v>
      </c>
      <c r="C924" t="s">
        <v>88</v>
      </c>
      <c r="D924" t="s">
        <v>89</v>
      </c>
    </row>
    <row r="925" spans="1:4" x14ac:dyDescent="0.45">
      <c r="A925">
        <v>1999</v>
      </c>
      <c r="B925">
        <v>22</v>
      </c>
      <c r="C925" t="s">
        <v>88</v>
      </c>
      <c r="D925" t="s">
        <v>89</v>
      </c>
    </row>
    <row r="926" spans="1:4" x14ac:dyDescent="0.45">
      <c r="A926">
        <v>2000</v>
      </c>
      <c r="B926">
        <v>22</v>
      </c>
      <c r="C926" t="s">
        <v>88</v>
      </c>
      <c r="D926" t="s">
        <v>89</v>
      </c>
    </row>
    <row r="927" spans="1:4" x14ac:dyDescent="0.45">
      <c r="A927">
        <v>2001</v>
      </c>
      <c r="B927">
        <v>22</v>
      </c>
      <c r="C927" t="s">
        <v>88</v>
      </c>
      <c r="D927" t="s">
        <v>89</v>
      </c>
    </row>
    <row r="928" spans="1:4" x14ac:dyDescent="0.45">
      <c r="A928">
        <v>2002</v>
      </c>
      <c r="B928">
        <v>22</v>
      </c>
      <c r="C928" t="s">
        <v>88</v>
      </c>
      <c r="D928" t="s">
        <v>89</v>
      </c>
    </row>
    <row r="929" spans="1:4" x14ac:dyDescent="0.45">
      <c r="A929">
        <v>2003</v>
      </c>
      <c r="B929">
        <v>22</v>
      </c>
      <c r="C929" t="s">
        <v>88</v>
      </c>
      <c r="D929" t="s">
        <v>89</v>
      </c>
    </row>
    <row r="930" spans="1:4" x14ac:dyDescent="0.45">
      <c r="A930">
        <v>2004</v>
      </c>
      <c r="B930">
        <v>22</v>
      </c>
      <c r="C930" t="s">
        <v>88</v>
      </c>
      <c r="D930" t="s">
        <v>89</v>
      </c>
    </row>
    <row r="931" spans="1:4" x14ac:dyDescent="0.45">
      <c r="A931">
        <v>2005</v>
      </c>
      <c r="B931">
        <v>22</v>
      </c>
      <c r="C931" t="s">
        <v>88</v>
      </c>
      <c r="D931" t="s">
        <v>89</v>
      </c>
    </row>
    <row r="932" spans="1:4" x14ac:dyDescent="0.45">
      <c r="A932">
        <v>2006</v>
      </c>
      <c r="B932">
        <v>22</v>
      </c>
      <c r="C932" t="s">
        <v>88</v>
      </c>
      <c r="D932" t="s">
        <v>89</v>
      </c>
    </row>
    <row r="933" spans="1:4" x14ac:dyDescent="0.45">
      <c r="A933">
        <v>2007</v>
      </c>
      <c r="B933">
        <v>22</v>
      </c>
      <c r="C933" t="s">
        <v>88</v>
      </c>
      <c r="D933" t="s">
        <v>89</v>
      </c>
    </row>
    <row r="934" spans="1:4" x14ac:dyDescent="0.45">
      <c r="A934">
        <v>2008</v>
      </c>
      <c r="B934">
        <v>22</v>
      </c>
      <c r="C934" t="s">
        <v>88</v>
      </c>
      <c r="D934" t="s">
        <v>89</v>
      </c>
    </row>
    <row r="935" spans="1:4" x14ac:dyDescent="0.45">
      <c r="A935">
        <v>2009</v>
      </c>
      <c r="B935">
        <v>22</v>
      </c>
      <c r="C935" t="s">
        <v>88</v>
      </c>
      <c r="D935" t="s">
        <v>89</v>
      </c>
    </row>
    <row r="936" spans="1:4" x14ac:dyDescent="0.45">
      <c r="A936">
        <v>2010</v>
      </c>
      <c r="B936">
        <v>22</v>
      </c>
      <c r="C936" t="s">
        <v>88</v>
      </c>
      <c r="D936" t="s">
        <v>89</v>
      </c>
    </row>
    <row r="937" spans="1:4" x14ac:dyDescent="0.45">
      <c r="A937">
        <v>2011</v>
      </c>
      <c r="B937">
        <v>22</v>
      </c>
      <c r="C937" t="s">
        <v>88</v>
      </c>
      <c r="D937" t="s">
        <v>89</v>
      </c>
    </row>
    <row r="938" spans="1:4" x14ac:dyDescent="0.45">
      <c r="A938">
        <v>2012</v>
      </c>
      <c r="B938">
        <v>22</v>
      </c>
      <c r="C938" t="s">
        <v>88</v>
      </c>
      <c r="D938" t="s">
        <v>89</v>
      </c>
    </row>
    <row r="939" spans="1:4" x14ac:dyDescent="0.45">
      <c r="A939">
        <v>2013</v>
      </c>
      <c r="B939">
        <v>22</v>
      </c>
      <c r="C939" t="s">
        <v>88</v>
      </c>
      <c r="D939" t="s">
        <v>89</v>
      </c>
    </row>
    <row r="940" spans="1:4" x14ac:dyDescent="0.45">
      <c r="A940">
        <v>2014</v>
      </c>
      <c r="B940">
        <v>22</v>
      </c>
      <c r="C940" t="s">
        <v>88</v>
      </c>
      <c r="D940" t="s">
        <v>89</v>
      </c>
    </row>
    <row r="941" spans="1:4" x14ac:dyDescent="0.45">
      <c r="A941">
        <v>2015</v>
      </c>
      <c r="B941">
        <v>22</v>
      </c>
      <c r="C941" t="s">
        <v>88</v>
      </c>
      <c r="D941" t="s">
        <v>89</v>
      </c>
    </row>
    <row r="942" spans="1:4" x14ac:dyDescent="0.45">
      <c r="A942">
        <v>2016</v>
      </c>
      <c r="B942">
        <v>22</v>
      </c>
      <c r="C942" t="s">
        <v>88</v>
      </c>
      <c r="D942" t="s">
        <v>89</v>
      </c>
    </row>
    <row r="943" spans="1:4" x14ac:dyDescent="0.45">
      <c r="A943">
        <v>2017</v>
      </c>
      <c r="B943">
        <v>22</v>
      </c>
      <c r="C943" t="s">
        <v>88</v>
      </c>
      <c r="D943" t="s">
        <v>89</v>
      </c>
    </row>
    <row r="944" spans="1:4" x14ac:dyDescent="0.45">
      <c r="A944">
        <v>2018</v>
      </c>
      <c r="B944">
        <v>22</v>
      </c>
      <c r="C944" t="s">
        <v>88</v>
      </c>
      <c r="D944" t="s">
        <v>89</v>
      </c>
    </row>
    <row r="945" spans="1:4" x14ac:dyDescent="0.45">
      <c r="A945">
        <v>2019</v>
      </c>
      <c r="B945">
        <v>22</v>
      </c>
      <c r="C945" t="s">
        <v>88</v>
      </c>
      <c r="D945" t="s">
        <v>89</v>
      </c>
    </row>
    <row r="946" spans="1:4" x14ac:dyDescent="0.45">
      <c r="A946">
        <v>2020</v>
      </c>
      <c r="B946">
        <v>22</v>
      </c>
      <c r="C946" t="s">
        <v>88</v>
      </c>
      <c r="D946" t="s">
        <v>89</v>
      </c>
    </row>
    <row r="947" spans="1:4" x14ac:dyDescent="0.45">
      <c r="A947">
        <v>2021</v>
      </c>
      <c r="B947">
        <v>22</v>
      </c>
      <c r="C947" t="s">
        <v>88</v>
      </c>
      <c r="D947" t="s">
        <v>89</v>
      </c>
    </row>
    <row r="948" spans="1:4" x14ac:dyDescent="0.45">
      <c r="A948">
        <v>2022</v>
      </c>
      <c r="B948">
        <v>22</v>
      </c>
      <c r="C948" t="s">
        <v>88</v>
      </c>
      <c r="D948" t="s">
        <v>89</v>
      </c>
    </row>
    <row r="949" spans="1:4" x14ac:dyDescent="0.45">
      <c r="A949">
        <v>1980</v>
      </c>
      <c r="B949">
        <v>22</v>
      </c>
      <c r="C949" t="s">
        <v>90</v>
      </c>
      <c r="D949" t="s">
        <v>91</v>
      </c>
    </row>
    <row r="950" spans="1:4" x14ac:dyDescent="0.45">
      <c r="A950">
        <v>1981</v>
      </c>
      <c r="B950">
        <v>22</v>
      </c>
      <c r="C950" t="s">
        <v>90</v>
      </c>
      <c r="D950" t="s">
        <v>91</v>
      </c>
    </row>
    <row r="951" spans="1:4" x14ac:dyDescent="0.45">
      <c r="A951">
        <v>1982</v>
      </c>
      <c r="B951">
        <v>22</v>
      </c>
      <c r="C951" t="s">
        <v>90</v>
      </c>
      <c r="D951" t="s">
        <v>91</v>
      </c>
    </row>
    <row r="952" spans="1:4" x14ac:dyDescent="0.45">
      <c r="A952">
        <v>1983</v>
      </c>
      <c r="B952">
        <v>22</v>
      </c>
      <c r="C952" t="s">
        <v>90</v>
      </c>
      <c r="D952" t="s">
        <v>91</v>
      </c>
    </row>
    <row r="953" spans="1:4" x14ac:dyDescent="0.45">
      <c r="A953">
        <v>1984</v>
      </c>
      <c r="B953">
        <v>22</v>
      </c>
      <c r="C953" t="s">
        <v>90</v>
      </c>
      <c r="D953" t="s">
        <v>91</v>
      </c>
    </row>
    <row r="954" spans="1:4" x14ac:dyDescent="0.45">
      <c r="A954">
        <v>1985</v>
      </c>
      <c r="B954">
        <v>22</v>
      </c>
      <c r="C954" t="s">
        <v>90</v>
      </c>
      <c r="D954" t="s">
        <v>91</v>
      </c>
    </row>
    <row r="955" spans="1:4" x14ac:dyDescent="0.45">
      <c r="A955">
        <v>1986</v>
      </c>
      <c r="B955">
        <v>22</v>
      </c>
      <c r="C955" t="s">
        <v>90</v>
      </c>
      <c r="D955" t="s">
        <v>91</v>
      </c>
    </row>
    <row r="956" spans="1:4" x14ac:dyDescent="0.45">
      <c r="A956">
        <v>1987</v>
      </c>
      <c r="B956">
        <v>22</v>
      </c>
      <c r="C956" t="s">
        <v>90</v>
      </c>
      <c r="D956" t="s">
        <v>91</v>
      </c>
    </row>
    <row r="957" spans="1:4" x14ac:dyDescent="0.45">
      <c r="A957">
        <v>1988</v>
      </c>
      <c r="B957">
        <v>22</v>
      </c>
      <c r="C957" t="s">
        <v>90</v>
      </c>
      <c r="D957" t="s">
        <v>91</v>
      </c>
    </row>
    <row r="958" spans="1:4" x14ac:dyDescent="0.45">
      <c r="A958">
        <v>1989</v>
      </c>
      <c r="B958">
        <v>22</v>
      </c>
      <c r="C958" t="s">
        <v>90</v>
      </c>
      <c r="D958" t="s">
        <v>91</v>
      </c>
    </row>
    <row r="959" spans="1:4" x14ac:dyDescent="0.45">
      <c r="A959">
        <v>1990</v>
      </c>
      <c r="B959">
        <v>22</v>
      </c>
      <c r="C959" t="s">
        <v>90</v>
      </c>
      <c r="D959" t="s">
        <v>91</v>
      </c>
    </row>
    <row r="960" spans="1:4" x14ac:dyDescent="0.45">
      <c r="A960">
        <v>1991</v>
      </c>
      <c r="B960">
        <v>22</v>
      </c>
      <c r="C960" t="s">
        <v>90</v>
      </c>
      <c r="D960" t="s">
        <v>91</v>
      </c>
    </row>
    <row r="961" spans="1:4" x14ac:dyDescent="0.45">
      <c r="A961">
        <v>1992</v>
      </c>
      <c r="B961">
        <v>22</v>
      </c>
      <c r="C961" t="s">
        <v>90</v>
      </c>
      <c r="D961" t="s">
        <v>91</v>
      </c>
    </row>
    <row r="962" spans="1:4" x14ac:dyDescent="0.45">
      <c r="A962">
        <v>1993</v>
      </c>
      <c r="B962">
        <v>22</v>
      </c>
      <c r="C962" t="s">
        <v>90</v>
      </c>
      <c r="D962" t="s">
        <v>91</v>
      </c>
    </row>
    <row r="963" spans="1:4" x14ac:dyDescent="0.45">
      <c r="A963">
        <v>1994</v>
      </c>
      <c r="B963">
        <v>22</v>
      </c>
      <c r="C963" t="s">
        <v>90</v>
      </c>
      <c r="D963" t="s">
        <v>91</v>
      </c>
    </row>
    <row r="964" spans="1:4" x14ac:dyDescent="0.45">
      <c r="A964">
        <v>1995</v>
      </c>
      <c r="B964">
        <v>22</v>
      </c>
      <c r="C964" t="s">
        <v>90</v>
      </c>
      <c r="D964" t="s">
        <v>91</v>
      </c>
    </row>
    <row r="965" spans="1:4" x14ac:dyDescent="0.45">
      <c r="A965">
        <v>1996</v>
      </c>
      <c r="B965">
        <v>22</v>
      </c>
      <c r="C965" t="s">
        <v>90</v>
      </c>
      <c r="D965" t="s">
        <v>91</v>
      </c>
    </row>
    <row r="966" spans="1:4" x14ac:dyDescent="0.45">
      <c r="A966">
        <v>1997</v>
      </c>
      <c r="B966">
        <v>22</v>
      </c>
      <c r="C966" t="s">
        <v>90</v>
      </c>
      <c r="D966" t="s">
        <v>91</v>
      </c>
    </row>
    <row r="967" spans="1:4" x14ac:dyDescent="0.45">
      <c r="A967">
        <v>1998</v>
      </c>
      <c r="B967">
        <v>22</v>
      </c>
      <c r="C967" t="s">
        <v>90</v>
      </c>
      <c r="D967" t="s">
        <v>91</v>
      </c>
    </row>
    <row r="968" spans="1:4" x14ac:dyDescent="0.45">
      <c r="A968">
        <v>1999</v>
      </c>
      <c r="B968">
        <v>22</v>
      </c>
      <c r="C968" t="s">
        <v>90</v>
      </c>
      <c r="D968" t="s">
        <v>91</v>
      </c>
    </row>
    <row r="969" spans="1:4" x14ac:dyDescent="0.45">
      <c r="A969">
        <v>2000</v>
      </c>
      <c r="B969">
        <v>22</v>
      </c>
      <c r="C969" t="s">
        <v>90</v>
      </c>
      <c r="D969" t="s">
        <v>91</v>
      </c>
    </row>
    <row r="970" spans="1:4" x14ac:dyDescent="0.45">
      <c r="A970">
        <v>2001</v>
      </c>
      <c r="B970">
        <v>22</v>
      </c>
      <c r="C970" t="s">
        <v>90</v>
      </c>
      <c r="D970" t="s">
        <v>91</v>
      </c>
    </row>
    <row r="971" spans="1:4" x14ac:dyDescent="0.45">
      <c r="A971">
        <v>2002</v>
      </c>
      <c r="B971">
        <v>22</v>
      </c>
      <c r="C971" t="s">
        <v>90</v>
      </c>
      <c r="D971" t="s">
        <v>91</v>
      </c>
    </row>
    <row r="972" spans="1:4" x14ac:dyDescent="0.45">
      <c r="A972">
        <v>2003</v>
      </c>
      <c r="B972">
        <v>22</v>
      </c>
      <c r="C972" t="s">
        <v>90</v>
      </c>
      <c r="D972" t="s">
        <v>91</v>
      </c>
    </row>
    <row r="973" spans="1:4" x14ac:dyDescent="0.45">
      <c r="A973">
        <v>2004</v>
      </c>
      <c r="B973">
        <v>22</v>
      </c>
      <c r="C973" t="s">
        <v>90</v>
      </c>
      <c r="D973" t="s">
        <v>91</v>
      </c>
    </row>
    <row r="974" spans="1:4" x14ac:dyDescent="0.45">
      <c r="A974">
        <v>2005</v>
      </c>
      <c r="B974">
        <v>22</v>
      </c>
      <c r="C974" t="s">
        <v>90</v>
      </c>
      <c r="D974" t="s">
        <v>91</v>
      </c>
    </row>
    <row r="975" spans="1:4" x14ac:dyDescent="0.45">
      <c r="A975">
        <v>2006</v>
      </c>
      <c r="B975">
        <v>22</v>
      </c>
      <c r="C975" t="s">
        <v>90</v>
      </c>
      <c r="D975" t="s">
        <v>91</v>
      </c>
    </row>
    <row r="976" spans="1:4" x14ac:dyDescent="0.45">
      <c r="A976">
        <v>2007</v>
      </c>
      <c r="B976">
        <v>22</v>
      </c>
      <c r="C976" t="s">
        <v>90</v>
      </c>
      <c r="D976" t="s">
        <v>91</v>
      </c>
    </row>
    <row r="977" spans="1:4" x14ac:dyDescent="0.45">
      <c r="A977">
        <v>2008</v>
      </c>
      <c r="B977">
        <v>22</v>
      </c>
      <c r="C977" t="s">
        <v>90</v>
      </c>
      <c r="D977" t="s">
        <v>91</v>
      </c>
    </row>
    <row r="978" spans="1:4" x14ac:dyDescent="0.45">
      <c r="A978">
        <v>2009</v>
      </c>
      <c r="B978">
        <v>22</v>
      </c>
      <c r="C978" t="s">
        <v>90</v>
      </c>
      <c r="D978" t="s">
        <v>91</v>
      </c>
    </row>
    <row r="979" spans="1:4" x14ac:dyDescent="0.45">
      <c r="A979">
        <v>2010</v>
      </c>
      <c r="B979">
        <v>22</v>
      </c>
      <c r="C979" t="s">
        <v>90</v>
      </c>
      <c r="D979" t="s">
        <v>91</v>
      </c>
    </row>
    <row r="980" spans="1:4" x14ac:dyDescent="0.45">
      <c r="A980">
        <v>2011</v>
      </c>
      <c r="B980">
        <v>22</v>
      </c>
      <c r="C980" t="s">
        <v>90</v>
      </c>
      <c r="D980" t="s">
        <v>91</v>
      </c>
    </row>
    <row r="981" spans="1:4" x14ac:dyDescent="0.45">
      <c r="A981">
        <v>2012</v>
      </c>
      <c r="B981">
        <v>22</v>
      </c>
      <c r="C981" t="s">
        <v>90</v>
      </c>
      <c r="D981" t="s">
        <v>91</v>
      </c>
    </row>
    <row r="982" spans="1:4" x14ac:dyDescent="0.45">
      <c r="A982">
        <v>2013</v>
      </c>
      <c r="B982">
        <v>22</v>
      </c>
      <c r="C982" t="s">
        <v>90</v>
      </c>
      <c r="D982" t="s">
        <v>91</v>
      </c>
    </row>
    <row r="983" spans="1:4" x14ac:dyDescent="0.45">
      <c r="A983">
        <v>2014</v>
      </c>
      <c r="B983">
        <v>22</v>
      </c>
      <c r="C983" t="s">
        <v>90</v>
      </c>
      <c r="D983" t="s">
        <v>91</v>
      </c>
    </row>
    <row r="984" spans="1:4" x14ac:dyDescent="0.45">
      <c r="A984">
        <v>2015</v>
      </c>
      <c r="B984">
        <v>22</v>
      </c>
      <c r="C984" t="s">
        <v>90</v>
      </c>
      <c r="D984" t="s">
        <v>91</v>
      </c>
    </row>
    <row r="985" spans="1:4" x14ac:dyDescent="0.45">
      <c r="A985">
        <v>2016</v>
      </c>
      <c r="B985">
        <v>22</v>
      </c>
      <c r="C985" t="s">
        <v>90</v>
      </c>
      <c r="D985" t="s">
        <v>91</v>
      </c>
    </row>
    <row r="986" spans="1:4" x14ac:dyDescent="0.45">
      <c r="A986">
        <v>2017</v>
      </c>
      <c r="B986">
        <v>22</v>
      </c>
      <c r="C986" t="s">
        <v>90</v>
      </c>
      <c r="D986" t="s">
        <v>91</v>
      </c>
    </row>
    <row r="987" spans="1:4" x14ac:dyDescent="0.45">
      <c r="A987">
        <v>2018</v>
      </c>
      <c r="B987">
        <v>22</v>
      </c>
      <c r="C987" t="s">
        <v>90</v>
      </c>
      <c r="D987" t="s">
        <v>91</v>
      </c>
    </row>
    <row r="988" spans="1:4" x14ac:dyDescent="0.45">
      <c r="A988">
        <v>2019</v>
      </c>
      <c r="B988">
        <v>22</v>
      </c>
      <c r="C988" t="s">
        <v>90</v>
      </c>
      <c r="D988" t="s">
        <v>91</v>
      </c>
    </row>
    <row r="989" spans="1:4" x14ac:dyDescent="0.45">
      <c r="A989">
        <v>2020</v>
      </c>
      <c r="B989">
        <v>22</v>
      </c>
      <c r="C989" t="s">
        <v>90</v>
      </c>
      <c r="D989" t="s">
        <v>91</v>
      </c>
    </row>
    <row r="990" spans="1:4" x14ac:dyDescent="0.45">
      <c r="A990">
        <v>2021</v>
      </c>
      <c r="B990">
        <v>22</v>
      </c>
      <c r="C990" t="s">
        <v>90</v>
      </c>
      <c r="D990" t="s">
        <v>91</v>
      </c>
    </row>
    <row r="991" spans="1:4" x14ac:dyDescent="0.45">
      <c r="A991">
        <v>2022</v>
      </c>
      <c r="B991">
        <v>22</v>
      </c>
      <c r="C991" t="s">
        <v>90</v>
      </c>
      <c r="D991" t="s">
        <v>91</v>
      </c>
    </row>
    <row r="992" spans="1:4" x14ac:dyDescent="0.45">
      <c r="A992">
        <v>1980</v>
      </c>
      <c r="B992">
        <v>23</v>
      </c>
      <c r="C992" t="s">
        <v>92</v>
      </c>
      <c r="D992" t="s">
        <v>93</v>
      </c>
    </row>
    <row r="993" spans="1:4" x14ac:dyDescent="0.45">
      <c r="A993">
        <v>1981</v>
      </c>
      <c r="B993">
        <v>23</v>
      </c>
      <c r="C993" t="s">
        <v>92</v>
      </c>
      <c r="D993" t="s">
        <v>93</v>
      </c>
    </row>
    <row r="994" spans="1:4" x14ac:dyDescent="0.45">
      <c r="A994">
        <v>1982</v>
      </c>
      <c r="B994">
        <v>23</v>
      </c>
      <c r="C994" t="s">
        <v>92</v>
      </c>
      <c r="D994" t="s">
        <v>93</v>
      </c>
    </row>
    <row r="995" spans="1:4" x14ac:dyDescent="0.45">
      <c r="A995">
        <v>1983</v>
      </c>
      <c r="B995">
        <v>23</v>
      </c>
      <c r="C995" t="s">
        <v>92</v>
      </c>
      <c r="D995" t="s">
        <v>93</v>
      </c>
    </row>
    <row r="996" spans="1:4" x14ac:dyDescent="0.45">
      <c r="A996">
        <v>1984</v>
      </c>
      <c r="B996">
        <v>23</v>
      </c>
      <c r="C996" t="s">
        <v>92</v>
      </c>
      <c r="D996" t="s">
        <v>93</v>
      </c>
    </row>
    <row r="997" spans="1:4" x14ac:dyDescent="0.45">
      <c r="A997">
        <v>1985</v>
      </c>
      <c r="B997">
        <v>23</v>
      </c>
      <c r="C997" t="s">
        <v>92</v>
      </c>
      <c r="D997" t="s">
        <v>93</v>
      </c>
    </row>
    <row r="998" spans="1:4" x14ac:dyDescent="0.45">
      <c r="A998">
        <v>1986</v>
      </c>
      <c r="B998">
        <v>23</v>
      </c>
      <c r="C998" t="s">
        <v>92</v>
      </c>
      <c r="D998" t="s">
        <v>93</v>
      </c>
    </row>
    <row r="999" spans="1:4" x14ac:dyDescent="0.45">
      <c r="A999">
        <v>1987</v>
      </c>
      <c r="B999">
        <v>23</v>
      </c>
      <c r="C999" t="s">
        <v>92</v>
      </c>
      <c r="D999" t="s">
        <v>93</v>
      </c>
    </row>
    <row r="1000" spans="1:4" x14ac:dyDescent="0.45">
      <c r="A1000">
        <v>1988</v>
      </c>
      <c r="B1000">
        <v>23</v>
      </c>
      <c r="C1000" t="s">
        <v>92</v>
      </c>
      <c r="D1000" t="s">
        <v>93</v>
      </c>
    </row>
    <row r="1001" spans="1:4" x14ac:dyDescent="0.45">
      <c r="A1001">
        <v>1989</v>
      </c>
      <c r="B1001">
        <v>23</v>
      </c>
      <c r="C1001" t="s">
        <v>92</v>
      </c>
      <c r="D1001" t="s">
        <v>93</v>
      </c>
    </row>
    <row r="1002" spans="1:4" x14ac:dyDescent="0.45">
      <c r="A1002">
        <v>1990</v>
      </c>
      <c r="B1002">
        <v>23</v>
      </c>
      <c r="C1002" t="s">
        <v>92</v>
      </c>
      <c r="D1002" t="s">
        <v>93</v>
      </c>
    </row>
    <row r="1003" spans="1:4" x14ac:dyDescent="0.45">
      <c r="A1003">
        <v>1991</v>
      </c>
      <c r="B1003">
        <v>23</v>
      </c>
      <c r="C1003" t="s">
        <v>92</v>
      </c>
      <c r="D1003" t="s">
        <v>93</v>
      </c>
    </row>
    <row r="1004" spans="1:4" x14ac:dyDescent="0.45">
      <c r="A1004">
        <v>1992</v>
      </c>
      <c r="B1004">
        <v>23</v>
      </c>
      <c r="C1004" t="s">
        <v>92</v>
      </c>
      <c r="D1004" t="s">
        <v>93</v>
      </c>
    </row>
    <row r="1005" spans="1:4" x14ac:dyDescent="0.45">
      <c r="A1005">
        <v>1993</v>
      </c>
      <c r="B1005">
        <v>23</v>
      </c>
      <c r="C1005" t="s">
        <v>92</v>
      </c>
      <c r="D1005" t="s">
        <v>93</v>
      </c>
    </row>
    <row r="1006" spans="1:4" x14ac:dyDescent="0.45">
      <c r="A1006">
        <v>1994</v>
      </c>
      <c r="B1006">
        <v>23</v>
      </c>
      <c r="C1006" t="s">
        <v>92</v>
      </c>
      <c r="D1006" t="s">
        <v>93</v>
      </c>
    </row>
    <row r="1007" spans="1:4" x14ac:dyDescent="0.45">
      <c r="A1007">
        <v>1995</v>
      </c>
      <c r="B1007">
        <v>23</v>
      </c>
      <c r="C1007" t="s">
        <v>92</v>
      </c>
      <c r="D1007" t="s">
        <v>93</v>
      </c>
    </row>
    <row r="1008" spans="1:4" x14ac:dyDescent="0.45">
      <c r="A1008">
        <v>1996</v>
      </c>
      <c r="B1008">
        <v>23</v>
      </c>
      <c r="C1008" t="s">
        <v>92</v>
      </c>
      <c r="D1008" t="s">
        <v>93</v>
      </c>
    </row>
    <row r="1009" spans="1:4" x14ac:dyDescent="0.45">
      <c r="A1009">
        <v>1997</v>
      </c>
      <c r="B1009">
        <v>23</v>
      </c>
      <c r="C1009" t="s">
        <v>92</v>
      </c>
      <c r="D1009" t="s">
        <v>93</v>
      </c>
    </row>
    <row r="1010" spans="1:4" x14ac:dyDescent="0.45">
      <c r="A1010">
        <v>1998</v>
      </c>
      <c r="B1010">
        <v>23</v>
      </c>
      <c r="C1010" t="s">
        <v>92</v>
      </c>
      <c r="D1010" t="s">
        <v>93</v>
      </c>
    </row>
    <row r="1011" spans="1:4" x14ac:dyDescent="0.45">
      <c r="A1011">
        <v>1999</v>
      </c>
      <c r="B1011">
        <v>23</v>
      </c>
      <c r="C1011" t="s">
        <v>92</v>
      </c>
      <c r="D1011" t="s">
        <v>93</v>
      </c>
    </row>
    <row r="1012" spans="1:4" x14ac:dyDescent="0.45">
      <c r="A1012">
        <v>2000</v>
      </c>
      <c r="B1012">
        <v>23</v>
      </c>
      <c r="C1012" t="s">
        <v>92</v>
      </c>
      <c r="D1012" t="s">
        <v>93</v>
      </c>
    </row>
    <row r="1013" spans="1:4" x14ac:dyDescent="0.45">
      <c r="A1013">
        <v>2001</v>
      </c>
      <c r="B1013">
        <v>23</v>
      </c>
      <c r="C1013" t="s">
        <v>92</v>
      </c>
      <c r="D1013" t="s">
        <v>93</v>
      </c>
    </row>
    <row r="1014" spans="1:4" x14ac:dyDescent="0.45">
      <c r="A1014">
        <v>2002</v>
      </c>
      <c r="B1014">
        <v>23</v>
      </c>
      <c r="C1014" t="s">
        <v>92</v>
      </c>
      <c r="D1014" t="s">
        <v>93</v>
      </c>
    </row>
    <row r="1015" spans="1:4" x14ac:dyDescent="0.45">
      <c r="A1015">
        <v>2003</v>
      </c>
      <c r="B1015">
        <v>23</v>
      </c>
      <c r="C1015" t="s">
        <v>92</v>
      </c>
      <c r="D1015" t="s">
        <v>93</v>
      </c>
    </row>
    <row r="1016" spans="1:4" x14ac:dyDescent="0.45">
      <c r="A1016">
        <v>2004</v>
      </c>
      <c r="B1016">
        <v>23</v>
      </c>
      <c r="C1016" t="s">
        <v>92</v>
      </c>
      <c r="D1016" t="s">
        <v>93</v>
      </c>
    </row>
    <row r="1017" spans="1:4" x14ac:dyDescent="0.45">
      <c r="A1017">
        <v>2005</v>
      </c>
      <c r="B1017">
        <v>23</v>
      </c>
      <c r="C1017" t="s">
        <v>92</v>
      </c>
      <c r="D1017" t="s">
        <v>93</v>
      </c>
    </row>
    <row r="1018" spans="1:4" x14ac:dyDescent="0.45">
      <c r="A1018">
        <v>2006</v>
      </c>
      <c r="B1018">
        <v>23</v>
      </c>
      <c r="C1018" t="s">
        <v>92</v>
      </c>
      <c r="D1018" t="s">
        <v>93</v>
      </c>
    </row>
    <row r="1019" spans="1:4" x14ac:dyDescent="0.45">
      <c r="A1019">
        <v>2007</v>
      </c>
      <c r="B1019">
        <v>23</v>
      </c>
      <c r="C1019" t="s">
        <v>92</v>
      </c>
      <c r="D1019" t="s">
        <v>93</v>
      </c>
    </row>
    <row r="1020" spans="1:4" x14ac:dyDescent="0.45">
      <c r="A1020">
        <v>2008</v>
      </c>
      <c r="B1020">
        <v>23</v>
      </c>
      <c r="C1020" t="s">
        <v>92</v>
      </c>
      <c r="D1020" t="s">
        <v>93</v>
      </c>
    </row>
    <row r="1021" spans="1:4" x14ac:dyDescent="0.45">
      <c r="A1021">
        <v>2009</v>
      </c>
      <c r="B1021">
        <v>23</v>
      </c>
      <c r="C1021" t="s">
        <v>92</v>
      </c>
      <c r="D1021" t="s">
        <v>93</v>
      </c>
    </row>
    <row r="1022" spans="1:4" x14ac:dyDescent="0.45">
      <c r="A1022">
        <v>2010</v>
      </c>
      <c r="B1022">
        <v>23</v>
      </c>
      <c r="C1022" t="s">
        <v>92</v>
      </c>
      <c r="D1022" t="s">
        <v>93</v>
      </c>
    </row>
    <row r="1023" spans="1:4" x14ac:dyDescent="0.45">
      <c r="A1023">
        <v>2011</v>
      </c>
      <c r="B1023">
        <v>23</v>
      </c>
      <c r="C1023" t="s">
        <v>92</v>
      </c>
      <c r="D1023" t="s">
        <v>93</v>
      </c>
    </row>
    <row r="1024" spans="1:4" x14ac:dyDescent="0.45">
      <c r="A1024">
        <v>2012</v>
      </c>
      <c r="B1024">
        <v>23</v>
      </c>
      <c r="C1024" t="s">
        <v>92</v>
      </c>
      <c r="D1024" t="s">
        <v>93</v>
      </c>
    </row>
    <row r="1025" spans="1:4" x14ac:dyDescent="0.45">
      <c r="A1025">
        <v>2013</v>
      </c>
      <c r="B1025">
        <v>23</v>
      </c>
      <c r="C1025" t="s">
        <v>92</v>
      </c>
      <c r="D1025" t="s">
        <v>93</v>
      </c>
    </row>
    <row r="1026" spans="1:4" x14ac:dyDescent="0.45">
      <c r="A1026">
        <v>2014</v>
      </c>
      <c r="B1026">
        <v>23</v>
      </c>
      <c r="C1026" t="s">
        <v>92</v>
      </c>
      <c r="D1026" t="s">
        <v>93</v>
      </c>
    </row>
    <row r="1027" spans="1:4" x14ac:dyDescent="0.45">
      <c r="A1027">
        <v>2015</v>
      </c>
      <c r="B1027">
        <v>23</v>
      </c>
      <c r="C1027" t="s">
        <v>92</v>
      </c>
      <c r="D1027" t="s">
        <v>93</v>
      </c>
    </row>
    <row r="1028" spans="1:4" x14ac:dyDescent="0.45">
      <c r="A1028">
        <v>2016</v>
      </c>
      <c r="B1028">
        <v>23</v>
      </c>
      <c r="C1028" t="s">
        <v>92</v>
      </c>
      <c r="D1028" t="s">
        <v>93</v>
      </c>
    </row>
    <row r="1029" spans="1:4" x14ac:dyDescent="0.45">
      <c r="A1029">
        <v>2017</v>
      </c>
      <c r="B1029">
        <v>23</v>
      </c>
      <c r="C1029" t="s">
        <v>92</v>
      </c>
      <c r="D1029" t="s">
        <v>93</v>
      </c>
    </row>
    <row r="1030" spans="1:4" x14ac:dyDescent="0.45">
      <c r="A1030">
        <v>2018</v>
      </c>
      <c r="B1030">
        <v>23</v>
      </c>
      <c r="C1030" t="s">
        <v>92</v>
      </c>
      <c r="D1030" t="s">
        <v>93</v>
      </c>
    </row>
    <row r="1031" spans="1:4" x14ac:dyDescent="0.45">
      <c r="A1031">
        <v>2019</v>
      </c>
      <c r="B1031">
        <v>23</v>
      </c>
      <c r="C1031" t="s">
        <v>92</v>
      </c>
      <c r="D1031" t="s">
        <v>93</v>
      </c>
    </row>
    <row r="1032" spans="1:4" x14ac:dyDescent="0.45">
      <c r="A1032">
        <v>2020</v>
      </c>
      <c r="B1032">
        <v>23</v>
      </c>
      <c r="C1032" t="s">
        <v>92</v>
      </c>
      <c r="D1032" t="s">
        <v>93</v>
      </c>
    </row>
    <row r="1033" spans="1:4" x14ac:dyDescent="0.45">
      <c r="A1033">
        <v>2021</v>
      </c>
      <c r="B1033">
        <v>23</v>
      </c>
      <c r="C1033" t="s">
        <v>92</v>
      </c>
      <c r="D1033" t="s">
        <v>93</v>
      </c>
    </row>
    <row r="1034" spans="1:4" x14ac:dyDescent="0.45">
      <c r="A1034">
        <v>2022</v>
      </c>
      <c r="B1034">
        <v>23</v>
      </c>
      <c r="C1034" t="s">
        <v>92</v>
      </c>
      <c r="D1034" t="s">
        <v>93</v>
      </c>
    </row>
    <row r="1035" spans="1:4" x14ac:dyDescent="0.45">
      <c r="A1035">
        <v>1980</v>
      </c>
      <c r="B1035">
        <v>24</v>
      </c>
      <c r="C1035" t="s">
        <v>94</v>
      </c>
      <c r="D1035" t="s">
        <v>95</v>
      </c>
    </row>
    <row r="1036" spans="1:4" x14ac:dyDescent="0.45">
      <c r="A1036">
        <v>1981</v>
      </c>
      <c r="B1036">
        <v>24</v>
      </c>
      <c r="C1036" t="s">
        <v>94</v>
      </c>
      <c r="D1036" t="s">
        <v>95</v>
      </c>
    </row>
    <row r="1037" spans="1:4" x14ac:dyDescent="0.45">
      <c r="A1037">
        <v>1982</v>
      </c>
      <c r="B1037">
        <v>24</v>
      </c>
      <c r="C1037" t="s">
        <v>94</v>
      </c>
      <c r="D1037" t="s">
        <v>95</v>
      </c>
    </row>
    <row r="1038" spans="1:4" x14ac:dyDescent="0.45">
      <c r="A1038">
        <v>1983</v>
      </c>
      <c r="B1038">
        <v>24</v>
      </c>
      <c r="C1038" t="s">
        <v>94</v>
      </c>
      <c r="D1038" t="s">
        <v>95</v>
      </c>
    </row>
    <row r="1039" spans="1:4" x14ac:dyDescent="0.45">
      <c r="A1039">
        <v>1984</v>
      </c>
      <c r="B1039">
        <v>24</v>
      </c>
      <c r="C1039" t="s">
        <v>94</v>
      </c>
      <c r="D1039" t="s">
        <v>95</v>
      </c>
    </row>
    <row r="1040" spans="1:4" x14ac:dyDescent="0.45">
      <c r="A1040">
        <v>1985</v>
      </c>
      <c r="B1040">
        <v>24</v>
      </c>
      <c r="C1040" t="s">
        <v>94</v>
      </c>
      <c r="D1040" t="s">
        <v>95</v>
      </c>
    </row>
    <row r="1041" spans="1:3" x14ac:dyDescent="0.45">
      <c r="A1041">
        <v>1986</v>
      </c>
      <c r="B1041">
        <v>24</v>
      </c>
      <c r="C1041" t="s">
        <v>94</v>
      </c>
    </row>
    <row r="1042" spans="1:3" x14ac:dyDescent="0.45">
      <c r="A1042">
        <v>1987</v>
      </c>
      <c r="B1042">
        <v>24</v>
      </c>
      <c r="C1042" t="s">
        <v>94</v>
      </c>
    </row>
    <row r="1043" spans="1:3" x14ac:dyDescent="0.45">
      <c r="A1043">
        <v>1988</v>
      </c>
      <c r="B1043">
        <v>24</v>
      </c>
      <c r="C1043" t="s">
        <v>94</v>
      </c>
    </row>
    <row r="1044" spans="1:3" x14ac:dyDescent="0.45">
      <c r="A1044">
        <v>1989</v>
      </c>
      <c r="B1044">
        <v>24</v>
      </c>
      <c r="C1044" t="s">
        <v>94</v>
      </c>
    </row>
    <row r="1045" spans="1:3" x14ac:dyDescent="0.45">
      <c r="A1045">
        <v>1990</v>
      </c>
      <c r="B1045">
        <v>24</v>
      </c>
      <c r="C1045" t="s">
        <v>94</v>
      </c>
    </row>
    <row r="1046" spans="1:3" x14ac:dyDescent="0.45">
      <c r="A1046">
        <v>1991</v>
      </c>
      <c r="B1046">
        <v>24</v>
      </c>
      <c r="C1046" t="s">
        <v>94</v>
      </c>
    </row>
    <row r="1047" spans="1:3" x14ac:dyDescent="0.45">
      <c r="A1047">
        <v>1992</v>
      </c>
      <c r="B1047">
        <v>24</v>
      </c>
      <c r="C1047" t="s">
        <v>94</v>
      </c>
    </row>
    <row r="1048" spans="1:3" x14ac:dyDescent="0.45">
      <c r="A1048">
        <v>1993</v>
      </c>
      <c r="B1048">
        <v>24</v>
      </c>
      <c r="C1048" t="s">
        <v>94</v>
      </c>
    </row>
    <row r="1049" spans="1:3" x14ac:dyDescent="0.45">
      <c r="A1049">
        <v>1994</v>
      </c>
      <c r="B1049">
        <v>24</v>
      </c>
      <c r="C1049" t="s">
        <v>94</v>
      </c>
    </row>
    <row r="1050" spans="1:3" x14ac:dyDescent="0.45">
      <c r="A1050">
        <v>1995</v>
      </c>
      <c r="B1050">
        <v>24</v>
      </c>
      <c r="C1050" t="s">
        <v>94</v>
      </c>
    </row>
    <row r="1051" spans="1:3" x14ac:dyDescent="0.45">
      <c r="A1051">
        <v>1996</v>
      </c>
      <c r="B1051">
        <v>24</v>
      </c>
      <c r="C1051" t="s">
        <v>94</v>
      </c>
    </row>
    <row r="1052" spans="1:3" x14ac:dyDescent="0.45">
      <c r="A1052">
        <v>1997</v>
      </c>
      <c r="B1052">
        <v>24</v>
      </c>
      <c r="C1052" t="s">
        <v>94</v>
      </c>
    </row>
    <row r="1053" spans="1:3" x14ac:dyDescent="0.45">
      <c r="A1053">
        <v>1998</v>
      </c>
      <c r="B1053">
        <v>24</v>
      </c>
      <c r="C1053" t="s">
        <v>94</v>
      </c>
    </row>
    <row r="1054" spans="1:3" x14ac:dyDescent="0.45">
      <c r="A1054">
        <v>1999</v>
      </c>
      <c r="B1054">
        <v>24</v>
      </c>
      <c r="C1054" t="s">
        <v>94</v>
      </c>
    </row>
    <row r="1055" spans="1:3" x14ac:dyDescent="0.45">
      <c r="A1055">
        <v>2000</v>
      </c>
      <c r="B1055">
        <v>24</v>
      </c>
      <c r="C1055" t="s">
        <v>94</v>
      </c>
    </row>
    <row r="1056" spans="1:3" x14ac:dyDescent="0.45">
      <c r="A1056">
        <v>2001</v>
      </c>
      <c r="B1056">
        <v>24</v>
      </c>
      <c r="C1056" t="s">
        <v>94</v>
      </c>
    </row>
    <row r="1057" spans="1:3" x14ac:dyDescent="0.45">
      <c r="A1057">
        <v>2002</v>
      </c>
      <c r="B1057">
        <v>24</v>
      </c>
      <c r="C1057" t="s">
        <v>94</v>
      </c>
    </row>
    <row r="1058" spans="1:3" x14ac:dyDescent="0.45">
      <c r="A1058">
        <v>2003</v>
      </c>
      <c r="B1058">
        <v>24</v>
      </c>
      <c r="C1058" t="s">
        <v>94</v>
      </c>
    </row>
    <row r="1059" spans="1:3" x14ac:dyDescent="0.45">
      <c r="A1059">
        <v>2004</v>
      </c>
      <c r="B1059">
        <v>24</v>
      </c>
      <c r="C1059" t="s">
        <v>94</v>
      </c>
    </row>
    <row r="1060" spans="1:3" x14ac:dyDescent="0.45">
      <c r="A1060">
        <v>2005</v>
      </c>
      <c r="B1060">
        <v>24</v>
      </c>
      <c r="C1060" t="s">
        <v>94</v>
      </c>
    </row>
    <row r="1061" spans="1:3" x14ac:dyDescent="0.45">
      <c r="A1061">
        <v>2006</v>
      </c>
      <c r="B1061">
        <v>24</v>
      </c>
      <c r="C1061" t="s">
        <v>94</v>
      </c>
    </row>
    <row r="1062" spans="1:3" x14ac:dyDescent="0.45">
      <c r="A1062">
        <v>2007</v>
      </c>
      <c r="B1062">
        <v>24</v>
      </c>
      <c r="C1062" t="s">
        <v>94</v>
      </c>
    </row>
    <row r="1063" spans="1:3" x14ac:dyDescent="0.45">
      <c r="A1063">
        <v>2008</v>
      </c>
      <c r="B1063">
        <v>24</v>
      </c>
      <c r="C1063" t="s">
        <v>94</v>
      </c>
    </row>
    <row r="1064" spans="1:3" x14ac:dyDescent="0.45">
      <c r="A1064">
        <v>2009</v>
      </c>
      <c r="B1064">
        <v>24</v>
      </c>
      <c r="C1064" t="s">
        <v>94</v>
      </c>
    </row>
    <row r="1065" spans="1:3" x14ac:dyDescent="0.45">
      <c r="A1065">
        <v>2010</v>
      </c>
      <c r="B1065">
        <v>24</v>
      </c>
      <c r="C1065" t="s">
        <v>94</v>
      </c>
    </row>
    <row r="1066" spans="1:3" x14ac:dyDescent="0.45">
      <c r="A1066">
        <v>2011</v>
      </c>
      <c r="B1066">
        <v>24</v>
      </c>
      <c r="C1066" t="s">
        <v>94</v>
      </c>
    </row>
    <row r="1067" spans="1:3" x14ac:dyDescent="0.45">
      <c r="A1067">
        <v>2012</v>
      </c>
      <c r="B1067">
        <v>24</v>
      </c>
      <c r="C1067" t="s">
        <v>94</v>
      </c>
    </row>
    <row r="1068" spans="1:3" x14ac:dyDescent="0.45">
      <c r="A1068">
        <v>2013</v>
      </c>
      <c r="B1068">
        <v>24</v>
      </c>
      <c r="C1068" t="s">
        <v>94</v>
      </c>
    </row>
    <row r="1069" spans="1:3" x14ac:dyDescent="0.45">
      <c r="A1069">
        <v>2014</v>
      </c>
      <c r="B1069">
        <v>24</v>
      </c>
      <c r="C1069" t="s">
        <v>94</v>
      </c>
    </row>
    <row r="1070" spans="1:3" x14ac:dyDescent="0.45">
      <c r="A1070">
        <v>2015</v>
      </c>
      <c r="B1070">
        <v>24</v>
      </c>
      <c r="C1070" t="s">
        <v>94</v>
      </c>
    </row>
    <row r="1071" spans="1:3" x14ac:dyDescent="0.45">
      <c r="A1071">
        <v>2016</v>
      </c>
      <c r="B1071">
        <v>24</v>
      </c>
      <c r="C1071" t="s">
        <v>94</v>
      </c>
    </row>
    <row r="1072" spans="1:3" x14ac:dyDescent="0.45">
      <c r="A1072">
        <v>2017</v>
      </c>
      <c r="B1072">
        <v>24</v>
      </c>
      <c r="C1072" t="s">
        <v>94</v>
      </c>
    </row>
    <row r="1073" spans="1:4" x14ac:dyDescent="0.45">
      <c r="A1073">
        <v>2018</v>
      </c>
      <c r="B1073">
        <v>24</v>
      </c>
      <c r="C1073" t="s">
        <v>94</v>
      </c>
    </row>
    <row r="1074" spans="1:4" x14ac:dyDescent="0.45">
      <c r="A1074">
        <v>2019</v>
      </c>
      <c r="B1074">
        <v>24</v>
      </c>
      <c r="C1074" t="s">
        <v>94</v>
      </c>
    </row>
    <row r="1075" spans="1:4" x14ac:dyDescent="0.45">
      <c r="A1075">
        <v>2020</v>
      </c>
      <c r="B1075">
        <v>24</v>
      </c>
      <c r="C1075" t="s">
        <v>94</v>
      </c>
    </row>
    <row r="1076" spans="1:4" x14ac:dyDescent="0.45">
      <c r="A1076">
        <v>2021</v>
      </c>
      <c r="B1076">
        <v>24</v>
      </c>
      <c r="C1076" t="s">
        <v>94</v>
      </c>
    </row>
    <row r="1077" spans="1:4" x14ac:dyDescent="0.45">
      <c r="A1077">
        <v>2022</v>
      </c>
      <c r="B1077">
        <v>24</v>
      </c>
      <c r="C1077" t="s">
        <v>94</v>
      </c>
    </row>
    <row r="1078" spans="1:4" x14ac:dyDescent="0.45">
      <c r="A1078">
        <v>1980</v>
      </c>
      <c r="B1078">
        <v>25</v>
      </c>
      <c r="C1078" t="s">
        <v>96</v>
      </c>
      <c r="D1078" t="s">
        <v>97</v>
      </c>
    </row>
    <row r="1079" spans="1:4" x14ac:dyDescent="0.45">
      <c r="A1079">
        <v>1981</v>
      </c>
      <c r="B1079">
        <v>25</v>
      </c>
      <c r="C1079" t="s">
        <v>96</v>
      </c>
      <c r="D1079" t="s">
        <v>97</v>
      </c>
    </row>
    <row r="1080" spans="1:4" x14ac:dyDescent="0.45">
      <c r="A1080">
        <v>1982</v>
      </c>
      <c r="B1080">
        <v>25</v>
      </c>
      <c r="C1080" t="s">
        <v>96</v>
      </c>
      <c r="D1080" t="s">
        <v>97</v>
      </c>
    </row>
    <row r="1081" spans="1:4" x14ac:dyDescent="0.45">
      <c r="A1081">
        <v>1983</v>
      </c>
      <c r="B1081">
        <v>25</v>
      </c>
      <c r="C1081" t="s">
        <v>96</v>
      </c>
      <c r="D1081" t="s">
        <v>97</v>
      </c>
    </row>
    <row r="1082" spans="1:4" x14ac:dyDescent="0.45">
      <c r="A1082">
        <v>1984</v>
      </c>
      <c r="B1082">
        <v>25</v>
      </c>
      <c r="C1082" t="s">
        <v>96</v>
      </c>
      <c r="D1082" t="s">
        <v>97</v>
      </c>
    </row>
    <row r="1083" spans="1:4" x14ac:dyDescent="0.45">
      <c r="A1083">
        <v>1985</v>
      </c>
      <c r="B1083">
        <v>25</v>
      </c>
      <c r="C1083" t="s">
        <v>96</v>
      </c>
      <c r="D1083" t="s">
        <v>97</v>
      </c>
    </row>
    <row r="1084" spans="1:4" x14ac:dyDescent="0.45">
      <c r="A1084">
        <v>1986</v>
      </c>
      <c r="B1084">
        <v>25</v>
      </c>
      <c r="C1084" t="s">
        <v>96</v>
      </c>
      <c r="D1084" t="s">
        <v>97</v>
      </c>
    </row>
    <row r="1085" spans="1:4" x14ac:dyDescent="0.45">
      <c r="A1085">
        <v>1987</v>
      </c>
      <c r="B1085">
        <v>25</v>
      </c>
      <c r="C1085" t="s">
        <v>96</v>
      </c>
      <c r="D1085" t="s">
        <v>97</v>
      </c>
    </row>
    <row r="1086" spans="1:4" x14ac:dyDescent="0.45">
      <c r="A1086">
        <v>1988</v>
      </c>
      <c r="B1086">
        <v>25</v>
      </c>
      <c r="C1086" t="s">
        <v>96</v>
      </c>
      <c r="D1086" t="s">
        <v>97</v>
      </c>
    </row>
    <row r="1087" spans="1:4" x14ac:dyDescent="0.45">
      <c r="A1087">
        <v>1989</v>
      </c>
      <c r="B1087">
        <v>25</v>
      </c>
      <c r="C1087" t="s">
        <v>96</v>
      </c>
      <c r="D1087" t="s">
        <v>97</v>
      </c>
    </row>
    <row r="1088" spans="1:4" x14ac:dyDescent="0.45">
      <c r="A1088">
        <v>1990</v>
      </c>
      <c r="B1088">
        <v>25</v>
      </c>
      <c r="C1088" t="s">
        <v>96</v>
      </c>
      <c r="D1088" t="s">
        <v>97</v>
      </c>
    </row>
    <row r="1089" spans="1:4" x14ac:dyDescent="0.45">
      <c r="A1089">
        <v>1991</v>
      </c>
      <c r="B1089">
        <v>25</v>
      </c>
      <c r="C1089" t="s">
        <v>96</v>
      </c>
      <c r="D1089" t="s">
        <v>97</v>
      </c>
    </row>
    <row r="1090" spans="1:4" x14ac:dyDescent="0.45">
      <c r="A1090">
        <v>1992</v>
      </c>
      <c r="B1090">
        <v>25</v>
      </c>
      <c r="C1090" t="s">
        <v>96</v>
      </c>
      <c r="D1090" t="s">
        <v>97</v>
      </c>
    </row>
    <row r="1091" spans="1:4" x14ac:dyDescent="0.45">
      <c r="A1091">
        <v>1993</v>
      </c>
      <c r="B1091">
        <v>25</v>
      </c>
      <c r="C1091" t="s">
        <v>96</v>
      </c>
      <c r="D1091" t="s">
        <v>97</v>
      </c>
    </row>
    <row r="1092" spans="1:4" x14ac:dyDescent="0.45">
      <c r="A1092">
        <v>1994</v>
      </c>
      <c r="B1092">
        <v>25</v>
      </c>
      <c r="C1092" t="s">
        <v>96</v>
      </c>
      <c r="D1092" t="s">
        <v>97</v>
      </c>
    </row>
    <row r="1093" spans="1:4" x14ac:dyDescent="0.45">
      <c r="A1093">
        <v>1995</v>
      </c>
      <c r="B1093">
        <v>25</v>
      </c>
      <c r="C1093" t="s">
        <v>96</v>
      </c>
      <c r="D1093" t="s">
        <v>97</v>
      </c>
    </row>
    <row r="1094" spans="1:4" x14ac:dyDescent="0.45">
      <c r="A1094">
        <v>1996</v>
      </c>
      <c r="B1094">
        <v>25</v>
      </c>
      <c r="C1094" t="s">
        <v>96</v>
      </c>
      <c r="D1094" t="s">
        <v>97</v>
      </c>
    </row>
    <row r="1095" spans="1:4" x14ac:dyDescent="0.45">
      <c r="A1095">
        <v>1997</v>
      </c>
      <c r="B1095">
        <v>25</v>
      </c>
      <c r="C1095" t="s">
        <v>96</v>
      </c>
      <c r="D1095" t="s">
        <v>97</v>
      </c>
    </row>
    <row r="1096" spans="1:4" x14ac:dyDescent="0.45">
      <c r="A1096">
        <v>1998</v>
      </c>
      <c r="B1096">
        <v>25</v>
      </c>
      <c r="C1096" t="s">
        <v>96</v>
      </c>
      <c r="D1096" t="s">
        <v>97</v>
      </c>
    </row>
    <row r="1097" spans="1:4" x14ac:dyDescent="0.45">
      <c r="A1097">
        <v>1999</v>
      </c>
      <c r="B1097">
        <v>25</v>
      </c>
      <c r="C1097" t="s">
        <v>96</v>
      </c>
      <c r="D1097" t="s">
        <v>97</v>
      </c>
    </row>
    <row r="1098" spans="1:4" x14ac:dyDescent="0.45">
      <c r="A1098">
        <v>2000</v>
      </c>
      <c r="B1098">
        <v>25</v>
      </c>
      <c r="C1098" t="s">
        <v>96</v>
      </c>
      <c r="D1098" t="s">
        <v>97</v>
      </c>
    </row>
    <row r="1099" spans="1:4" x14ac:dyDescent="0.45">
      <c r="A1099">
        <v>2001</v>
      </c>
      <c r="B1099">
        <v>25</v>
      </c>
      <c r="C1099" t="s">
        <v>96</v>
      </c>
      <c r="D1099" t="s">
        <v>97</v>
      </c>
    </row>
    <row r="1100" spans="1:4" x14ac:dyDescent="0.45">
      <c r="A1100">
        <v>2002</v>
      </c>
      <c r="B1100">
        <v>25</v>
      </c>
      <c r="C1100" t="s">
        <v>96</v>
      </c>
      <c r="D1100" t="s">
        <v>97</v>
      </c>
    </row>
    <row r="1101" spans="1:4" x14ac:dyDescent="0.45">
      <c r="A1101">
        <v>2003</v>
      </c>
      <c r="B1101">
        <v>25</v>
      </c>
      <c r="C1101" t="s">
        <v>96</v>
      </c>
      <c r="D1101" t="s">
        <v>97</v>
      </c>
    </row>
    <row r="1102" spans="1:4" x14ac:dyDescent="0.45">
      <c r="A1102">
        <v>2004</v>
      </c>
      <c r="B1102">
        <v>25</v>
      </c>
      <c r="C1102" t="s">
        <v>96</v>
      </c>
      <c r="D1102" t="s">
        <v>97</v>
      </c>
    </row>
    <row r="1103" spans="1:4" x14ac:dyDescent="0.45">
      <c r="A1103">
        <v>2005</v>
      </c>
      <c r="B1103">
        <v>25</v>
      </c>
      <c r="C1103" t="s">
        <v>96</v>
      </c>
      <c r="D1103" t="s">
        <v>97</v>
      </c>
    </row>
    <row r="1104" spans="1:4" x14ac:dyDescent="0.45">
      <c r="A1104">
        <v>2006</v>
      </c>
      <c r="B1104">
        <v>25</v>
      </c>
      <c r="C1104" t="s">
        <v>96</v>
      </c>
      <c r="D1104" t="s">
        <v>97</v>
      </c>
    </row>
    <row r="1105" spans="1:4" x14ac:dyDescent="0.45">
      <c r="A1105">
        <v>2007</v>
      </c>
      <c r="B1105">
        <v>25</v>
      </c>
      <c r="C1105" t="s">
        <v>96</v>
      </c>
      <c r="D1105" t="s">
        <v>97</v>
      </c>
    </row>
    <row r="1106" spans="1:4" x14ac:dyDescent="0.45">
      <c r="A1106">
        <v>2008</v>
      </c>
      <c r="B1106">
        <v>25</v>
      </c>
      <c r="C1106" t="s">
        <v>96</v>
      </c>
      <c r="D1106" t="s">
        <v>97</v>
      </c>
    </row>
    <row r="1107" spans="1:4" x14ac:dyDescent="0.45">
      <c r="A1107">
        <v>2009</v>
      </c>
      <c r="B1107">
        <v>25</v>
      </c>
      <c r="C1107" t="s">
        <v>96</v>
      </c>
      <c r="D1107" t="s">
        <v>97</v>
      </c>
    </row>
    <row r="1108" spans="1:4" x14ac:dyDescent="0.45">
      <c r="A1108">
        <v>2010</v>
      </c>
      <c r="B1108">
        <v>25</v>
      </c>
      <c r="C1108" t="s">
        <v>96</v>
      </c>
      <c r="D1108" t="s">
        <v>97</v>
      </c>
    </row>
    <row r="1109" spans="1:4" x14ac:dyDescent="0.45">
      <c r="A1109">
        <v>2011</v>
      </c>
      <c r="B1109">
        <v>25</v>
      </c>
      <c r="C1109" t="s">
        <v>96</v>
      </c>
      <c r="D1109" t="s">
        <v>97</v>
      </c>
    </row>
    <row r="1110" spans="1:4" x14ac:dyDescent="0.45">
      <c r="A1110">
        <v>2012</v>
      </c>
      <c r="B1110">
        <v>25</v>
      </c>
      <c r="C1110" t="s">
        <v>96</v>
      </c>
      <c r="D1110" t="s">
        <v>97</v>
      </c>
    </row>
    <row r="1111" spans="1:4" x14ac:dyDescent="0.45">
      <c r="A1111">
        <v>2013</v>
      </c>
      <c r="B1111">
        <v>25</v>
      </c>
      <c r="C1111" t="s">
        <v>96</v>
      </c>
      <c r="D1111" t="s">
        <v>97</v>
      </c>
    </row>
    <row r="1112" spans="1:4" x14ac:dyDescent="0.45">
      <c r="A1112">
        <v>2014</v>
      </c>
      <c r="B1112">
        <v>25</v>
      </c>
      <c r="C1112" t="s">
        <v>96</v>
      </c>
      <c r="D1112" t="s">
        <v>97</v>
      </c>
    </row>
    <row r="1113" spans="1:4" x14ac:dyDescent="0.45">
      <c r="A1113">
        <v>2015</v>
      </c>
      <c r="B1113">
        <v>25</v>
      </c>
      <c r="C1113" t="s">
        <v>96</v>
      </c>
      <c r="D1113" t="s">
        <v>97</v>
      </c>
    </row>
    <row r="1114" spans="1:4" x14ac:dyDescent="0.45">
      <c r="A1114">
        <v>2016</v>
      </c>
      <c r="B1114">
        <v>25</v>
      </c>
      <c r="C1114" t="s">
        <v>96</v>
      </c>
      <c r="D1114" t="s">
        <v>97</v>
      </c>
    </row>
    <row r="1115" spans="1:4" x14ac:dyDescent="0.45">
      <c r="A1115">
        <v>2017</v>
      </c>
      <c r="B1115">
        <v>25</v>
      </c>
      <c r="C1115" t="s">
        <v>96</v>
      </c>
      <c r="D1115" t="s">
        <v>97</v>
      </c>
    </row>
    <row r="1116" spans="1:4" x14ac:dyDescent="0.45">
      <c r="A1116">
        <v>2018</v>
      </c>
      <c r="B1116">
        <v>25</v>
      </c>
      <c r="C1116" t="s">
        <v>96</v>
      </c>
      <c r="D1116" t="s">
        <v>97</v>
      </c>
    </row>
    <row r="1117" spans="1:4" x14ac:dyDescent="0.45">
      <c r="A1117">
        <v>2019</v>
      </c>
      <c r="B1117">
        <v>25</v>
      </c>
      <c r="C1117" t="s">
        <v>96</v>
      </c>
      <c r="D1117" t="s">
        <v>97</v>
      </c>
    </row>
    <row r="1118" spans="1:4" x14ac:dyDescent="0.45">
      <c r="A1118">
        <v>2020</v>
      </c>
      <c r="B1118">
        <v>25</v>
      </c>
      <c r="C1118" t="s">
        <v>96</v>
      </c>
      <c r="D1118" t="s">
        <v>97</v>
      </c>
    </row>
    <row r="1119" spans="1:4" x14ac:dyDescent="0.45">
      <c r="A1119">
        <v>2021</v>
      </c>
      <c r="B1119">
        <v>25</v>
      </c>
      <c r="C1119" t="s">
        <v>96</v>
      </c>
      <c r="D1119" t="s">
        <v>97</v>
      </c>
    </row>
    <row r="1120" spans="1:4" x14ac:dyDescent="0.45">
      <c r="A1120">
        <v>2022</v>
      </c>
      <c r="B1120">
        <v>25</v>
      </c>
      <c r="C1120" t="s">
        <v>96</v>
      </c>
      <c r="D1120" t="s">
        <v>97</v>
      </c>
    </row>
    <row r="1121" spans="1:4" x14ac:dyDescent="0.45">
      <c r="A1121">
        <v>1980</v>
      </c>
      <c r="B1121">
        <v>26</v>
      </c>
      <c r="C1121" t="s">
        <v>98</v>
      </c>
      <c r="D1121" t="s">
        <v>99</v>
      </c>
    </row>
    <row r="1122" spans="1:4" x14ac:dyDescent="0.45">
      <c r="A1122">
        <v>1981</v>
      </c>
      <c r="B1122">
        <v>26</v>
      </c>
      <c r="C1122" t="s">
        <v>98</v>
      </c>
      <c r="D1122" t="s">
        <v>99</v>
      </c>
    </row>
    <row r="1123" spans="1:4" x14ac:dyDescent="0.45">
      <c r="A1123">
        <v>1982</v>
      </c>
      <c r="B1123">
        <v>26</v>
      </c>
      <c r="C1123" t="s">
        <v>98</v>
      </c>
      <c r="D1123" t="s">
        <v>99</v>
      </c>
    </row>
    <row r="1124" spans="1:4" x14ac:dyDescent="0.45">
      <c r="A1124">
        <v>1983</v>
      </c>
      <c r="B1124">
        <v>26</v>
      </c>
      <c r="C1124" t="s">
        <v>98</v>
      </c>
      <c r="D1124" t="s">
        <v>99</v>
      </c>
    </row>
    <row r="1125" spans="1:4" x14ac:dyDescent="0.45">
      <c r="A1125">
        <v>1984</v>
      </c>
      <c r="B1125">
        <v>26</v>
      </c>
      <c r="C1125" t="s">
        <v>98</v>
      </c>
      <c r="D1125" t="s">
        <v>99</v>
      </c>
    </row>
    <row r="1126" spans="1:4" x14ac:dyDescent="0.45">
      <c r="A1126">
        <v>1985</v>
      </c>
      <c r="B1126">
        <v>26</v>
      </c>
      <c r="C1126" t="s">
        <v>98</v>
      </c>
      <c r="D1126" t="s">
        <v>99</v>
      </c>
    </row>
    <row r="1127" spans="1:4" x14ac:dyDescent="0.45">
      <c r="A1127">
        <v>1986</v>
      </c>
      <c r="B1127">
        <v>26</v>
      </c>
      <c r="C1127" t="s">
        <v>98</v>
      </c>
      <c r="D1127" t="s">
        <v>99</v>
      </c>
    </row>
    <row r="1128" spans="1:4" x14ac:dyDescent="0.45">
      <c r="A1128">
        <v>1987</v>
      </c>
      <c r="B1128">
        <v>26</v>
      </c>
      <c r="C1128" t="s">
        <v>98</v>
      </c>
      <c r="D1128" t="s">
        <v>99</v>
      </c>
    </row>
    <row r="1129" spans="1:4" x14ac:dyDescent="0.45">
      <c r="A1129">
        <v>1988</v>
      </c>
      <c r="B1129">
        <v>26</v>
      </c>
      <c r="C1129" t="s">
        <v>98</v>
      </c>
      <c r="D1129" t="s">
        <v>99</v>
      </c>
    </row>
    <row r="1130" spans="1:4" x14ac:dyDescent="0.45">
      <c r="A1130">
        <v>1989</v>
      </c>
      <c r="B1130">
        <v>26</v>
      </c>
      <c r="C1130" t="s">
        <v>98</v>
      </c>
      <c r="D1130" t="s">
        <v>99</v>
      </c>
    </row>
    <row r="1131" spans="1:4" x14ac:dyDescent="0.45">
      <c r="A1131">
        <v>1990</v>
      </c>
      <c r="B1131">
        <v>26</v>
      </c>
      <c r="C1131" t="s">
        <v>98</v>
      </c>
      <c r="D1131" t="s">
        <v>99</v>
      </c>
    </row>
    <row r="1132" spans="1:4" x14ac:dyDescent="0.45">
      <c r="A1132">
        <v>1991</v>
      </c>
      <c r="B1132">
        <v>26</v>
      </c>
      <c r="C1132" t="s">
        <v>98</v>
      </c>
      <c r="D1132" t="s">
        <v>99</v>
      </c>
    </row>
    <row r="1133" spans="1:4" x14ac:dyDescent="0.45">
      <c r="A1133">
        <v>1992</v>
      </c>
      <c r="B1133">
        <v>26</v>
      </c>
      <c r="C1133" t="s">
        <v>98</v>
      </c>
      <c r="D1133" t="s">
        <v>99</v>
      </c>
    </row>
    <row r="1134" spans="1:4" x14ac:dyDescent="0.45">
      <c r="A1134">
        <v>1993</v>
      </c>
      <c r="B1134">
        <v>26</v>
      </c>
      <c r="C1134" t="s">
        <v>98</v>
      </c>
      <c r="D1134" t="s">
        <v>99</v>
      </c>
    </row>
    <row r="1135" spans="1:4" x14ac:dyDescent="0.45">
      <c r="A1135">
        <v>1994</v>
      </c>
      <c r="B1135">
        <v>26</v>
      </c>
      <c r="C1135" t="s">
        <v>98</v>
      </c>
      <c r="D1135" t="s">
        <v>99</v>
      </c>
    </row>
    <row r="1136" spans="1:4" x14ac:dyDescent="0.45">
      <c r="A1136">
        <v>1995</v>
      </c>
      <c r="B1136">
        <v>26</v>
      </c>
      <c r="C1136" t="s">
        <v>98</v>
      </c>
      <c r="D1136" t="s">
        <v>99</v>
      </c>
    </row>
    <row r="1137" spans="1:4" x14ac:dyDescent="0.45">
      <c r="A1137">
        <v>1996</v>
      </c>
      <c r="B1137">
        <v>26</v>
      </c>
      <c r="C1137" t="s">
        <v>98</v>
      </c>
      <c r="D1137" t="s">
        <v>99</v>
      </c>
    </row>
    <row r="1138" spans="1:4" x14ac:dyDescent="0.45">
      <c r="A1138">
        <v>1997</v>
      </c>
      <c r="B1138">
        <v>26</v>
      </c>
      <c r="C1138" t="s">
        <v>98</v>
      </c>
      <c r="D1138" t="s">
        <v>99</v>
      </c>
    </row>
    <row r="1139" spans="1:4" x14ac:dyDescent="0.45">
      <c r="A1139">
        <v>1998</v>
      </c>
      <c r="B1139">
        <v>26</v>
      </c>
      <c r="C1139" t="s">
        <v>98</v>
      </c>
      <c r="D1139" t="s">
        <v>99</v>
      </c>
    </row>
    <row r="1140" spans="1:4" x14ac:dyDescent="0.45">
      <c r="A1140">
        <v>1999</v>
      </c>
      <c r="B1140">
        <v>26</v>
      </c>
      <c r="C1140" t="s">
        <v>98</v>
      </c>
      <c r="D1140" t="s">
        <v>99</v>
      </c>
    </row>
    <row r="1141" spans="1:4" x14ac:dyDescent="0.45">
      <c r="A1141">
        <v>2000</v>
      </c>
      <c r="B1141">
        <v>26</v>
      </c>
      <c r="C1141" t="s">
        <v>98</v>
      </c>
      <c r="D1141" t="s">
        <v>99</v>
      </c>
    </row>
    <row r="1142" spans="1:4" x14ac:dyDescent="0.45">
      <c r="A1142">
        <v>2001</v>
      </c>
      <c r="B1142">
        <v>26</v>
      </c>
      <c r="C1142" t="s">
        <v>98</v>
      </c>
      <c r="D1142" t="s">
        <v>99</v>
      </c>
    </row>
    <row r="1143" spans="1:4" x14ac:dyDescent="0.45">
      <c r="A1143">
        <v>2002</v>
      </c>
      <c r="B1143">
        <v>26</v>
      </c>
      <c r="C1143" t="s">
        <v>98</v>
      </c>
      <c r="D1143" t="s">
        <v>99</v>
      </c>
    </row>
    <row r="1144" spans="1:4" x14ac:dyDescent="0.45">
      <c r="A1144">
        <v>2003</v>
      </c>
      <c r="B1144">
        <v>26</v>
      </c>
      <c r="C1144" t="s">
        <v>98</v>
      </c>
      <c r="D1144" t="s">
        <v>99</v>
      </c>
    </row>
    <row r="1145" spans="1:4" x14ac:dyDescent="0.45">
      <c r="A1145">
        <v>2004</v>
      </c>
      <c r="B1145">
        <v>26</v>
      </c>
      <c r="C1145" t="s">
        <v>98</v>
      </c>
      <c r="D1145" t="s">
        <v>99</v>
      </c>
    </row>
    <row r="1146" spans="1:4" x14ac:dyDescent="0.45">
      <c r="A1146">
        <v>2005</v>
      </c>
      <c r="B1146">
        <v>26</v>
      </c>
      <c r="C1146" t="s">
        <v>98</v>
      </c>
      <c r="D1146" t="s">
        <v>99</v>
      </c>
    </row>
    <row r="1147" spans="1:4" x14ac:dyDescent="0.45">
      <c r="A1147">
        <v>2006</v>
      </c>
      <c r="B1147">
        <v>26</v>
      </c>
      <c r="C1147" t="s">
        <v>98</v>
      </c>
      <c r="D1147" t="s">
        <v>99</v>
      </c>
    </row>
    <row r="1148" spans="1:4" x14ac:dyDescent="0.45">
      <c r="A1148">
        <v>2007</v>
      </c>
      <c r="B1148">
        <v>26</v>
      </c>
      <c r="C1148" t="s">
        <v>98</v>
      </c>
      <c r="D1148" t="s">
        <v>99</v>
      </c>
    </row>
    <row r="1149" spans="1:4" x14ac:dyDescent="0.45">
      <c r="A1149">
        <v>2008</v>
      </c>
      <c r="B1149">
        <v>26</v>
      </c>
      <c r="C1149" t="s">
        <v>98</v>
      </c>
      <c r="D1149" t="s">
        <v>99</v>
      </c>
    </row>
    <row r="1150" spans="1:4" x14ac:dyDescent="0.45">
      <c r="A1150">
        <v>2009</v>
      </c>
      <c r="B1150">
        <v>26</v>
      </c>
      <c r="C1150" t="s">
        <v>98</v>
      </c>
      <c r="D1150" t="s">
        <v>99</v>
      </c>
    </row>
    <row r="1151" spans="1:4" x14ac:dyDescent="0.45">
      <c r="A1151">
        <v>2010</v>
      </c>
      <c r="B1151">
        <v>26</v>
      </c>
      <c r="C1151" t="s">
        <v>98</v>
      </c>
      <c r="D1151" t="s">
        <v>99</v>
      </c>
    </row>
    <row r="1152" spans="1:4" x14ac:dyDescent="0.45">
      <c r="A1152">
        <v>2011</v>
      </c>
      <c r="B1152">
        <v>26</v>
      </c>
      <c r="C1152" t="s">
        <v>98</v>
      </c>
      <c r="D1152" t="s">
        <v>99</v>
      </c>
    </row>
    <row r="1153" spans="1:4" x14ac:dyDescent="0.45">
      <c r="A1153">
        <v>2012</v>
      </c>
      <c r="B1153">
        <v>26</v>
      </c>
      <c r="C1153" t="s">
        <v>98</v>
      </c>
      <c r="D1153" t="s">
        <v>99</v>
      </c>
    </row>
    <row r="1154" spans="1:4" x14ac:dyDescent="0.45">
      <c r="A1154">
        <v>2013</v>
      </c>
      <c r="B1154">
        <v>26</v>
      </c>
      <c r="C1154" t="s">
        <v>98</v>
      </c>
      <c r="D1154" t="s">
        <v>99</v>
      </c>
    </row>
    <row r="1155" spans="1:4" x14ac:dyDescent="0.45">
      <c r="A1155">
        <v>2014</v>
      </c>
      <c r="B1155">
        <v>26</v>
      </c>
      <c r="C1155" t="s">
        <v>98</v>
      </c>
      <c r="D1155" t="s">
        <v>99</v>
      </c>
    </row>
    <row r="1156" spans="1:4" x14ac:dyDescent="0.45">
      <c r="A1156">
        <v>2015</v>
      </c>
      <c r="B1156">
        <v>26</v>
      </c>
      <c r="C1156" t="s">
        <v>98</v>
      </c>
      <c r="D1156" t="s">
        <v>99</v>
      </c>
    </row>
    <row r="1157" spans="1:4" x14ac:dyDescent="0.45">
      <c r="A1157">
        <v>2016</v>
      </c>
      <c r="B1157">
        <v>26</v>
      </c>
      <c r="C1157" t="s">
        <v>98</v>
      </c>
      <c r="D1157" t="s">
        <v>99</v>
      </c>
    </row>
    <row r="1158" spans="1:4" x14ac:dyDescent="0.45">
      <c r="A1158">
        <v>2017</v>
      </c>
      <c r="B1158">
        <v>26</v>
      </c>
      <c r="C1158" t="s">
        <v>98</v>
      </c>
      <c r="D1158" t="s">
        <v>99</v>
      </c>
    </row>
    <row r="1159" spans="1:4" x14ac:dyDescent="0.45">
      <c r="A1159">
        <v>2018</v>
      </c>
      <c r="B1159">
        <v>26</v>
      </c>
      <c r="C1159" t="s">
        <v>98</v>
      </c>
      <c r="D1159" t="s">
        <v>99</v>
      </c>
    </row>
    <row r="1160" spans="1:4" x14ac:dyDescent="0.45">
      <c r="A1160">
        <v>2019</v>
      </c>
      <c r="B1160">
        <v>26</v>
      </c>
      <c r="C1160" t="s">
        <v>98</v>
      </c>
      <c r="D1160" t="s">
        <v>99</v>
      </c>
    </row>
    <row r="1161" spans="1:4" x14ac:dyDescent="0.45">
      <c r="A1161">
        <v>2020</v>
      </c>
      <c r="B1161">
        <v>26</v>
      </c>
      <c r="C1161" t="s">
        <v>98</v>
      </c>
      <c r="D1161" t="s">
        <v>99</v>
      </c>
    </row>
    <row r="1162" spans="1:4" x14ac:dyDescent="0.45">
      <c r="A1162">
        <v>2021</v>
      </c>
      <c r="B1162">
        <v>26</v>
      </c>
      <c r="C1162" t="s">
        <v>98</v>
      </c>
      <c r="D1162" t="s">
        <v>99</v>
      </c>
    </row>
    <row r="1163" spans="1:4" x14ac:dyDescent="0.45">
      <c r="A1163">
        <v>2022</v>
      </c>
      <c r="B1163">
        <v>26</v>
      </c>
      <c r="C1163" t="s">
        <v>98</v>
      </c>
      <c r="D1163" t="s">
        <v>99</v>
      </c>
    </row>
    <row r="1164" spans="1:4" x14ac:dyDescent="0.45">
      <c r="A1164">
        <v>1980</v>
      </c>
      <c r="B1164">
        <v>27</v>
      </c>
      <c r="C1164" t="s">
        <v>100</v>
      </c>
      <c r="D1164" t="s">
        <v>101</v>
      </c>
    </row>
    <row r="1165" spans="1:4" x14ac:dyDescent="0.45">
      <c r="A1165">
        <v>1981</v>
      </c>
      <c r="B1165">
        <v>27</v>
      </c>
      <c r="C1165" t="s">
        <v>100</v>
      </c>
      <c r="D1165" t="s">
        <v>101</v>
      </c>
    </row>
    <row r="1166" spans="1:4" x14ac:dyDescent="0.45">
      <c r="A1166">
        <v>1982</v>
      </c>
      <c r="B1166">
        <v>27</v>
      </c>
      <c r="C1166" t="s">
        <v>100</v>
      </c>
      <c r="D1166" t="s">
        <v>101</v>
      </c>
    </row>
    <row r="1167" spans="1:4" x14ac:dyDescent="0.45">
      <c r="A1167">
        <v>1983</v>
      </c>
      <c r="B1167">
        <v>27</v>
      </c>
      <c r="C1167" t="s">
        <v>100</v>
      </c>
      <c r="D1167" t="s">
        <v>101</v>
      </c>
    </row>
    <row r="1168" spans="1:4" x14ac:dyDescent="0.45">
      <c r="A1168">
        <v>1984</v>
      </c>
      <c r="B1168">
        <v>27</v>
      </c>
      <c r="C1168" t="s">
        <v>100</v>
      </c>
      <c r="D1168" t="s">
        <v>101</v>
      </c>
    </row>
    <row r="1169" spans="1:4" x14ac:dyDescent="0.45">
      <c r="A1169">
        <v>1985</v>
      </c>
      <c r="B1169">
        <v>27</v>
      </c>
      <c r="C1169" t="s">
        <v>100</v>
      </c>
      <c r="D1169" t="s">
        <v>101</v>
      </c>
    </row>
    <row r="1170" spans="1:4" x14ac:dyDescent="0.45">
      <c r="A1170">
        <v>1986</v>
      </c>
      <c r="B1170">
        <v>27</v>
      </c>
      <c r="C1170" t="s">
        <v>100</v>
      </c>
      <c r="D1170" t="s">
        <v>101</v>
      </c>
    </row>
    <row r="1171" spans="1:4" x14ac:dyDescent="0.45">
      <c r="A1171">
        <v>1987</v>
      </c>
      <c r="B1171">
        <v>27</v>
      </c>
      <c r="C1171" t="s">
        <v>100</v>
      </c>
      <c r="D1171" t="s">
        <v>101</v>
      </c>
    </row>
    <row r="1172" spans="1:4" x14ac:dyDescent="0.45">
      <c r="A1172">
        <v>1988</v>
      </c>
      <c r="B1172">
        <v>27</v>
      </c>
      <c r="C1172" t="s">
        <v>100</v>
      </c>
      <c r="D1172" t="s">
        <v>101</v>
      </c>
    </row>
    <row r="1173" spans="1:4" x14ac:dyDescent="0.45">
      <c r="A1173">
        <v>1989</v>
      </c>
      <c r="B1173">
        <v>27</v>
      </c>
      <c r="C1173" t="s">
        <v>100</v>
      </c>
      <c r="D1173" t="s">
        <v>101</v>
      </c>
    </row>
    <row r="1174" spans="1:4" x14ac:dyDescent="0.45">
      <c r="A1174">
        <v>1990</v>
      </c>
      <c r="B1174">
        <v>27</v>
      </c>
      <c r="C1174" t="s">
        <v>100</v>
      </c>
      <c r="D1174" t="s">
        <v>101</v>
      </c>
    </row>
    <row r="1175" spans="1:4" x14ac:dyDescent="0.45">
      <c r="A1175">
        <v>1991</v>
      </c>
      <c r="B1175">
        <v>27</v>
      </c>
      <c r="C1175" t="s">
        <v>100</v>
      </c>
      <c r="D1175" t="s">
        <v>101</v>
      </c>
    </row>
    <row r="1176" spans="1:4" x14ac:dyDescent="0.45">
      <c r="A1176">
        <v>1992</v>
      </c>
      <c r="B1176">
        <v>27</v>
      </c>
      <c r="C1176" t="s">
        <v>100</v>
      </c>
      <c r="D1176" t="s">
        <v>101</v>
      </c>
    </row>
    <row r="1177" spans="1:4" x14ac:dyDescent="0.45">
      <c r="A1177">
        <v>1993</v>
      </c>
      <c r="B1177">
        <v>27</v>
      </c>
      <c r="C1177" t="s">
        <v>100</v>
      </c>
      <c r="D1177" t="s">
        <v>101</v>
      </c>
    </row>
    <row r="1178" spans="1:4" x14ac:dyDescent="0.45">
      <c r="A1178">
        <v>1994</v>
      </c>
      <c r="B1178">
        <v>27</v>
      </c>
      <c r="C1178" t="s">
        <v>100</v>
      </c>
      <c r="D1178" t="s">
        <v>101</v>
      </c>
    </row>
    <row r="1179" spans="1:4" x14ac:dyDescent="0.45">
      <c r="A1179">
        <v>1995</v>
      </c>
      <c r="B1179">
        <v>27</v>
      </c>
      <c r="C1179" t="s">
        <v>100</v>
      </c>
      <c r="D1179" t="s">
        <v>101</v>
      </c>
    </row>
    <row r="1180" spans="1:4" x14ac:dyDescent="0.45">
      <c r="A1180">
        <v>1996</v>
      </c>
      <c r="B1180">
        <v>27</v>
      </c>
      <c r="C1180" t="s">
        <v>100</v>
      </c>
      <c r="D1180" t="s">
        <v>101</v>
      </c>
    </row>
    <row r="1181" spans="1:4" x14ac:dyDescent="0.45">
      <c r="A1181">
        <v>1997</v>
      </c>
      <c r="B1181">
        <v>27</v>
      </c>
      <c r="C1181" t="s">
        <v>100</v>
      </c>
      <c r="D1181" t="s">
        <v>101</v>
      </c>
    </row>
    <row r="1182" spans="1:4" x14ac:dyDescent="0.45">
      <c r="A1182">
        <v>1998</v>
      </c>
      <c r="B1182">
        <v>27</v>
      </c>
      <c r="C1182" t="s">
        <v>100</v>
      </c>
      <c r="D1182" t="s">
        <v>101</v>
      </c>
    </row>
    <row r="1183" spans="1:4" x14ac:dyDescent="0.45">
      <c r="A1183">
        <v>1999</v>
      </c>
      <c r="B1183">
        <v>27</v>
      </c>
      <c r="C1183" t="s">
        <v>100</v>
      </c>
      <c r="D1183" t="s">
        <v>101</v>
      </c>
    </row>
    <row r="1184" spans="1:4" x14ac:dyDescent="0.45">
      <c r="A1184">
        <v>2000</v>
      </c>
      <c r="B1184">
        <v>27</v>
      </c>
      <c r="C1184" t="s">
        <v>100</v>
      </c>
      <c r="D1184" t="s">
        <v>101</v>
      </c>
    </row>
    <row r="1185" spans="1:4" x14ac:dyDescent="0.45">
      <c r="A1185">
        <v>2001</v>
      </c>
      <c r="B1185">
        <v>27</v>
      </c>
      <c r="C1185" t="s">
        <v>100</v>
      </c>
      <c r="D1185" t="s">
        <v>101</v>
      </c>
    </row>
    <row r="1186" spans="1:4" x14ac:dyDescent="0.45">
      <c r="A1186">
        <v>2002</v>
      </c>
      <c r="B1186">
        <v>27</v>
      </c>
      <c r="C1186" t="s">
        <v>100</v>
      </c>
      <c r="D1186" t="s">
        <v>101</v>
      </c>
    </row>
    <row r="1187" spans="1:4" x14ac:dyDescent="0.45">
      <c r="A1187">
        <v>2003</v>
      </c>
      <c r="B1187">
        <v>27</v>
      </c>
      <c r="C1187" t="s">
        <v>100</v>
      </c>
      <c r="D1187" t="s">
        <v>101</v>
      </c>
    </row>
    <row r="1188" spans="1:4" x14ac:dyDescent="0.45">
      <c r="A1188">
        <v>2004</v>
      </c>
      <c r="B1188">
        <v>27</v>
      </c>
      <c r="C1188" t="s">
        <v>100</v>
      </c>
      <c r="D1188" t="s">
        <v>101</v>
      </c>
    </row>
    <row r="1189" spans="1:4" x14ac:dyDescent="0.45">
      <c r="A1189">
        <v>2005</v>
      </c>
      <c r="B1189">
        <v>27</v>
      </c>
      <c r="C1189" t="s">
        <v>100</v>
      </c>
      <c r="D1189" t="s">
        <v>101</v>
      </c>
    </row>
    <row r="1190" spans="1:4" x14ac:dyDescent="0.45">
      <c r="A1190">
        <v>2006</v>
      </c>
      <c r="B1190">
        <v>27</v>
      </c>
      <c r="C1190" t="s">
        <v>100</v>
      </c>
      <c r="D1190" t="s">
        <v>101</v>
      </c>
    </row>
    <row r="1191" spans="1:4" x14ac:dyDescent="0.45">
      <c r="A1191">
        <v>2007</v>
      </c>
      <c r="B1191">
        <v>27</v>
      </c>
      <c r="C1191" t="s">
        <v>100</v>
      </c>
      <c r="D1191" t="s">
        <v>101</v>
      </c>
    </row>
    <row r="1192" spans="1:4" x14ac:dyDescent="0.45">
      <c r="A1192">
        <v>2008</v>
      </c>
      <c r="B1192">
        <v>27</v>
      </c>
      <c r="C1192" t="s">
        <v>100</v>
      </c>
      <c r="D1192" t="s">
        <v>101</v>
      </c>
    </row>
    <row r="1193" spans="1:4" x14ac:dyDescent="0.45">
      <c r="A1193">
        <v>2009</v>
      </c>
      <c r="B1193">
        <v>27</v>
      </c>
      <c r="C1193" t="s">
        <v>100</v>
      </c>
      <c r="D1193" t="s">
        <v>101</v>
      </c>
    </row>
    <row r="1194" spans="1:4" x14ac:dyDescent="0.45">
      <c r="A1194">
        <v>2010</v>
      </c>
      <c r="B1194">
        <v>27</v>
      </c>
      <c r="C1194" t="s">
        <v>100</v>
      </c>
      <c r="D1194" t="s">
        <v>101</v>
      </c>
    </row>
    <row r="1195" spans="1:4" x14ac:dyDescent="0.45">
      <c r="A1195">
        <v>2011</v>
      </c>
      <c r="B1195">
        <v>27</v>
      </c>
      <c r="C1195" t="s">
        <v>100</v>
      </c>
      <c r="D1195" t="s">
        <v>101</v>
      </c>
    </row>
    <row r="1196" spans="1:4" x14ac:dyDescent="0.45">
      <c r="A1196">
        <v>2012</v>
      </c>
      <c r="B1196">
        <v>27</v>
      </c>
      <c r="C1196" t="s">
        <v>100</v>
      </c>
      <c r="D1196" t="s">
        <v>101</v>
      </c>
    </row>
    <row r="1197" spans="1:4" x14ac:dyDescent="0.45">
      <c r="A1197">
        <v>2013</v>
      </c>
      <c r="B1197">
        <v>27</v>
      </c>
      <c r="C1197" t="s">
        <v>100</v>
      </c>
      <c r="D1197" t="s">
        <v>101</v>
      </c>
    </row>
    <row r="1198" spans="1:4" x14ac:dyDescent="0.45">
      <c r="A1198">
        <v>2014</v>
      </c>
      <c r="B1198">
        <v>27</v>
      </c>
      <c r="C1198" t="s">
        <v>100</v>
      </c>
      <c r="D1198" t="s">
        <v>101</v>
      </c>
    </row>
    <row r="1199" spans="1:4" x14ac:dyDescent="0.45">
      <c r="A1199">
        <v>2015</v>
      </c>
      <c r="B1199">
        <v>27</v>
      </c>
      <c r="C1199" t="s">
        <v>100</v>
      </c>
      <c r="D1199" t="s">
        <v>101</v>
      </c>
    </row>
    <row r="1200" spans="1:4" x14ac:dyDescent="0.45">
      <c r="A1200">
        <v>2016</v>
      </c>
      <c r="B1200">
        <v>27</v>
      </c>
      <c r="C1200" t="s">
        <v>100</v>
      </c>
      <c r="D1200" t="s">
        <v>101</v>
      </c>
    </row>
    <row r="1201" spans="1:4" x14ac:dyDescent="0.45">
      <c r="A1201">
        <v>2017</v>
      </c>
      <c r="B1201">
        <v>27</v>
      </c>
      <c r="C1201" t="s">
        <v>100</v>
      </c>
      <c r="D1201" t="s">
        <v>101</v>
      </c>
    </row>
    <row r="1202" spans="1:4" x14ac:dyDescent="0.45">
      <c r="A1202">
        <v>2018</v>
      </c>
      <c r="B1202">
        <v>27</v>
      </c>
      <c r="C1202" t="s">
        <v>100</v>
      </c>
      <c r="D1202" t="s">
        <v>101</v>
      </c>
    </row>
    <row r="1203" spans="1:4" x14ac:dyDescent="0.45">
      <c r="A1203">
        <v>2019</v>
      </c>
      <c r="B1203">
        <v>27</v>
      </c>
      <c r="C1203" t="s">
        <v>100</v>
      </c>
      <c r="D1203" t="s">
        <v>101</v>
      </c>
    </row>
    <row r="1204" spans="1:4" x14ac:dyDescent="0.45">
      <c r="A1204">
        <v>2020</v>
      </c>
      <c r="B1204">
        <v>27</v>
      </c>
      <c r="C1204" t="s">
        <v>100</v>
      </c>
      <c r="D1204" t="s">
        <v>101</v>
      </c>
    </row>
    <row r="1205" spans="1:4" x14ac:dyDescent="0.45">
      <c r="A1205">
        <v>2021</v>
      </c>
      <c r="B1205">
        <v>27</v>
      </c>
      <c r="C1205" t="s">
        <v>100</v>
      </c>
      <c r="D1205" t="s">
        <v>101</v>
      </c>
    </row>
    <row r="1206" spans="1:4" x14ac:dyDescent="0.45">
      <c r="A1206">
        <v>2022</v>
      </c>
      <c r="B1206">
        <v>27</v>
      </c>
      <c r="C1206" t="s">
        <v>100</v>
      </c>
      <c r="D1206" t="s">
        <v>101</v>
      </c>
    </row>
    <row r="1207" spans="1:4" x14ac:dyDescent="0.45">
      <c r="A1207">
        <v>1980</v>
      </c>
      <c r="B1207">
        <v>28</v>
      </c>
      <c r="C1207" t="s">
        <v>102</v>
      </c>
      <c r="D1207" t="s">
        <v>103</v>
      </c>
    </row>
    <row r="1208" spans="1:4" x14ac:dyDescent="0.45">
      <c r="A1208">
        <v>1981</v>
      </c>
      <c r="B1208">
        <v>28</v>
      </c>
      <c r="C1208" t="s">
        <v>102</v>
      </c>
      <c r="D1208" t="s">
        <v>103</v>
      </c>
    </row>
    <row r="1209" spans="1:4" x14ac:dyDescent="0.45">
      <c r="A1209">
        <v>1982</v>
      </c>
      <c r="B1209">
        <v>28</v>
      </c>
      <c r="C1209" t="s">
        <v>102</v>
      </c>
      <c r="D1209" t="s">
        <v>103</v>
      </c>
    </row>
    <row r="1210" spans="1:4" x14ac:dyDescent="0.45">
      <c r="A1210">
        <v>1983</v>
      </c>
      <c r="B1210">
        <v>28</v>
      </c>
      <c r="C1210" t="s">
        <v>102</v>
      </c>
      <c r="D1210" t="s">
        <v>103</v>
      </c>
    </row>
    <row r="1211" spans="1:4" x14ac:dyDescent="0.45">
      <c r="A1211">
        <v>1984</v>
      </c>
      <c r="B1211">
        <v>28</v>
      </c>
      <c r="C1211" t="s">
        <v>102</v>
      </c>
      <c r="D1211" t="s">
        <v>103</v>
      </c>
    </row>
    <row r="1212" spans="1:4" x14ac:dyDescent="0.45">
      <c r="A1212">
        <v>1985</v>
      </c>
      <c r="B1212">
        <v>28</v>
      </c>
      <c r="C1212" t="s">
        <v>102</v>
      </c>
      <c r="D1212" t="s">
        <v>103</v>
      </c>
    </row>
    <row r="1213" spans="1:4" x14ac:dyDescent="0.45">
      <c r="A1213">
        <v>1986</v>
      </c>
      <c r="B1213">
        <v>28</v>
      </c>
      <c r="C1213" t="s">
        <v>102</v>
      </c>
      <c r="D1213" t="s">
        <v>103</v>
      </c>
    </row>
    <row r="1214" spans="1:4" x14ac:dyDescent="0.45">
      <c r="A1214">
        <v>1987</v>
      </c>
      <c r="B1214">
        <v>28</v>
      </c>
      <c r="C1214" t="s">
        <v>102</v>
      </c>
      <c r="D1214" t="s">
        <v>103</v>
      </c>
    </row>
    <row r="1215" spans="1:4" x14ac:dyDescent="0.45">
      <c r="A1215">
        <v>1988</v>
      </c>
      <c r="B1215">
        <v>28</v>
      </c>
      <c r="C1215" t="s">
        <v>102</v>
      </c>
      <c r="D1215" t="s">
        <v>103</v>
      </c>
    </row>
    <row r="1216" spans="1:4" x14ac:dyDescent="0.45">
      <c r="A1216">
        <v>1989</v>
      </c>
      <c r="B1216">
        <v>28</v>
      </c>
      <c r="C1216" t="s">
        <v>102</v>
      </c>
      <c r="D1216" t="s">
        <v>103</v>
      </c>
    </row>
    <row r="1217" spans="1:4" x14ac:dyDescent="0.45">
      <c r="A1217">
        <v>1990</v>
      </c>
      <c r="B1217">
        <v>28</v>
      </c>
      <c r="C1217" t="s">
        <v>102</v>
      </c>
      <c r="D1217" t="s">
        <v>103</v>
      </c>
    </row>
    <row r="1218" spans="1:4" x14ac:dyDescent="0.45">
      <c r="A1218">
        <v>1991</v>
      </c>
      <c r="B1218">
        <v>28</v>
      </c>
      <c r="C1218" t="s">
        <v>102</v>
      </c>
      <c r="D1218" t="s">
        <v>103</v>
      </c>
    </row>
    <row r="1219" spans="1:4" x14ac:dyDescent="0.45">
      <c r="A1219">
        <v>1992</v>
      </c>
      <c r="B1219">
        <v>28</v>
      </c>
      <c r="C1219" t="s">
        <v>102</v>
      </c>
      <c r="D1219" t="s">
        <v>103</v>
      </c>
    </row>
    <row r="1220" spans="1:4" x14ac:dyDescent="0.45">
      <c r="A1220">
        <v>1993</v>
      </c>
      <c r="B1220">
        <v>28</v>
      </c>
      <c r="C1220" t="s">
        <v>102</v>
      </c>
      <c r="D1220" t="s">
        <v>103</v>
      </c>
    </row>
    <row r="1221" spans="1:4" x14ac:dyDescent="0.45">
      <c r="A1221">
        <v>1994</v>
      </c>
      <c r="B1221">
        <v>28</v>
      </c>
      <c r="C1221" t="s">
        <v>102</v>
      </c>
      <c r="D1221" t="s">
        <v>103</v>
      </c>
    </row>
    <row r="1222" spans="1:4" x14ac:dyDescent="0.45">
      <c r="A1222">
        <v>1995</v>
      </c>
      <c r="B1222">
        <v>28</v>
      </c>
      <c r="C1222" t="s">
        <v>102</v>
      </c>
      <c r="D1222" t="s">
        <v>103</v>
      </c>
    </row>
    <row r="1223" spans="1:4" x14ac:dyDescent="0.45">
      <c r="A1223">
        <v>1996</v>
      </c>
      <c r="B1223">
        <v>28</v>
      </c>
      <c r="C1223" t="s">
        <v>102</v>
      </c>
      <c r="D1223" t="s">
        <v>103</v>
      </c>
    </row>
    <row r="1224" spans="1:4" x14ac:dyDescent="0.45">
      <c r="A1224">
        <v>1997</v>
      </c>
      <c r="B1224">
        <v>28</v>
      </c>
      <c r="C1224" t="s">
        <v>102</v>
      </c>
      <c r="D1224" t="s">
        <v>103</v>
      </c>
    </row>
    <row r="1225" spans="1:4" x14ac:dyDescent="0.45">
      <c r="A1225">
        <v>1998</v>
      </c>
      <c r="B1225">
        <v>28</v>
      </c>
      <c r="C1225" t="s">
        <v>102</v>
      </c>
      <c r="D1225" t="s">
        <v>103</v>
      </c>
    </row>
    <row r="1226" spans="1:4" x14ac:dyDescent="0.45">
      <c r="A1226">
        <v>1999</v>
      </c>
      <c r="B1226">
        <v>28</v>
      </c>
      <c r="C1226" t="s">
        <v>102</v>
      </c>
      <c r="D1226" t="s">
        <v>103</v>
      </c>
    </row>
    <row r="1227" spans="1:4" x14ac:dyDescent="0.45">
      <c r="A1227">
        <v>2000</v>
      </c>
      <c r="B1227">
        <v>28</v>
      </c>
      <c r="C1227" t="s">
        <v>102</v>
      </c>
      <c r="D1227" t="s">
        <v>103</v>
      </c>
    </row>
    <row r="1228" spans="1:4" x14ac:dyDescent="0.45">
      <c r="A1228">
        <v>2001</v>
      </c>
      <c r="B1228">
        <v>28</v>
      </c>
      <c r="C1228" t="s">
        <v>102</v>
      </c>
      <c r="D1228" t="s">
        <v>103</v>
      </c>
    </row>
    <row r="1229" spans="1:4" x14ac:dyDescent="0.45">
      <c r="A1229">
        <v>2002</v>
      </c>
      <c r="B1229">
        <v>28</v>
      </c>
      <c r="C1229" t="s">
        <v>102</v>
      </c>
      <c r="D1229" t="s">
        <v>103</v>
      </c>
    </row>
    <row r="1230" spans="1:4" x14ac:dyDescent="0.45">
      <c r="A1230">
        <v>2003</v>
      </c>
      <c r="B1230">
        <v>28</v>
      </c>
      <c r="C1230" t="s">
        <v>102</v>
      </c>
      <c r="D1230" t="s">
        <v>103</v>
      </c>
    </row>
    <row r="1231" spans="1:4" x14ac:dyDescent="0.45">
      <c r="A1231">
        <v>2004</v>
      </c>
      <c r="B1231">
        <v>28</v>
      </c>
      <c r="C1231" t="s">
        <v>102</v>
      </c>
      <c r="D1231" t="s">
        <v>103</v>
      </c>
    </row>
    <row r="1232" spans="1:4" x14ac:dyDescent="0.45">
      <c r="A1232">
        <v>2005</v>
      </c>
      <c r="B1232">
        <v>28</v>
      </c>
      <c r="C1232" t="s">
        <v>102</v>
      </c>
      <c r="D1232" t="s">
        <v>103</v>
      </c>
    </row>
    <row r="1233" spans="1:4" x14ac:dyDescent="0.45">
      <c r="A1233">
        <v>2006</v>
      </c>
      <c r="B1233">
        <v>28</v>
      </c>
      <c r="C1233" t="s">
        <v>102</v>
      </c>
      <c r="D1233" t="s">
        <v>103</v>
      </c>
    </row>
    <row r="1234" spans="1:4" x14ac:dyDescent="0.45">
      <c r="A1234">
        <v>2007</v>
      </c>
      <c r="B1234">
        <v>28</v>
      </c>
      <c r="C1234" t="s">
        <v>102</v>
      </c>
      <c r="D1234" t="s">
        <v>103</v>
      </c>
    </row>
    <row r="1235" spans="1:4" x14ac:dyDescent="0.45">
      <c r="A1235">
        <v>2008</v>
      </c>
      <c r="B1235">
        <v>28</v>
      </c>
      <c r="C1235" t="s">
        <v>102</v>
      </c>
      <c r="D1235" t="s">
        <v>103</v>
      </c>
    </row>
    <row r="1236" spans="1:4" x14ac:dyDescent="0.45">
      <c r="A1236">
        <v>2009</v>
      </c>
      <c r="B1236">
        <v>28</v>
      </c>
      <c r="C1236" t="s">
        <v>102</v>
      </c>
      <c r="D1236" t="s">
        <v>103</v>
      </c>
    </row>
    <row r="1237" spans="1:4" x14ac:dyDescent="0.45">
      <c r="A1237">
        <v>2010</v>
      </c>
      <c r="B1237">
        <v>28</v>
      </c>
      <c r="C1237" t="s">
        <v>102</v>
      </c>
      <c r="D1237" t="s">
        <v>103</v>
      </c>
    </row>
    <row r="1238" spans="1:4" x14ac:dyDescent="0.45">
      <c r="A1238">
        <v>2011</v>
      </c>
      <c r="B1238">
        <v>28</v>
      </c>
      <c r="C1238" t="s">
        <v>102</v>
      </c>
      <c r="D1238" t="s">
        <v>103</v>
      </c>
    </row>
    <row r="1239" spans="1:4" x14ac:dyDescent="0.45">
      <c r="A1239">
        <v>2012</v>
      </c>
      <c r="B1239">
        <v>28</v>
      </c>
      <c r="C1239" t="s">
        <v>102</v>
      </c>
      <c r="D1239" t="s">
        <v>103</v>
      </c>
    </row>
    <row r="1240" spans="1:4" x14ac:dyDescent="0.45">
      <c r="A1240">
        <v>2013</v>
      </c>
      <c r="B1240">
        <v>28</v>
      </c>
      <c r="C1240" t="s">
        <v>102</v>
      </c>
      <c r="D1240" t="s">
        <v>103</v>
      </c>
    </row>
    <row r="1241" spans="1:4" x14ac:dyDescent="0.45">
      <c r="A1241">
        <v>2014</v>
      </c>
      <c r="B1241">
        <v>28</v>
      </c>
      <c r="C1241" t="s">
        <v>102</v>
      </c>
      <c r="D1241" t="s">
        <v>103</v>
      </c>
    </row>
    <row r="1242" spans="1:4" x14ac:dyDescent="0.45">
      <c r="A1242">
        <v>2015</v>
      </c>
      <c r="B1242">
        <v>28</v>
      </c>
      <c r="C1242" t="s">
        <v>102</v>
      </c>
      <c r="D1242" t="s">
        <v>103</v>
      </c>
    </row>
    <row r="1243" spans="1:4" x14ac:dyDescent="0.45">
      <c r="A1243">
        <v>2016</v>
      </c>
      <c r="B1243">
        <v>28</v>
      </c>
      <c r="C1243" t="s">
        <v>102</v>
      </c>
      <c r="D1243" t="s">
        <v>103</v>
      </c>
    </row>
    <row r="1244" spans="1:4" x14ac:dyDescent="0.45">
      <c r="A1244">
        <v>2017</v>
      </c>
      <c r="B1244">
        <v>28</v>
      </c>
      <c r="C1244" t="s">
        <v>102</v>
      </c>
      <c r="D1244" t="s">
        <v>103</v>
      </c>
    </row>
    <row r="1245" spans="1:4" x14ac:dyDescent="0.45">
      <c r="A1245">
        <v>2018</v>
      </c>
      <c r="B1245">
        <v>28</v>
      </c>
      <c r="C1245" t="s">
        <v>102</v>
      </c>
      <c r="D1245" t="s">
        <v>103</v>
      </c>
    </row>
    <row r="1246" spans="1:4" x14ac:dyDescent="0.45">
      <c r="A1246">
        <v>2019</v>
      </c>
      <c r="B1246">
        <v>28</v>
      </c>
      <c r="C1246" t="s">
        <v>102</v>
      </c>
      <c r="D1246" t="s">
        <v>103</v>
      </c>
    </row>
    <row r="1247" spans="1:4" x14ac:dyDescent="0.45">
      <c r="A1247">
        <v>2020</v>
      </c>
      <c r="B1247">
        <v>28</v>
      </c>
      <c r="C1247" t="s">
        <v>102</v>
      </c>
      <c r="D1247" t="s">
        <v>103</v>
      </c>
    </row>
    <row r="1248" spans="1:4" x14ac:dyDescent="0.45">
      <c r="A1248">
        <v>2021</v>
      </c>
      <c r="B1248">
        <v>28</v>
      </c>
      <c r="C1248" t="s">
        <v>102</v>
      </c>
      <c r="D1248" t="s">
        <v>103</v>
      </c>
    </row>
    <row r="1249" spans="1:4" x14ac:dyDescent="0.45">
      <c r="A1249">
        <v>2022</v>
      </c>
      <c r="B1249">
        <v>28</v>
      </c>
      <c r="C1249" t="s">
        <v>102</v>
      </c>
      <c r="D1249" t="s">
        <v>103</v>
      </c>
    </row>
    <row r="1250" spans="1:4" x14ac:dyDescent="0.45">
      <c r="A1250">
        <v>1980</v>
      </c>
      <c r="B1250">
        <v>29</v>
      </c>
      <c r="C1250" t="s">
        <v>12</v>
      </c>
      <c r="D1250" t="s">
        <v>48</v>
      </c>
    </row>
    <row r="1251" spans="1:4" x14ac:dyDescent="0.45">
      <c r="A1251">
        <v>1981</v>
      </c>
      <c r="B1251">
        <v>29</v>
      </c>
      <c r="C1251" t="s">
        <v>12</v>
      </c>
      <c r="D1251" t="s">
        <v>48</v>
      </c>
    </row>
    <row r="1252" spans="1:4" x14ac:dyDescent="0.45">
      <c r="A1252">
        <v>1982</v>
      </c>
      <c r="B1252">
        <v>29</v>
      </c>
      <c r="C1252" t="s">
        <v>12</v>
      </c>
      <c r="D1252" t="s">
        <v>48</v>
      </c>
    </row>
    <row r="1253" spans="1:4" x14ac:dyDescent="0.45">
      <c r="A1253">
        <v>1983</v>
      </c>
      <c r="B1253">
        <v>29</v>
      </c>
      <c r="C1253" t="s">
        <v>12</v>
      </c>
      <c r="D1253" t="s">
        <v>48</v>
      </c>
    </row>
    <row r="1254" spans="1:4" x14ac:dyDescent="0.45">
      <c r="A1254">
        <v>1984</v>
      </c>
      <c r="B1254">
        <v>29</v>
      </c>
      <c r="C1254" t="s">
        <v>12</v>
      </c>
      <c r="D1254" t="s">
        <v>48</v>
      </c>
    </row>
    <row r="1255" spans="1:4" x14ac:dyDescent="0.45">
      <c r="A1255">
        <v>1985</v>
      </c>
      <c r="B1255">
        <v>29</v>
      </c>
      <c r="C1255" t="s">
        <v>12</v>
      </c>
      <c r="D1255" t="s">
        <v>48</v>
      </c>
    </row>
    <row r="1256" spans="1:4" x14ac:dyDescent="0.45">
      <c r="A1256">
        <v>1986</v>
      </c>
      <c r="B1256">
        <v>29</v>
      </c>
      <c r="C1256" t="s">
        <v>12</v>
      </c>
      <c r="D1256" t="s">
        <v>48</v>
      </c>
    </row>
    <row r="1257" spans="1:4" x14ac:dyDescent="0.45">
      <c r="A1257">
        <v>1987</v>
      </c>
      <c r="B1257">
        <v>29</v>
      </c>
      <c r="C1257" t="s">
        <v>12</v>
      </c>
      <c r="D1257" t="s">
        <v>48</v>
      </c>
    </row>
    <row r="1258" spans="1:4" x14ac:dyDescent="0.45">
      <c r="A1258">
        <v>1988</v>
      </c>
      <c r="B1258">
        <v>29</v>
      </c>
      <c r="C1258" t="s">
        <v>12</v>
      </c>
      <c r="D1258" t="s">
        <v>48</v>
      </c>
    </row>
    <row r="1259" spans="1:4" x14ac:dyDescent="0.45">
      <c r="A1259">
        <v>1989</v>
      </c>
      <c r="B1259">
        <v>29</v>
      </c>
      <c r="C1259" t="s">
        <v>12</v>
      </c>
      <c r="D1259" t="s">
        <v>48</v>
      </c>
    </row>
    <row r="1260" spans="1:4" x14ac:dyDescent="0.45">
      <c r="A1260">
        <v>1990</v>
      </c>
      <c r="B1260">
        <v>29</v>
      </c>
      <c r="C1260" t="s">
        <v>12</v>
      </c>
      <c r="D1260" t="s">
        <v>48</v>
      </c>
    </row>
    <row r="1261" spans="1:4" x14ac:dyDescent="0.45">
      <c r="A1261">
        <v>1991</v>
      </c>
      <c r="B1261">
        <v>29</v>
      </c>
      <c r="C1261" t="s">
        <v>12</v>
      </c>
      <c r="D1261" t="s">
        <v>48</v>
      </c>
    </row>
    <row r="1262" spans="1:4" x14ac:dyDescent="0.45">
      <c r="A1262">
        <v>1992</v>
      </c>
      <c r="B1262">
        <v>29</v>
      </c>
      <c r="C1262" t="s">
        <v>12</v>
      </c>
      <c r="D1262" t="s">
        <v>48</v>
      </c>
    </row>
    <row r="1263" spans="1:4" x14ac:dyDescent="0.45">
      <c r="A1263">
        <v>1993</v>
      </c>
      <c r="B1263">
        <v>29</v>
      </c>
      <c r="C1263" t="s">
        <v>12</v>
      </c>
      <c r="D1263" t="s">
        <v>48</v>
      </c>
    </row>
    <row r="1264" spans="1:4" x14ac:dyDescent="0.45">
      <c r="A1264">
        <v>1994</v>
      </c>
      <c r="B1264">
        <v>29</v>
      </c>
      <c r="C1264" t="s">
        <v>12</v>
      </c>
      <c r="D1264" t="s">
        <v>48</v>
      </c>
    </row>
    <row r="1265" spans="1:4" x14ac:dyDescent="0.45">
      <c r="A1265">
        <v>1995</v>
      </c>
      <c r="B1265">
        <v>29</v>
      </c>
      <c r="C1265" t="s">
        <v>12</v>
      </c>
      <c r="D1265" t="s">
        <v>48</v>
      </c>
    </row>
    <row r="1266" spans="1:4" x14ac:dyDescent="0.45">
      <c r="A1266">
        <v>1996</v>
      </c>
      <c r="B1266">
        <v>29</v>
      </c>
      <c r="C1266" t="s">
        <v>12</v>
      </c>
      <c r="D1266" t="s">
        <v>48</v>
      </c>
    </row>
    <row r="1267" spans="1:4" x14ac:dyDescent="0.45">
      <c r="A1267">
        <v>1997</v>
      </c>
      <c r="B1267">
        <v>29</v>
      </c>
      <c r="C1267" t="s">
        <v>12</v>
      </c>
      <c r="D1267" t="s">
        <v>48</v>
      </c>
    </row>
    <row r="1268" spans="1:4" x14ac:dyDescent="0.45">
      <c r="A1268">
        <v>1998</v>
      </c>
      <c r="B1268">
        <v>29</v>
      </c>
      <c r="C1268" t="s">
        <v>12</v>
      </c>
      <c r="D1268" t="s">
        <v>48</v>
      </c>
    </row>
    <row r="1269" spans="1:4" x14ac:dyDescent="0.45">
      <c r="A1269">
        <v>1999</v>
      </c>
      <c r="B1269">
        <v>29</v>
      </c>
      <c r="C1269" t="s">
        <v>12</v>
      </c>
      <c r="D1269" t="s">
        <v>48</v>
      </c>
    </row>
    <row r="1270" spans="1:4" x14ac:dyDescent="0.45">
      <c r="A1270">
        <v>2000</v>
      </c>
      <c r="B1270">
        <v>29</v>
      </c>
      <c r="C1270" t="s">
        <v>12</v>
      </c>
      <c r="D1270" t="s">
        <v>48</v>
      </c>
    </row>
    <row r="1271" spans="1:4" x14ac:dyDescent="0.45">
      <c r="A1271">
        <v>2001</v>
      </c>
      <c r="B1271">
        <v>29</v>
      </c>
      <c r="C1271" t="s">
        <v>12</v>
      </c>
      <c r="D1271" t="s">
        <v>48</v>
      </c>
    </row>
    <row r="1272" spans="1:4" x14ac:dyDescent="0.45">
      <c r="A1272">
        <v>2002</v>
      </c>
      <c r="B1272">
        <v>29</v>
      </c>
      <c r="C1272" t="s">
        <v>12</v>
      </c>
      <c r="D1272" t="s">
        <v>48</v>
      </c>
    </row>
    <row r="1273" spans="1:4" x14ac:dyDescent="0.45">
      <c r="A1273">
        <v>2003</v>
      </c>
      <c r="B1273">
        <v>29</v>
      </c>
      <c r="C1273" t="s">
        <v>12</v>
      </c>
      <c r="D1273" t="s">
        <v>48</v>
      </c>
    </row>
    <row r="1274" spans="1:4" x14ac:dyDescent="0.45">
      <c r="A1274">
        <v>2004</v>
      </c>
      <c r="B1274">
        <v>29</v>
      </c>
      <c r="C1274" t="s">
        <v>12</v>
      </c>
      <c r="D1274" t="s">
        <v>48</v>
      </c>
    </row>
    <row r="1275" spans="1:4" x14ac:dyDescent="0.45">
      <c r="A1275">
        <v>2005</v>
      </c>
      <c r="B1275">
        <v>29</v>
      </c>
      <c r="C1275" t="s">
        <v>12</v>
      </c>
      <c r="D1275" t="s">
        <v>48</v>
      </c>
    </row>
    <row r="1276" spans="1:4" x14ac:dyDescent="0.45">
      <c r="A1276">
        <v>2006</v>
      </c>
      <c r="B1276">
        <v>29</v>
      </c>
      <c r="C1276" t="s">
        <v>12</v>
      </c>
      <c r="D1276" t="s">
        <v>48</v>
      </c>
    </row>
    <row r="1277" spans="1:4" x14ac:dyDescent="0.45">
      <c r="A1277">
        <v>2007</v>
      </c>
      <c r="B1277">
        <v>29</v>
      </c>
      <c r="C1277" t="s">
        <v>12</v>
      </c>
      <c r="D1277" t="s">
        <v>48</v>
      </c>
    </row>
    <row r="1278" spans="1:4" x14ac:dyDescent="0.45">
      <c r="A1278">
        <v>2008</v>
      </c>
      <c r="B1278">
        <v>29</v>
      </c>
      <c r="C1278" t="s">
        <v>12</v>
      </c>
      <c r="D1278" t="s">
        <v>48</v>
      </c>
    </row>
    <row r="1279" spans="1:4" x14ac:dyDescent="0.45">
      <c r="A1279">
        <v>2009</v>
      </c>
      <c r="B1279">
        <v>29</v>
      </c>
      <c r="C1279" t="s">
        <v>12</v>
      </c>
      <c r="D1279" t="s">
        <v>48</v>
      </c>
    </row>
    <row r="1280" spans="1:4" x14ac:dyDescent="0.45">
      <c r="A1280">
        <v>2010</v>
      </c>
      <c r="B1280">
        <v>29</v>
      </c>
      <c r="C1280" t="s">
        <v>12</v>
      </c>
      <c r="D1280" t="s">
        <v>48</v>
      </c>
    </row>
    <row r="1281" spans="1:4" x14ac:dyDescent="0.45">
      <c r="A1281">
        <v>2011</v>
      </c>
      <c r="B1281">
        <v>29</v>
      </c>
      <c r="C1281" t="s">
        <v>12</v>
      </c>
      <c r="D1281" t="s">
        <v>48</v>
      </c>
    </row>
    <row r="1282" spans="1:4" x14ac:dyDescent="0.45">
      <c r="A1282">
        <v>2012</v>
      </c>
      <c r="B1282">
        <v>29</v>
      </c>
      <c r="C1282" t="s">
        <v>12</v>
      </c>
      <c r="D1282" t="s">
        <v>48</v>
      </c>
    </row>
    <row r="1283" spans="1:4" x14ac:dyDescent="0.45">
      <c r="A1283">
        <v>2013</v>
      </c>
      <c r="B1283">
        <v>29</v>
      </c>
      <c r="C1283" t="s">
        <v>12</v>
      </c>
      <c r="D1283" t="s">
        <v>48</v>
      </c>
    </row>
    <row r="1284" spans="1:4" x14ac:dyDescent="0.45">
      <c r="A1284">
        <v>2014</v>
      </c>
      <c r="B1284">
        <v>29</v>
      </c>
      <c r="C1284" t="s">
        <v>12</v>
      </c>
      <c r="D1284" t="s">
        <v>48</v>
      </c>
    </row>
    <row r="1285" spans="1:4" x14ac:dyDescent="0.45">
      <c r="A1285">
        <v>2015</v>
      </c>
      <c r="B1285">
        <v>29</v>
      </c>
      <c r="C1285" t="s">
        <v>12</v>
      </c>
      <c r="D1285" t="s">
        <v>48</v>
      </c>
    </row>
    <row r="1286" spans="1:4" x14ac:dyDescent="0.45">
      <c r="A1286">
        <v>2016</v>
      </c>
      <c r="B1286">
        <v>29</v>
      </c>
      <c r="C1286" t="s">
        <v>12</v>
      </c>
      <c r="D1286" t="s">
        <v>48</v>
      </c>
    </row>
    <row r="1287" spans="1:4" x14ac:dyDescent="0.45">
      <c r="A1287">
        <v>2017</v>
      </c>
      <c r="B1287">
        <v>29</v>
      </c>
      <c r="C1287" t="s">
        <v>12</v>
      </c>
      <c r="D1287" t="s">
        <v>48</v>
      </c>
    </row>
    <row r="1288" spans="1:4" x14ac:dyDescent="0.45">
      <c r="A1288">
        <v>2018</v>
      </c>
      <c r="B1288">
        <v>29</v>
      </c>
      <c r="C1288" t="s">
        <v>12</v>
      </c>
      <c r="D1288" t="s">
        <v>48</v>
      </c>
    </row>
    <row r="1289" spans="1:4" x14ac:dyDescent="0.45">
      <c r="A1289">
        <v>2019</v>
      </c>
      <c r="B1289">
        <v>29</v>
      </c>
      <c r="C1289" t="s">
        <v>12</v>
      </c>
      <c r="D1289" t="s">
        <v>48</v>
      </c>
    </row>
    <row r="1290" spans="1:4" x14ac:dyDescent="0.45">
      <c r="A1290">
        <v>2020</v>
      </c>
      <c r="B1290">
        <v>29</v>
      </c>
      <c r="C1290" t="s">
        <v>12</v>
      </c>
      <c r="D1290" t="s">
        <v>48</v>
      </c>
    </row>
    <row r="1291" spans="1:4" x14ac:dyDescent="0.45">
      <c r="A1291">
        <v>2021</v>
      </c>
      <c r="B1291">
        <v>29</v>
      </c>
      <c r="C1291" t="s">
        <v>12</v>
      </c>
      <c r="D1291" t="s">
        <v>48</v>
      </c>
    </row>
    <row r="1292" spans="1:4" x14ac:dyDescent="0.45">
      <c r="A1292">
        <v>2022</v>
      </c>
      <c r="B1292">
        <v>29</v>
      </c>
      <c r="C1292" t="s">
        <v>12</v>
      </c>
      <c r="D1292" t="s">
        <v>48</v>
      </c>
    </row>
    <row r="1293" spans="1:4" x14ac:dyDescent="0.45">
      <c r="A1293">
        <v>1980</v>
      </c>
      <c r="B1293">
        <v>30</v>
      </c>
      <c r="C1293" t="s">
        <v>104</v>
      </c>
      <c r="D1293" t="s">
        <v>105</v>
      </c>
    </row>
    <row r="1294" spans="1:4" x14ac:dyDescent="0.45">
      <c r="A1294">
        <v>1981</v>
      </c>
      <c r="B1294">
        <v>30</v>
      </c>
      <c r="C1294" t="s">
        <v>104</v>
      </c>
      <c r="D1294" t="s">
        <v>105</v>
      </c>
    </row>
    <row r="1295" spans="1:4" x14ac:dyDescent="0.45">
      <c r="A1295">
        <v>1982</v>
      </c>
      <c r="B1295">
        <v>30</v>
      </c>
      <c r="C1295" t="s">
        <v>104</v>
      </c>
      <c r="D1295" t="s">
        <v>105</v>
      </c>
    </row>
    <row r="1296" spans="1:4" x14ac:dyDescent="0.45">
      <c r="A1296">
        <v>1983</v>
      </c>
      <c r="B1296">
        <v>30</v>
      </c>
      <c r="C1296" t="s">
        <v>104</v>
      </c>
      <c r="D1296" t="s">
        <v>105</v>
      </c>
    </row>
    <row r="1297" spans="1:4" x14ac:dyDescent="0.45">
      <c r="A1297">
        <v>1984</v>
      </c>
      <c r="B1297">
        <v>30</v>
      </c>
      <c r="C1297" t="s">
        <v>104</v>
      </c>
      <c r="D1297" t="s">
        <v>105</v>
      </c>
    </row>
    <row r="1298" spans="1:4" x14ac:dyDescent="0.45">
      <c r="A1298">
        <v>1985</v>
      </c>
      <c r="B1298">
        <v>30</v>
      </c>
      <c r="C1298" t="s">
        <v>104</v>
      </c>
      <c r="D1298" t="s">
        <v>105</v>
      </c>
    </row>
    <row r="1299" spans="1:4" x14ac:dyDescent="0.45">
      <c r="A1299">
        <v>1986</v>
      </c>
      <c r="B1299">
        <v>30</v>
      </c>
      <c r="C1299" t="s">
        <v>104</v>
      </c>
      <c r="D1299" t="s">
        <v>105</v>
      </c>
    </row>
    <row r="1300" spans="1:4" x14ac:dyDescent="0.45">
      <c r="A1300">
        <v>1987</v>
      </c>
      <c r="B1300">
        <v>30</v>
      </c>
      <c r="C1300" t="s">
        <v>104</v>
      </c>
      <c r="D1300" t="s">
        <v>105</v>
      </c>
    </row>
    <row r="1301" spans="1:4" x14ac:dyDescent="0.45">
      <c r="A1301">
        <v>1988</v>
      </c>
      <c r="B1301">
        <v>30</v>
      </c>
      <c r="C1301" t="s">
        <v>104</v>
      </c>
      <c r="D1301" t="s">
        <v>105</v>
      </c>
    </row>
    <row r="1302" spans="1:4" x14ac:dyDescent="0.45">
      <c r="A1302">
        <v>1989</v>
      </c>
      <c r="B1302">
        <v>30</v>
      </c>
      <c r="C1302" t="s">
        <v>104</v>
      </c>
      <c r="D1302" t="s">
        <v>105</v>
      </c>
    </row>
    <row r="1303" spans="1:4" x14ac:dyDescent="0.45">
      <c r="A1303">
        <v>1990</v>
      </c>
      <c r="B1303">
        <v>30</v>
      </c>
      <c r="C1303" t="s">
        <v>104</v>
      </c>
      <c r="D1303" t="s">
        <v>105</v>
      </c>
    </row>
    <row r="1304" spans="1:4" x14ac:dyDescent="0.45">
      <c r="A1304">
        <v>1991</v>
      </c>
      <c r="B1304">
        <v>30</v>
      </c>
      <c r="C1304" t="s">
        <v>104</v>
      </c>
      <c r="D1304" t="s">
        <v>105</v>
      </c>
    </row>
    <row r="1305" spans="1:4" x14ac:dyDescent="0.45">
      <c r="A1305">
        <v>1992</v>
      </c>
      <c r="B1305">
        <v>30</v>
      </c>
      <c r="C1305" t="s">
        <v>104</v>
      </c>
      <c r="D1305" t="s">
        <v>105</v>
      </c>
    </row>
    <row r="1306" spans="1:4" x14ac:dyDescent="0.45">
      <c r="A1306">
        <v>1993</v>
      </c>
      <c r="B1306">
        <v>30</v>
      </c>
      <c r="C1306" t="s">
        <v>104</v>
      </c>
      <c r="D1306" t="s">
        <v>105</v>
      </c>
    </row>
    <row r="1307" spans="1:4" x14ac:dyDescent="0.45">
      <c r="A1307">
        <v>1994</v>
      </c>
      <c r="B1307">
        <v>30</v>
      </c>
      <c r="C1307" t="s">
        <v>104</v>
      </c>
      <c r="D1307" t="s">
        <v>105</v>
      </c>
    </row>
    <row r="1308" spans="1:4" x14ac:dyDescent="0.45">
      <c r="A1308">
        <v>1995</v>
      </c>
      <c r="B1308">
        <v>30</v>
      </c>
      <c r="C1308" t="s">
        <v>104</v>
      </c>
      <c r="D1308" t="s">
        <v>105</v>
      </c>
    </row>
    <row r="1309" spans="1:4" x14ac:dyDescent="0.45">
      <c r="A1309">
        <v>1996</v>
      </c>
      <c r="B1309">
        <v>30</v>
      </c>
      <c r="C1309" t="s">
        <v>104</v>
      </c>
      <c r="D1309" t="s">
        <v>105</v>
      </c>
    </row>
    <row r="1310" spans="1:4" x14ac:dyDescent="0.45">
      <c r="A1310">
        <v>1997</v>
      </c>
      <c r="B1310">
        <v>30</v>
      </c>
      <c r="C1310" t="s">
        <v>104</v>
      </c>
      <c r="D1310" t="s">
        <v>105</v>
      </c>
    </row>
    <row r="1311" spans="1:4" x14ac:dyDescent="0.45">
      <c r="A1311">
        <v>1998</v>
      </c>
      <c r="B1311">
        <v>30</v>
      </c>
      <c r="C1311" t="s">
        <v>104</v>
      </c>
      <c r="D1311" t="s">
        <v>105</v>
      </c>
    </row>
    <row r="1312" spans="1:4" x14ac:dyDescent="0.45">
      <c r="A1312">
        <v>1999</v>
      </c>
      <c r="B1312">
        <v>30</v>
      </c>
      <c r="C1312" t="s">
        <v>104</v>
      </c>
      <c r="D1312" t="s">
        <v>105</v>
      </c>
    </row>
    <row r="1313" spans="1:4" x14ac:dyDescent="0.45">
      <c r="A1313">
        <v>2000</v>
      </c>
      <c r="B1313">
        <v>30</v>
      </c>
      <c r="C1313" t="s">
        <v>104</v>
      </c>
      <c r="D1313" t="s">
        <v>105</v>
      </c>
    </row>
    <row r="1314" spans="1:4" x14ac:dyDescent="0.45">
      <c r="A1314">
        <v>2001</v>
      </c>
      <c r="B1314">
        <v>30</v>
      </c>
      <c r="C1314" t="s">
        <v>104</v>
      </c>
      <c r="D1314" t="s">
        <v>105</v>
      </c>
    </row>
    <row r="1315" spans="1:4" x14ac:dyDescent="0.45">
      <c r="A1315">
        <v>2002</v>
      </c>
      <c r="B1315">
        <v>30</v>
      </c>
      <c r="C1315" t="s">
        <v>104</v>
      </c>
      <c r="D1315" t="s">
        <v>105</v>
      </c>
    </row>
    <row r="1316" spans="1:4" x14ac:dyDescent="0.45">
      <c r="A1316">
        <v>2003</v>
      </c>
      <c r="B1316">
        <v>30</v>
      </c>
      <c r="C1316" t="s">
        <v>104</v>
      </c>
      <c r="D1316" t="s">
        <v>105</v>
      </c>
    </row>
    <row r="1317" spans="1:4" x14ac:dyDescent="0.45">
      <c r="A1317">
        <v>2004</v>
      </c>
      <c r="B1317">
        <v>30</v>
      </c>
      <c r="C1317" t="s">
        <v>104</v>
      </c>
      <c r="D1317" t="s">
        <v>105</v>
      </c>
    </row>
    <row r="1318" spans="1:4" x14ac:dyDescent="0.45">
      <c r="A1318">
        <v>2005</v>
      </c>
      <c r="B1318">
        <v>30</v>
      </c>
      <c r="C1318" t="s">
        <v>104</v>
      </c>
      <c r="D1318" t="s">
        <v>105</v>
      </c>
    </row>
    <row r="1319" spans="1:4" x14ac:dyDescent="0.45">
      <c r="A1319">
        <v>2006</v>
      </c>
      <c r="B1319">
        <v>30</v>
      </c>
      <c r="C1319" t="s">
        <v>104</v>
      </c>
      <c r="D1319" t="s">
        <v>105</v>
      </c>
    </row>
    <row r="1320" spans="1:4" x14ac:dyDescent="0.45">
      <c r="A1320">
        <v>2007</v>
      </c>
      <c r="B1320">
        <v>30</v>
      </c>
      <c r="C1320" t="s">
        <v>104</v>
      </c>
      <c r="D1320" t="s">
        <v>105</v>
      </c>
    </row>
    <row r="1321" spans="1:4" x14ac:dyDescent="0.45">
      <c r="A1321">
        <v>2008</v>
      </c>
      <c r="B1321">
        <v>30</v>
      </c>
      <c r="C1321" t="s">
        <v>104</v>
      </c>
      <c r="D1321" t="s">
        <v>105</v>
      </c>
    </row>
    <row r="1322" spans="1:4" x14ac:dyDescent="0.45">
      <c r="A1322">
        <v>2009</v>
      </c>
      <c r="B1322">
        <v>30</v>
      </c>
      <c r="C1322" t="s">
        <v>104</v>
      </c>
      <c r="D1322" t="s">
        <v>105</v>
      </c>
    </row>
    <row r="1323" spans="1:4" x14ac:dyDescent="0.45">
      <c r="A1323">
        <v>2010</v>
      </c>
      <c r="B1323">
        <v>30</v>
      </c>
      <c r="C1323" t="s">
        <v>104</v>
      </c>
      <c r="D1323" t="s">
        <v>105</v>
      </c>
    </row>
    <row r="1324" spans="1:4" x14ac:dyDescent="0.45">
      <c r="A1324">
        <v>2011</v>
      </c>
      <c r="B1324">
        <v>30</v>
      </c>
      <c r="C1324" t="s">
        <v>104</v>
      </c>
      <c r="D1324" t="s">
        <v>105</v>
      </c>
    </row>
    <row r="1325" spans="1:4" x14ac:dyDescent="0.45">
      <c r="A1325">
        <v>2012</v>
      </c>
      <c r="B1325">
        <v>30</v>
      </c>
      <c r="C1325" t="s">
        <v>104</v>
      </c>
      <c r="D1325" t="s">
        <v>105</v>
      </c>
    </row>
    <row r="1326" spans="1:4" x14ac:dyDescent="0.45">
      <c r="A1326">
        <v>2013</v>
      </c>
      <c r="B1326">
        <v>30</v>
      </c>
      <c r="C1326" t="s">
        <v>104</v>
      </c>
      <c r="D1326" t="s">
        <v>105</v>
      </c>
    </row>
    <row r="1327" spans="1:4" x14ac:dyDescent="0.45">
      <c r="A1327">
        <v>2014</v>
      </c>
      <c r="B1327">
        <v>30</v>
      </c>
      <c r="C1327" t="s">
        <v>104</v>
      </c>
      <c r="D1327" t="s">
        <v>105</v>
      </c>
    </row>
    <row r="1328" spans="1:4" x14ac:dyDescent="0.45">
      <c r="A1328">
        <v>2015</v>
      </c>
      <c r="B1328">
        <v>30</v>
      </c>
      <c r="C1328" t="s">
        <v>104</v>
      </c>
      <c r="D1328" t="s">
        <v>105</v>
      </c>
    </row>
    <row r="1329" spans="1:4" x14ac:dyDescent="0.45">
      <c r="A1329">
        <v>2016</v>
      </c>
      <c r="B1329">
        <v>30</v>
      </c>
      <c r="C1329" t="s">
        <v>104</v>
      </c>
      <c r="D1329" t="s">
        <v>105</v>
      </c>
    </row>
    <row r="1330" spans="1:4" x14ac:dyDescent="0.45">
      <c r="A1330">
        <v>2017</v>
      </c>
      <c r="B1330">
        <v>30</v>
      </c>
      <c r="C1330" t="s">
        <v>104</v>
      </c>
      <c r="D1330" t="s">
        <v>105</v>
      </c>
    </row>
    <row r="1331" spans="1:4" x14ac:dyDescent="0.45">
      <c r="A1331">
        <v>2018</v>
      </c>
      <c r="B1331">
        <v>30</v>
      </c>
      <c r="C1331" t="s">
        <v>104</v>
      </c>
      <c r="D1331" t="s">
        <v>105</v>
      </c>
    </row>
    <row r="1332" spans="1:4" x14ac:dyDescent="0.45">
      <c r="A1332">
        <v>2019</v>
      </c>
      <c r="B1332">
        <v>30</v>
      </c>
      <c r="C1332" t="s">
        <v>104</v>
      </c>
      <c r="D1332" t="s">
        <v>105</v>
      </c>
    </row>
    <row r="1333" spans="1:4" x14ac:dyDescent="0.45">
      <c r="A1333">
        <v>2020</v>
      </c>
      <c r="B1333">
        <v>30</v>
      </c>
      <c r="C1333" t="s">
        <v>104</v>
      </c>
      <c r="D1333" t="s">
        <v>105</v>
      </c>
    </row>
    <row r="1334" spans="1:4" x14ac:dyDescent="0.45">
      <c r="A1334">
        <v>2021</v>
      </c>
      <c r="B1334">
        <v>30</v>
      </c>
      <c r="C1334" t="s">
        <v>104</v>
      </c>
      <c r="D1334" t="s">
        <v>105</v>
      </c>
    </row>
    <row r="1335" spans="1:4" x14ac:dyDescent="0.45">
      <c r="A1335">
        <v>2022</v>
      </c>
      <c r="B1335">
        <v>30</v>
      </c>
      <c r="C1335" t="s">
        <v>104</v>
      </c>
      <c r="D1335" t="s">
        <v>105</v>
      </c>
    </row>
    <row r="1336" spans="1:4" x14ac:dyDescent="0.45">
      <c r="A1336">
        <v>1980</v>
      </c>
      <c r="B1336">
        <v>31</v>
      </c>
      <c r="C1336" t="s">
        <v>106</v>
      </c>
      <c r="D1336" t="s">
        <v>107</v>
      </c>
    </row>
    <row r="1337" spans="1:4" x14ac:dyDescent="0.45">
      <c r="A1337">
        <v>1981</v>
      </c>
      <c r="B1337">
        <v>31</v>
      </c>
      <c r="C1337" t="s">
        <v>106</v>
      </c>
      <c r="D1337" t="s">
        <v>107</v>
      </c>
    </row>
    <row r="1338" spans="1:4" x14ac:dyDescent="0.45">
      <c r="A1338">
        <v>1982</v>
      </c>
      <c r="B1338">
        <v>31</v>
      </c>
      <c r="C1338" t="s">
        <v>106</v>
      </c>
      <c r="D1338" t="s">
        <v>107</v>
      </c>
    </row>
    <row r="1339" spans="1:4" x14ac:dyDescent="0.45">
      <c r="A1339">
        <v>1983</v>
      </c>
      <c r="B1339">
        <v>31</v>
      </c>
      <c r="C1339" t="s">
        <v>106</v>
      </c>
      <c r="D1339" t="s">
        <v>107</v>
      </c>
    </row>
    <row r="1340" spans="1:4" x14ac:dyDescent="0.45">
      <c r="A1340">
        <v>1984</v>
      </c>
      <c r="B1340">
        <v>31</v>
      </c>
      <c r="C1340" t="s">
        <v>106</v>
      </c>
      <c r="D1340" t="s">
        <v>107</v>
      </c>
    </row>
    <row r="1341" spans="1:4" x14ac:dyDescent="0.45">
      <c r="A1341">
        <v>1985</v>
      </c>
      <c r="B1341">
        <v>31</v>
      </c>
      <c r="C1341" t="s">
        <v>106</v>
      </c>
      <c r="D1341" t="s">
        <v>107</v>
      </c>
    </row>
    <row r="1342" spans="1:4" x14ac:dyDescent="0.45">
      <c r="A1342">
        <v>1986</v>
      </c>
      <c r="B1342">
        <v>31</v>
      </c>
      <c r="C1342" t="s">
        <v>106</v>
      </c>
      <c r="D1342" t="s">
        <v>107</v>
      </c>
    </row>
    <row r="1343" spans="1:4" x14ac:dyDescent="0.45">
      <c r="A1343">
        <v>1987</v>
      </c>
      <c r="B1343">
        <v>31</v>
      </c>
      <c r="C1343" t="s">
        <v>106</v>
      </c>
      <c r="D1343" t="s">
        <v>107</v>
      </c>
    </row>
    <row r="1344" spans="1:4" x14ac:dyDescent="0.45">
      <c r="A1344">
        <v>1988</v>
      </c>
      <c r="B1344">
        <v>31</v>
      </c>
      <c r="C1344" t="s">
        <v>106</v>
      </c>
      <c r="D1344" t="s">
        <v>107</v>
      </c>
    </row>
    <row r="1345" spans="1:4" x14ac:dyDescent="0.45">
      <c r="A1345">
        <v>1989</v>
      </c>
      <c r="B1345">
        <v>31</v>
      </c>
      <c r="C1345" t="s">
        <v>106</v>
      </c>
      <c r="D1345" t="s">
        <v>107</v>
      </c>
    </row>
    <row r="1346" spans="1:4" x14ac:dyDescent="0.45">
      <c r="A1346">
        <v>1990</v>
      </c>
      <c r="B1346">
        <v>31</v>
      </c>
      <c r="C1346" t="s">
        <v>106</v>
      </c>
      <c r="D1346" t="s">
        <v>107</v>
      </c>
    </row>
    <row r="1347" spans="1:4" x14ac:dyDescent="0.45">
      <c r="A1347">
        <v>1991</v>
      </c>
      <c r="B1347">
        <v>31</v>
      </c>
      <c r="C1347" t="s">
        <v>106</v>
      </c>
      <c r="D1347" t="s">
        <v>107</v>
      </c>
    </row>
    <row r="1348" spans="1:4" x14ac:dyDescent="0.45">
      <c r="A1348">
        <v>1992</v>
      </c>
      <c r="B1348">
        <v>31</v>
      </c>
      <c r="C1348" t="s">
        <v>106</v>
      </c>
      <c r="D1348" t="s">
        <v>107</v>
      </c>
    </row>
    <row r="1349" spans="1:4" x14ac:dyDescent="0.45">
      <c r="A1349">
        <v>1993</v>
      </c>
      <c r="B1349">
        <v>31</v>
      </c>
      <c r="C1349" t="s">
        <v>106</v>
      </c>
      <c r="D1349" t="s">
        <v>107</v>
      </c>
    </row>
    <row r="1350" spans="1:4" x14ac:dyDescent="0.45">
      <c r="A1350">
        <v>1994</v>
      </c>
      <c r="B1350">
        <v>31</v>
      </c>
      <c r="C1350" t="s">
        <v>106</v>
      </c>
      <c r="D1350" t="s">
        <v>107</v>
      </c>
    </row>
    <row r="1351" spans="1:4" x14ac:dyDescent="0.45">
      <c r="A1351">
        <v>1995</v>
      </c>
      <c r="B1351">
        <v>31</v>
      </c>
      <c r="C1351" t="s">
        <v>106</v>
      </c>
      <c r="D1351" t="s">
        <v>107</v>
      </c>
    </row>
    <row r="1352" spans="1:4" x14ac:dyDescent="0.45">
      <c r="A1352">
        <v>1996</v>
      </c>
      <c r="B1352">
        <v>31</v>
      </c>
      <c r="C1352" t="s">
        <v>106</v>
      </c>
      <c r="D1352" t="s">
        <v>107</v>
      </c>
    </row>
    <row r="1353" spans="1:4" x14ac:dyDescent="0.45">
      <c r="A1353">
        <v>1997</v>
      </c>
      <c r="B1353">
        <v>31</v>
      </c>
      <c r="C1353" t="s">
        <v>106</v>
      </c>
      <c r="D1353" t="s">
        <v>107</v>
      </c>
    </row>
    <row r="1354" spans="1:4" x14ac:dyDescent="0.45">
      <c r="A1354">
        <v>1998</v>
      </c>
      <c r="B1354">
        <v>31</v>
      </c>
      <c r="C1354" t="s">
        <v>106</v>
      </c>
      <c r="D1354" t="s">
        <v>107</v>
      </c>
    </row>
    <row r="1355" spans="1:4" x14ac:dyDescent="0.45">
      <c r="A1355">
        <v>1999</v>
      </c>
      <c r="B1355">
        <v>31</v>
      </c>
      <c r="C1355" t="s">
        <v>106</v>
      </c>
      <c r="D1355" t="s">
        <v>107</v>
      </c>
    </row>
    <row r="1356" spans="1:4" x14ac:dyDescent="0.45">
      <c r="A1356">
        <v>2000</v>
      </c>
      <c r="B1356">
        <v>31</v>
      </c>
      <c r="C1356" t="s">
        <v>106</v>
      </c>
      <c r="D1356" t="s">
        <v>107</v>
      </c>
    </row>
    <row r="1357" spans="1:4" x14ac:dyDescent="0.45">
      <c r="A1357">
        <v>2001</v>
      </c>
      <c r="B1357">
        <v>31</v>
      </c>
      <c r="C1357" t="s">
        <v>106</v>
      </c>
      <c r="D1357" t="s">
        <v>107</v>
      </c>
    </row>
    <row r="1358" spans="1:4" x14ac:dyDescent="0.45">
      <c r="A1358">
        <v>2002</v>
      </c>
      <c r="B1358">
        <v>31</v>
      </c>
      <c r="C1358" t="s">
        <v>106</v>
      </c>
      <c r="D1358" t="s">
        <v>107</v>
      </c>
    </row>
    <row r="1359" spans="1:4" x14ac:dyDescent="0.45">
      <c r="A1359">
        <v>2003</v>
      </c>
      <c r="B1359">
        <v>31</v>
      </c>
      <c r="C1359" t="s">
        <v>106</v>
      </c>
      <c r="D1359" t="s">
        <v>107</v>
      </c>
    </row>
    <row r="1360" spans="1:4" x14ac:dyDescent="0.45">
      <c r="A1360">
        <v>2004</v>
      </c>
      <c r="B1360">
        <v>31</v>
      </c>
      <c r="C1360" t="s">
        <v>106</v>
      </c>
      <c r="D1360" t="s">
        <v>107</v>
      </c>
    </row>
    <row r="1361" spans="1:4" x14ac:dyDescent="0.45">
      <c r="A1361">
        <v>2005</v>
      </c>
      <c r="B1361">
        <v>31</v>
      </c>
      <c r="C1361" t="s">
        <v>106</v>
      </c>
      <c r="D1361" t="s">
        <v>107</v>
      </c>
    </row>
    <row r="1362" spans="1:4" x14ac:dyDescent="0.45">
      <c r="A1362">
        <v>2006</v>
      </c>
      <c r="B1362">
        <v>31</v>
      </c>
      <c r="C1362" t="s">
        <v>106</v>
      </c>
      <c r="D1362" t="s">
        <v>107</v>
      </c>
    </row>
    <row r="1363" spans="1:4" x14ac:dyDescent="0.45">
      <c r="A1363">
        <v>2007</v>
      </c>
      <c r="B1363">
        <v>31</v>
      </c>
      <c r="C1363" t="s">
        <v>106</v>
      </c>
      <c r="D1363" t="s">
        <v>107</v>
      </c>
    </row>
    <row r="1364" spans="1:4" x14ac:dyDescent="0.45">
      <c r="A1364">
        <v>2008</v>
      </c>
      <c r="B1364">
        <v>31</v>
      </c>
      <c r="C1364" t="s">
        <v>106</v>
      </c>
      <c r="D1364" t="s">
        <v>107</v>
      </c>
    </row>
    <row r="1365" spans="1:4" x14ac:dyDescent="0.45">
      <c r="A1365">
        <v>2009</v>
      </c>
      <c r="B1365">
        <v>31</v>
      </c>
      <c r="C1365" t="s">
        <v>106</v>
      </c>
      <c r="D1365" t="s">
        <v>107</v>
      </c>
    </row>
    <row r="1366" spans="1:4" x14ac:dyDescent="0.45">
      <c r="A1366">
        <v>2010</v>
      </c>
      <c r="B1366">
        <v>31</v>
      </c>
      <c r="C1366" t="s">
        <v>106</v>
      </c>
      <c r="D1366" t="s">
        <v>107</v>
      </c>
    </row>
    <row r="1367" spans="1:4" x14ac:dyDescent="0.45">
      <c r="A1367">
        <v>2011</v>
      </c>
      <c r="B1367">
        <v>31</v>
      </c>
      <c r="C1367" t="s">
        <v>106</v>
      </c>
      <c r="D1367" t="s">
        <v>107</v>
      </c>
    </row>
    <row r="1368" spans="1:4" x14ac:dyDescent="0.45">
      <c r="A1368">
        <v>2012</v>
      </c>
      <c r="B1368">
        <v>31</v>
      </c>
      <c r="C1368" t="s">
        <v>106</v>
      </c>
      <c r="D1368" t="s">
        <v>107</v>
      </c>
    </row>
    <row r="1369" spans="1:4" x14ac:dyDescent="0.45">
      <c r="A1369">
        <v>2013</v>
      </c>
      <c r="B1369">
        <v>31</v>
      </c>
      <c r="C1369" t="s">
        <v>106</v>
      </c>
      <c r="D1369" t="s">
        <v>107</v>
      </c>
    </row>
    <row r="1370" spans="1:4" x14ac:dyDescent="0.45">
      <c r="A1370">
        <v>2014</v>
      </c>
      <c r="B1370">
        <v>31</v>
      </c>
      <c r="C1370" t="s">
        <v>106</v>
      </c>
      <c r="D1370" t="s">
        <v>107</v>
      </c>
    </row>
    <row r="1371" spans="1:4" x14ac:dyDescent="0.45">
      <c r="A1371">
        <v>2015</v>
      </c>
      <c r="B1371">
        <v>31</v>
      </c>
      <c r="C1371" t="s">
        <v>106</v>
      </c>
      <c r="D1371" t="s">
        <v>107</v>
      </c>
    </row>
    <row r="1372" spans="1:4" x14ac:dyDescent="0.45">
      <c r="A1372">
        <v>2016</v>
      </c>
      <c r="B1372">
        <v>31</v>
      </c>
      <c r="C1372" t="s">
        <v>106</v>
      </c>
      <c r="D1372" t="s">
        <v>107</v>
      </c>
    </row>
    <row r="1373" spans="1:4" x14ac:dyDescent="0.45">
      <c r="A1373">
        <v>2017</v>
      </c>
      <c r="B1373">
        <v>31</v>
      </c>
      <c r="C1373" t="s">
        <v>106</v>
      </c>
      <c r="D1373" t="s">
        <v>107</v>
      </c>
    </row>
    <row r="1374" spans="1:4" x14ac:dyDescent="0.45">
      <c r="A1374">
        <v>2018</v>
      </c>
      <c r="B1374">
        <v>31</v>
      </c>
      <c r="C1374" t="s">
        <v>106</v>
      </c>
      <c r="D1374" t="s">
        <v>107</v>
      </c>
    </row>
    <row r="1375" spans="1:4" x14ac:dyDescent="0.45">
      <c r="A1375">
        <v>2019</v>
      </c>
      <c r="B1375">
        <v>31</v>
      </c>
      <c r="C1375" t="s">
        <v>106</v>
      </c>
      <c r="D1375" t="s">
        <v>107</v>
      </c>
    </row>
    <row r="1376" spans="1:4" x14ac:dyDescent="0.45">
      <c r="A1376">
        <v>2020</v>
      </c>
      <c r="B1376">
        <v>31</v>
      </c>
      <c r="C1376" t="s">
        <v>106</v>
      </c>
      <c r="D1376" t="s">
        <v>107</v>
      </c>
    </row>
    <row r="1377" spans="1:4" x14ac:dyDescent="0.45">
      <c r="A1377">
        <v>2021</v>
      </c>
      <c r="B1377">
        <v>31</v>
      </c>
      <c r="C1377" t="s">
        <v>106</v>
      </c>
      <c r="D1377" t="s">
        <v>107</v>
      </c>
    </row>
    <row r="1378" spans="1:4" x14ac:dyDescent="0.45">
      <c r="A1378">
        <v>2022</v>
      </c>
      <c r="B1378">
        <v>31</v>
      </c>
      <c r="C1378" t="s">
        <v>106</v>
      </c>
      <c r="D1378" t="s">
        <v>107</v>
      </c>
    </row>
    <row r="1379" spans="1:4" x14ac:dyDescent="0.45">
      <c r="A1379">
        <v>1980</v>
      </c>
      <c r="B1379">
        <v>32</v>
      </c>
      <c r="C1379" t="s">
        <v>108</v>
      </c>
      <c r="D1379" t="s">
        <v>109</v>
      </c>
    </row>
    <row r="1380" spans="1:4" x14ac:dyDescent="0.45">
      <c r="A1380">
        <v>1981</v>
      </c>
      <c r="B1380">
        <v>32</v>
      </c>
      <c r="C1380" t="s">
        <v>108</v>
      </c>
      <c r="D1380" t="s">
        <v>109</v>
      </c>
    </row>
    <row r="1381" spans="1:4" x14ac:dyDescent="0.45">
      <c r="A1381">
        <v>1982</v>
      </c>
      <c r="B1381">
        <v>32</v>
      </c>
      <c r="C1381" t="s">
        <v>108</v>
      </c>
      <c r="D1381" t="s">
        <v>109</v>
      </c>
    </row>
    <row r="1382" spans="1:4" x14ac:dyDescent="0.45">
      <c r="A1382">
        <v>1983</v>
      </c>
      <c r="B1382">
        <v>32</v>
      </c>
      <c r="C1382" t="s">
        <v>108</v>
      </c>
      <c r="D1382" t="s">
        <v>109</v>
      </c>
    </row>
    <row r="1383" spans="1:4" x14ac:dyDescent="0.45">
      <c r="A1383">
        <v>1984</v>
      </c>
      <c r="B1383">
        <v>32</v>
      </c>
      <c r="C1383" t="s">
        <v>108</v>
      </c>
      <c r="D1383" t="s">
        <v>109</v>
      </c>
    </row>
    <row r="1384" spans="1:4" x14ac:dyDescent="0.45">
      <c r="A1384">
        <v>1985</v>
      </c>
      <c r="B1384">
        <v>32</v>
      </c>
      <c r="C1384" t="s">
        <v>108</v>
      </c>
      <c r="D1384" t="s">
        <v>109</v>
      </c>
    </row>
    <row r="1385" spans="1:4" x14ac:dyDescent="0.45">
      <c r="A1385">
        <v>1986</v>
      </c>
      <c r="B1385">
        <v>32</v>
      </c>
      <c r="C1385" t="s">
        <v>108</v>
      </c>
      <c r="D1385" t="s">
        <v>109</v>
      </c>
    </row>
    <row r="1386" spans="1:4" x14ac:dyDescent="0.45">
      <c r="A1386">
        <v>1987</v>
      </c>
      <c r="B1386">
        <v>32</v>
      </c>
      <c r="C1386" t="s">
        <v>108</v>
      </c>
      <c r="D1386" t="s">
        <v>109</v>
      </c>
    </row>
    <row r="1387" spans="1:4" x14ac:dyDescent="0.45">
      <c r="A1387">
        <v>1988</v>
      </c>
      <c r="B1387">
        <v>32</v>
      </c>
      <c r="C1387" t="s">
        <v>108</v>
      </c>
      <c r="D1387" t="s">
        <v>109</v>
      </c>
    </row>
    <row r="1388" spans="1:4" x14ac:dyDescent="0.45">
      <c r="A1388">
        <v>1989</v>
      </c>
      <c r="B1388">
        <v>32</v>
      </c>
      <c r="C1388" t="s">
        <v>108</v>
      </c>
      <c r="D1388" t="s">
        <v>109</v>
      </c>
    </row>
    <row r="1389" spans="1:4" x14ac:dyDescent="0.45">
      <c r="A1389">
        <v>1990</v>
      </c>
      <c r="B1389">
        <v>32</v>
      </c>
      <c r="C1389" t="s">
        <v>108</v>
      </c>
      <c r="D1389" t="s">
        <v>109</v>
      </c>
    </row>
    <row r="1390" spans="1:4" x14ac:dyDescent="0.45">
      <c r="A1390">
        <v>1991</v>
      </c>
      <c r="B1390">
        <v>32</v>
      </c>
      <c r="C1390" t="s">
        <v>108</v>
      </c>
      <c r="D1390" t="s">
        <v>109</v>
      </c>
    </row>
    <row r="1391" spans="1:4" x14ac:dyDescent="0.45">
      <c r="A1391">
        <v>1992</v>
      </c>
      <c r="B1391">
        <v>32</v>
      </c>
      <c r="C1391" t="s">
        <v>108</v>
      </c>
      <c r="D1391" t="s">
        <v>109</v>
      </c>
    </row>
    <row r="1392" spans="1:4" x14ac:dyDescent="0.45">
      <c r="A1392">
        <v>1993</v>
      </c>
      <c r="B1392">
        <v>32</v>
      </c>
      <c r="C1392" t="s">
        <v>108</v>
      </c>
      <c r="D1392" t="s">
        <v>109</v>
      </c>
    </row>
    <row r="1393" spans="1:4" x14ac:dyDescent="0.45">
      <c r="A1393">
        <v>1994</v>
      </c>
      <c r="B1393">
        <v>32</v>
      </c>
      <c r="C1393" t="s">
        <v>108</v>
      </c>
      <c r="D1393" t="s">
        <v>109</v>
      </c>
    </row>
    <row r="1394" spans="1:4" x14ac:dyDescent="0.45">
      <c r="A1394">
        <v>1995</v>
      </c>
      <c r="B1394">
        <v>32</v>
      </c>
      <c r="C1394" t="s">
        <v>108</v>
      </c>
      <c r="D1394" t="s">
        <v>109</v>
      </c>
    </row>
    <row r="1395" spans="1:4" x14ac:dyDescent="0.45">
      <c r="A1395">
        <v>1996</v>
      </c>
      <c r="B1395">
        <v>32</v>
      </c>
      <c r="C1395" t="s">
        <v>108</v>
      </c>
      <c r="D1395" t="s">
        <v>109</v>
      </c>
    </row>
    <row r="1396" spans="1:4" x14ac:dyDescent="0.45">
      <c r="A1396">
        <v>1997</v>
      </c>
      <c r="B1396">
        <v>32</v>
      </c>
      <c r="C1396" t="s">
        <v>108</v>
      </c>
      <c r="D1396" t="s">
        <v>109</v>
      </c>
    </row>
    <row r="1397" spans="1:4" x14ac:dyDescent="0.45">
      <c r="A1397">
        <v>1998</v>
      </c>
      <c r="B1397">
        <v>32</v>
      </c>
      <c r="C1397" t="s">
        <v>108</v>
      </c>
      <c r="D1397" t="s">
        <v>109</v>
      </c>
    </row>
    <row r="1398" spans="1:4" x14ac:dyDescent="0.45">
      <c r="A1398">
        <v>1999</v>
      </c>
      <c r="B1398">
        <v>32</v>
      </c>
      <c r="C1398" t="s">
        <v>108</v>
      </c>
      <c r="D1398" t="s">
        <v>109</v>
      </c>
    </row>
    <row r="1399" spans="1:4" x14ac:dyDescent="0.45">
      <c r="A1399">
        <v>2000</v>
      </c>
      <c r="B1399">
        <v>32</v>
      </c>
      <c r="C1399" t="s">
        <v>108</v>
      </c>
      <c r="D1399" t="s">
        <v>109</v>
      </c>
    </row>
    <row r="1400" spans="1:4" x14ac:dyDescent="0.45">
      <c r="A1400">
        <v>2001</v>
      </c>
      <c r="B1400">
        <v>32</v>
      </c>
      <c r="C1400" t="s">
        <v>108</v>
      </c>
      <c r="D1400" t="s">
        <v>109</v>
      </c>
    </row>
    <row r="1401" spans="1:4" x14ac:dyDescent="0.45">
      <c r="A1401">
        <v>2002</v>
      </c>
      <c r="B1401">
        <v>32</v>
      </c>
      <c r="C1401" t="s">
        <v>108</v>
      </c>
      <c r="D1401" t="s">
        <v>109</v>
      </c>
    </row>
    <row r="1402" spans="1:4" x14ac:dyDescent="0.45">
      <c r="A1402">
        <v>2003</v>
      </c>
      <c r="B1402">
        <v>32</v>
      </c>
      <c r="C1402" t="s">
        <v>108</v>
      </c>
      <c r="D1402" t="s">
        <v>109</v>
      </c>
    </row>
    <row r="1403" spans="1:4" x14ac:dyDescent="0.45">
      <c r="A1403">
        <v>2004</v>
      </c>
      <c r="B1403">
        <v>32</v>
      </c>
      <c r="C1403" t="s">
        <v>108</v>
      </c>
      <c r="D1403" t="s">
        <v>109</v>
      </c>
    </row>
    <row r="1404" spans="1:4" x14ac:dyDescent="0.45">
      <c r="A1404">
        <v>2005</v>
      </c>
      <c r="B1404">
        <v>32</v>
      </c>
      <c r="C1404" t="s">
        <v>108</v>
      </c>
      <c r="D1404" t="s">
        <v>109</v>
      </c>
    </row>
    <row r="1405" spans="1:4" x14ac:dyDescent="0.45">
      <c r="A1405">
        <v>2006</v>
      </c>
      <c r="B1405">
        <v>32</v>
      </c>
      <c r="C1405" t="s">
        <v>108</v>
      </c>
      <c r="D1405" t="s">
        <v>109</v>
      </c>
    </row>
    <row r="1406" spans="1:4" x14ac:dyDescent="0.45">
      <c r="A1406">
        <v>2007</v>
      </c>
      <c r="B1406">
        <v>32</v>
      </c>
      <c r="C1406" t="s">
        <v>108</v>
      </c>
      <c r="D1406" t="s">
        <v>109</v>
      </c>
    </row>
    <row r="1407" spans="1:4" x14ac:dyDescent="0.45">
      <c r="A1407">
        <v>2008</v>
      </c>
      <c r="B1407">
        <v>32</v>
      </c>
      <c r="C1407" t="s">
        <v>108</v>
      </c>
      <c r="D1407" t="s">
        <v>109</v>
      </c>
    </row>
    <row r="1408" spans="1:4" x14ac:dyDescent="0.45">
      <c r="A1408">
        <v>2009</v>
      </c>
      <c r="B1408">
        <v>32</v>
      </c>
      <c r="C1408" t="s">
        <v>108</v>
      </c>
      <c r="D1408" t="s">
        <v>109</v>
      </c>
    </row>
    <row r="1409" spans="1:4" x14ac:dyDescent="0.45">
      <c r="A1409">
        <v>2010</v>
      </c>
      <c r="B1409">
        <v>32</v>
      </c>
      <c r="C1409" t="s">
        <v>108</v>
      </c>
      <c r="D1409" t="s">
        <v>109</v>
      </c>
    </row>
    <row r="1410" spans="1:4" x14ac:dyDescent="0.45">
      <c r="A1410">
        <v>2011</v>
      </c>
      <c r="B1410">
        <v>32</v>
      </c>
      <c r="C1410" t="s">
        <v>108</v>
      </c>
      <c r="D1410" t="s">
        <v>109</v>
      </c>
    </row>
    <row r="1411" spans="1:4" x14ac:dyDescent="0.45">
      <c r="A1411">
        <v>2012</v>
      </c>
      <c r="B1411">
        <v>32</v>
      </c>
      <c r="C1411" t="s">
        <v>108</v>
      </c>
      <c r="D1411" t="s">
        <v>109</v>
      </c>
    </row>
    <row r="1412" spans="1:4" x14ac:dyDescent="0.45">
      <c r="A1412">
        <v>2013</v>
      </c>
      <c r="B1412">
        <v>32</v>
      </c>
      <c r="C1412" t="s">
        <v>108</v>
      </c>
      <c r="D1412" t="s">
        <v>109</v>
      </c>
    </row>
    <row r="1413" spans="1:4" x14ac:dyDescent="0.45">
      <c r="A1413">
        <v>2014</v>
      </c>
      <c r="B1413">
        <v>32</v>
      </c>
      <c r="C1413" t="s">
        <v>108</v>
      </c>
      <c r="D1413" t="s">
        <v>109</v>
      </c>
    </row>
    <row r="1414" spans="1:4" x14ac:dyDescent="0.45">
      <c r="A1414">
        <v>2015</v>
      </c>
      <c r="B1414">
        <v>32</v>
      </c>
      <c r="C1414" t="s">
        <v>108</v>
      </c>
      <c r="D1414" t="s">
        <v>109</v>
      </c>
    </row>
    <row r="1415" spans="1:4" x14ac:dyDescent="0.45">
      <c r="A1415">
        <v>2016</v>
      </c>
      <c r="B1415">
        <v>32</v>
      </c>
      <c r="C1415" t="s">
        <v>108</v>
      </c>
      <c r="D1415" t="s">
        <v>109</v>
      </c>
    </row>
    <row r="1416" spans="1:4" x14ac:dyDescent="0.45">
      <c r="A1416">
        <v>2017</v>
      </c>
      <c r="B1416">
        <v>32</v>
      </c>
      <c r="C1416" t="s">
        <v>108</v>
      </c>
      <c r="D1416" t="s">
        <v>109</v>
      </c>
    </row>
    <row r="1417" spans="1:4" x14ac:dyDescent="0.45">
      <c r="A1417">
        <v>2018</v>
      </c>
      <c r="B1417">
        <v>32</v>
      </c>
      <c r="C1417" t="s">
        <v>108</v>
      </c>
      <c r="D1417" t="s">
        <v>109</v>
      </c>
    </row>
    <row r="1418" spans="1:4" x14ac:dyDescent="0.45">
      <c r="A1418">
        <v>2019</v>
      </c>
      <c r="B1418">
        <v>32</v>
      </c>
      <c r="C1418" t="s">
        <v>108</v>
      </c>
      <c r="D1418" t="s">
        <v>109</v>
      </c>
    </row>
    <row r="1419" spans="1:4" x14ac:dyDescent="0.45">
      <c r="A1419">
        <v>2020</v>
      </c>
      <c r="B1419">
        <v>32</v>
      </c>
      <c r="C1419" t="s">
        <v>108</v>
      </c>
      <c r="D1419" t="s">
        <v>109</v>
      </c>
    </row>
    <row r="1420" spans="1:4" x14ac:dyDescent="0.45">
      <c r="A1420">
        <v>2021</v>
      </c>
      <c r="B1420">
        <v>32</v>
      </c>
      <c r="C1420" t="s">
        <v>108</v>
      </c>
      <c r="D1420" t="s">
        <v>109</v>
      </c>
    </row>
    <row r="1421" spans="1:4" x14ac:dyDescent="0.45">
      <c r="A1421">
        <v>2022</v>
      </c>
      <c r="B1421">
        <v>32</v>
      </c>
      <c r="C1421" t="s">
        <v>108</v>
      </c>
      <c r="D1421" t="s">
        <v>109</v>
      </c>
    </row>
    <row r="1422" spans="1:4" x14ac:dyDescent="0.45">
      <c r="A1422">
        <v>1980</v>
      </c>
      <c r="B1422">
        <v>33</v>
      </c>
      <c r="C1422" t="s">
        <v>110</v>
      </c>
      <c r="D1422" t="s">
        <v>111</v>
      </c>
    </row>
    <row r="1423" spans="1:4" x14ac:dyDescent="0.45">
      <c r="A1423">
        <v>1981</v>
      </c>
      <c r="B1423">
        <v>33</v>
      </c>
      <c r="C1423" t="s">
        <v>110</v>
      </c>
      <c r="D1423" t="s">
        <v>111</v>
      </c>
    </row>
    <row r="1424" spans="1:4" x14ac:dyDescent="0.45">
      <c r="A1424">
        <v>1982</v>
      </c>
      <c r="B1424">
        <v>33</v>
      </c>
      <c r="C1424" t="s">
        <v>110</v>
      </c>
      <c r="D1424" t="s">
        <v>111</v>
      </c>
    </row>
    <row r="1425" spans="1:4" x14ac:dyDescent="0.45">
      <c r="A1425">
        <v>1983</v>
      </c>
      <c r="B1425">
        <v>33</v>
      </c>
      <c r="C1425" t="s">
        <v>110</v>
      </c>
      <c r="D1425" t="s">
        <v>111</v>
      </c>
    </row>
    <row r="1426" spans="1:4" x14ac:dyDescent="0.45">
      <c r="A1426">
        <v>1984</v>
      </c>
      <c r="B1426">
        <v>33</v>
      </c>
      <c r="C1426" t="s">
        <v>110</v>
      </c>
      <c r="D1426" t="s">
        <v>111</v>
      </c>
    </row>
    <row r="1427" spans="1:4" x14ac:dyDescent="0.45">
      <c r="A1427">
        <v>1985</v>
      </c>
      <c r="B1427">
        <v>33</v>
      </c>
      <c r="C1427" t="s">
        <v>110</v>
      </c>
      <c r="D1427" t="s">
        <v>111</v>
      </c>
    </row>
    <row r="1428" spans="1:4" x14ac:dyDescent="0.45">
      <c r="A1428">
        <v>1986</v>
      </c>
      <c r="B1428">
        <v>33</v>
      </c>
      <c r="C1428" t="s">
        <v>110</v>
      </c>
      <c r="D1428" t="s">
        <v>111</v>
      </c>
    </row>
    <row r="1429" spans="1:4" x14ac:dyDescent="0.45">
      <c r="A1429">
        <v>1987</v>
      </c>
      <c r="B1429">
        <v>33</v>
      </c>
      <c r="C1429" t="s">
        <v>110</v>
      </c>
      <c r="D1429" t="s">
        <v>111</v>
      </c>
    </row>
    <row r="1430" spans="1:4" x14ac:dyDescent="0.45">
      <c r="A1430">
        <v>1988</v>
      </c>
      <c r="B1430">
        <v>33</v>
      </c>
      <c r="C1430" t="s">
        <v>110</v>
      </c>
      <c r="D1430" t="s">
        <v>111</v>
      </c>
    </row>
    <row r="1431" spans="1:4" x14ac:dyDescent="0.45">
      <c r="A1431">
        <v>1989</v>
      </c>
      <c r="B1431">
        <v>33</v>
      </c>
      <c r="C1431" t="s">
        <v>110</v>
      </c>
      <c r="D1431" t="s">
        <v>111</v>
      </c>
    </row>
    <row r="1432" spans="1:4" x14ac:dyDescent="0.45">
      <c r="A1432">
        <v>1990</v>
      </c>
      <c r="B1432">
        <v>33</v>
      </c>
      <c r="C1432" t="s">
        <v>110</v>
      </c>
      <c r="D1432" t="s">
        <v>111</v>
      </c>
    </row>
    <row r="1433" spans="1:4" x14ac:dyDescent="0.45">
      <c r="A1433">
        <v>1991</v>
      </c>
      <c r="B1433">
        <v>33</v>
      </c>
      <c r="C1433" t="s">
        <v>110</v>
      </c>
      <c r="D1433" t="s">
        <v>111</v>
      </c>
    </row>
    <row r="1434" spans="1:4" x14ac:dyDescent="0.45">
      <c r="A1434">
        <v>1992</v>
      </c>
      <c r="B1434">
        <v>33</v>
      </c>
      <c r="C1434" t="s">
        <v>110</v>
      </c>
      <c r="D1434" t="s">
        <v>111</v>
      </c>
    </row>
    <row r="1435" spans="1:4" x14ac:dyDescent="0.45">
      <c r="A1435">
        <v>1993</v>
      </c>
      <c r="B1435">
        <v>33</v>
      </c>
      <c r="C1435" t="s">
        <v>110</v>
      </c>
      <c r="D1435" t="s">
        <v>111</v>
      </c>
    </row>
    <row r="1436" spans="1:4" x14ac:dyDescent="0.45">
      <c r="A1436">
        <v>1994</v>
      </c>
      <c r="B1436">
        <v>33</v>
      </c>
      <c r="C1436" t="s">
        <v>110</v>
      </c>
      <c r="D1436" t="s">
        <v>111</v>
      </c>
    </row>
    <row r="1437" spans="1:4" x14ac:dyDescent="0.45">
      <c r="A1437">
        <v>1995</v>
      </c>
      <c r="B1437">
        <v>33</v>
      </c>
      <c r="C1437" t="s">
        <v>110</v>
      </c>
      <c r="D1437" t="s">
        <v>111</v>
      </c>
    </row>
    <row r="1438" spans="1:4" x14ac:dyDescent="0.45">
      <c r="A1438">
        <v>1996</v>
      </c>
      <c r="B1438">
        <v>33</v>
      </c>
      <c r="C1438" t="s">
        <v>110</v>
      </c>
      <c r="D1438" t="s">
        <v>111</v>
      </c>
    </row>
    <row r="1439" spans="1:4" x14ac:dyDescent="0.45">
      <c r="A1439">
        <v>1997</v>
      </c>
      <c r="B1439">
        <v>33</v>
      </c>
      <c r="C1439" t="s">
        <v>110</v>
      </c>
      <c r="D1439" t="s">
        <v>111</v>
      </c>
    </row>
    <row r="1440" spans="1:4" x14ac:dyDescent="0.45">
      <c r="A1440">
        <v>1998</v>
      </c>
      <c r="B1440">
        <v>33</v>
      </c>
      <c r="C1440" t="s">
        <v>110</v>
      </c>
      <c r="D1440" t="s">
        <v>111</v>
      </c>
    </row>
    <row r="1441" spans="1:4" x14ac:dyDescent="0.45">
      <c r="A1441">
        <v>1999</v>
      </c>
      <c r="B1441">
        <v>33</v>
      </c>
      <c r="C1441" t="s">
        <v>110</v>
      </c>
      <c r="D1441" t="s">
        <v>111</v>
      </c>
    </row>
    <row r="1442" spans="1:4" x14ac:dyDescent="0.45">
      <c r="A1442">
        <v>2000</v>
      </c>
      <c r="B1442">
        <v>33</v>
      </c>
      <c r="C1442" t="s">
        <v>110</v>
      </c>
      <c r="D1442" t="s">
        <v>111</v>
      </c>
    </row>
    <row r="1443" spans="1:4" x14ac:dyDescent="0.45">
      <c r="A1443">
        <v>2001</v>
      </c>
      <c r="B1443">
        <v>33</v>
      </c>
      <c r="C1443" t="s">
        <v>110</v>
      </c>
      <c r="D1443" t="s">
        <v>111</v>
      </c>
    </row>
    <row r="1444" spans="1:4" x14ac:dyDescent="0.45">
      <c r="A1444">
        <v>2002</v>
      </c>
      <c r="B1444">
        <v>33</v>
      </c>
      <c r="C1444" t="s">
        <v>110</v>
      </c>
      <c r="D1444" t="s">
        <v>111</v>
      </c>
    </row>
    <row r="1445" spans="1:4" x14ac:dyDescent="0.45">
      <c r="A1445">
        <v>2003</v>
      </c>
      <c r="B1445">
        <v>33</v>
      </c>
      <c r="C1445" t="s">
        <v>110</v>
      </c>
      <c r="D1445" t="s">
        <v>111</v>
      </c>
    </row>
    <row r="1446" spans="1:4" x14ac:dyDescent="0.45">
      <c r="A1446">
        <v>2004</v>
      </c>
      <c r="B1446">
        <v>33</v>
      </c>
      <c r="C1446" t="s">
        <v>110</v>
      </c>
      <c r="D1446" t="s">
        <v>111</v>
      </c>
    </row>
    <row r="1447" spans="1:4" x14ac:dyDescent="0.45">
      <c r="A1447">
        <v>2005</v>
      </c>
      <c r="B1447">
        <v>33</v>
      </c>
      <c r="C1447" t="s">
        <v>110</v>
      </c>
      <c r="D1447" t="s">
        <v>111</v>
      </c>
    </row>
    <row r="1448" spans="1:4" x14ac:dyDescent="0.45">
      <c r="A1448">
        <v>2006</v>
      </c>
      <c r="B1448">
        <v>33</v>
      </c>
      <c r="C1448" t="s">
        <v>110</v>
      </c>
      <c r="D1448" t="s">
        <v>111</v>
      </c>
    </row>
    <row r="1449" spans="1:4" x14ac:dyDescent="0.45">
      <c r="A1449">
        <v>2007</v>
      </c>
      <c r="B1449">
        <v>33</v>
      </c>
      <c r="C1449" t="s">
        <v>110</v>
      </c>
      <c r="D1449" t="s">
        <v>111</v>
      </c>
    </row>
    <row r="1450" spans="1:4" x14ac:dyDescent="0.45">
      <c r="A1450">
        <v>2008</v>
      </c>
      <c r="B1450">
        <v>33</v>
      </c>
      <c r="C1450" t="s">
        <v>110</v>
      </c>
      <c r="D1450" t="s">
        <v>111</v>
      </c>
    </row>
    <row r="1451" spans="1:4" x14ac:dyDescent="0.45">
      <c r="A1451">
        <v>2009</v>
      </c>
      <c r="B1451">
        <v>33</v>
      </c>
      <c r="C1451" t="s">
        <v>110</v>
      </c>
      <c r="D1451" t="s">
        <v>111</v>
      </c>
    </row>
    <row r="1452" spans="1:4" x14ac:dyDescent="0.45">
      <c r="A1452">
        <v>2010</v>
      </c>
      <c r="B1452">
        <v>33</v>
      </c>
      <c r="C1452" t="s">
        <v>110</v>
      </c>
      <c r="D1452" t="s">
        <v>111</v>
      </c>
    </row>
    <row r="1453" spans="1:4" x14ac:dyDescent="0.45">
      <c r="A1453">
        <v>2011</v>
      </c>
      <c r="B1453">
        <v>33</v>
      </c>
      <c r="C1453" t="s">
        <v>110</v>
      </c>
      <c r="D1453" t="s">
        <v>111</v>
      </c>
    </row>
    <row r="1454" spans="1:4" x14ac:dyDescent="0.45">
      <c r="A1454">
        <v>2012</v>
      </c>
      <c r="B1454">
        <v>33</v>
      </c>
      <c r="C1454" t="s">
        <v>110</v>
      </c>
      <c r="D1454" t="s">
        <v>111</v>
      </c>
    </row>
    <row r="1455" spans="1:4" x14ac:dyDescent="0.45">
      <c r="A1455">
        <v>2013</v>
      </c>
      <c r="B1455">
        <v>33</v>
      </c>
      <c r="C1455" t="s">
        <v>110</v>
      </c>
      <c r="D1455" t="s">
        <v>111</v>
      </c>
    </row>
    <row r="1456" spans="1:4" x14ac:dyDescent="0.45">
      <c r="A1456">
        <v>2014</v>
      </c>
      <c r="B1456">
        <v>33</v>
      </c>
      <c r="C1456" t="s">
        <v>110</v>
      </c>
      <c r="D1456" t="s">
        <v>111</v>
      </c>
    </row>
    <row r="1457" spans="1:4" x14ac:dyDescent="0.45">
      <c r="A1457">
        <v>2015</v>
      </c>
      <c r="B1457">
        <v>33</v>
      </c>
      <c r="C1457" t="s">
        <v>110</v>
      </c>
      <c r="D1457" t="s">
        <v>111</v>
      </c>
    </row>
    <row r="1458" spans="1:4" x14ac:dyDescent="0.45">
      <c r="A1458">
        <v>2016</v>
      </c>
      <c r="B1458">
        <v>33</v>
      </c>
      <c r="C1458" t="s">
        <v>110</v>
      </c>
      <c r="D1458" t="s">
        <v>111</v>
      </c>
    </row>
    <row r="1459" spans="1:4" x14ac:dyDescent="0.45">
      <c r="A1459">
        <v>2017</v>
      </c>
      <c r="B1459">
        <v>33</v>
      </c>
      <c r="C1459" t="s">
        <v>110</v>
      </c>
      <c r="D1459" t="s">
        <v>111</v>
      </c>
    </row>
    <row r="1460" spans="1:4" x14ac:dyDescent="0.45">
      <c r="A1460">
        <v>2018</v>
      </c>
      <c r="B1460">
        <v>33</v>
      </c>
      <c r="C1460" t="s">
        <v>110</v>
      </c>
      <c r="D1460" t="s">
        <v>111</v>
      </c>
    </row>
    <row r="1461" spans="1:4" x14ac:dyDescent="0.45">
      <c r="A1461">
        <v>2019</v>
      </c>
      <c r="B1461">
        <v>33</v>
      </c>
      <c r="C1461" t="s">
        <v>110</v>
      </c>
      <c r="D1461" t="s">
        <v>111</v>
      </c>
    </row>
    <row r="1462" spans="1:4" x14ac:dyDescent="0.45">
      <c r="A1462">
        <v>2020</v>
      </c>
      <c r="B1462">
        <v>33</v>
      </c>
      <c r="C1462" t="s">
        <v>110</v>
      </c>
      <c r="D1462" t="s">
        <v>111</v>
      </c>
    </row>
    <row r="1463" spans="1:4" x14ac:dyDescent="0.45">
      <c r="A1463">
        <v>2021</v>
      </c>
      <c r="B1463">
        <v>33</v>
      </c>
      <c r="C1463" t="s">
        <v>110</v>
      </c>
      <c r="D1463" t="s">
        <v>111</v>
      </c>
    </row>
    <row r="1464" spans="1:4" x14ac:dyDescent="0.45">
      <c r="A1464">
        <v>2022</v>
      </c>
      <c r="B1464">
        <v>33</v>
      </c>
      <c r="C1464" t="s">
        <v>110</v>
      </c>
      <c r="D1464" t="s">
        <v>111</v>
      </c>
    </row>
    <row r="1465" spans="1:4" x14ac:dyDescent="0.45">
      <c r="A1465">
        <v>1980</v>
      </c>
      <c r="B1465">
        <v>34</v>
      </c>
      <c r="C1465" t="s">
        <v>112</v>
      </c>
      <c r="D1465" t="s">
        <v>113</v>
      </c>
    </row>
    <row r="1466" spans="1:4" x14ac:dyDescent="0.45">
      <c r="A1466">
        <v>1981</v>
      </c>
      <c r="B1466">
        <v>34</v>
      </c>
      <c r="C1466" t="s">
        <v>112</v>
      </c>
      <c r="D1466" t="s">
        <v>113</v>
      </c>
    </row>
    <row r="1467" spans="1:4" x14ac:dyDescent="0.45">
      <c r="A1467">
        <v>1982</v>
      </c>
      <c r="B1467">
        <v>34</v>
      </c>
      <c r="C1467" t="s">
        <v>112</v>
      </c>
      <c r="D1467" t="s">
        <v>113</v>
      </c>
    </row>
    <row r="1468" spans="1:4" x14ac:dyDescent="0.45">
      <c r="A1468">
        <v>1983</v>
      </c>
      <c r="B1468">
        <v>34</v>
      </c>
      <c r="C1468" t="s">
        <v>112</v>
      </c>
      <c r="D1468" t="s">
        <v>113</v>
      </c>
    </row>
    <row r="1469" spans="1:4" x14ac:dyDescent="0.45">
      <c r="A1469">
        <v>1984</v>
      </c>
      <c r="B1469">
        <v>34</v>
      </c>
      <c r="C1469" t="s">
        <v>112</v>
      </c>
      <c r="D1469" t="s">
        <v>113</v>
      </c>
    </row>
    <row r="1470" spans="1:4" x14ac:dyDescent="0.45">
      <c r="A1470">
        <v>1985</v>
      </c>
      <c r="B1470">
        <v>34</v>
      </c>
      <c r="C1470" t="s">
        <v>112</v>
      </c>
      <c r="D1470" t="s">
        <v>113</v>
      </c>
    </row>
    <row r="1471" spans="1:4" x14ac:dyDescent="0.45">
      <c r="A1471">
        <v>1986</v>
      </c>
      <c r="B1471">
        <v>34</v>
      </c>
      <c r="C1471" t="s">
        <v>112</v>
      </c>
      <c r="D1471" t="s">
        <v>113</v>
      </c>
    </row>
    <row r="1472" spans="1:4" x14ac:dyDescent="0.45">
      <c r="A1472">
        <v>1987</v>
      </c>
      <c r="B1472">
        <v>34</v>
      </c>
      <c r="C1472" t="s">
        <v>112</v>
      </c>
      <c r="D1472" t="s">
        <v>113</v>
      </c>
    </row>
    <row r="1473" spans="1:4" x14ac:dyDescent="0.45">
      <c r="A1473">
        <v>1988</v>
      </c>
      <c r="B1473">
        <v>34</v>
      </c>
      <c r="C1473" t="s">
        <v>112</v>
      </c>
      <c r="D1473" t="s">
        <v>113</v>
      </c>
    </row>
    <row r="1474" spans="1:4" x14ac:dyDescent="0.45">
      <c r="A1474">
        <v>1989</v>
      </c>
      <c r="B1474">
        <v>34</v>
      </c>
      <c r="C1474" t="s">
        <v>112</v>
      </c>
      <c r="D1474" t="s">
        <v>113</v>
      </c>
    </row>
    <row r="1475" spans="1:4" x14ac:dyDescent="0.45">
      <c r="A1475">
        <v>1990</v>
      </c>
      <c r="B1475">
        <v>34</v>
      </c>
      <c r="C1475" t="s">
        <v>112</v>
      </c>
      <c r="D1475" t="s">
        <v>113</v>
      </c>
    </row>
    <row r="1476" spans="1:4" x14ac:dyDescent="0.45">
      <c r="A1476">
        <v>1991</v>
      </c>
      <c r="B1476">
        <v>34</v>
      </c>
      <c r="C1476" t="s">
        <v>112</v>
      </c>
      <c r="D1476" t="s">
        <v>113</v>
      </c>
    </row>
    <row r="1477" spans="1:4" x14ac:dyDescent="0.45">
      <c r="A1477">
        <v>1992</v>
      </c>
      <c r="B1477">
        <v>34</v>
      </c>
      <c r="C1477" t="s">
        <v>112</v>
      </c>
      <c r="D1477" t="s">
        <v>113</v>
      </c>
    </row>
    <row r="1478" spans="1:4" x14ac:dyDescent="0.45">
      <c r="A1478">
        <v>1993</v>
      </c>
      <c r="B1478">
        <v>34</v>
      </c>
      <c r="C1478" t="s">
        <v>112</v>
      </c>
      <c r="D1478" t="s">
        <v>113</v>
      </c>
    </row>
    <row r="1479" spans="1:4" x14ac:dyDescent="0.45">
      <c r="A1479">
        <v>1994</v>
      </c>
      <c r="B1479">
        <v>34</v>
      </c>
      <c r="C1479" t="s">
        <v>112</v>
      </c>
      <c r="D1479" t="s">
        <v>113</v>
      </c>
    </row>
    <row r="1480" spans="1:4" x14ac:dyDescent="0.45">
      <c r="A1480">
        <v>1995</v>
      </c>
      <c r="B1480">
        <v>34</v>
      </c>
      <c r="C1480" t="s">
        <v>112</v>
      </c>
      <c r="D1480" t="s">
        <v>113</v>
      </c>
    </row>
    <row r="1481" spans="1:4" x14ac:dyDescent="0.45">
      <c r="A1481">
        <v>1996</v>
      </c>
      <c r="B1481">
        <v>34</v>
      </c>
      <c r="C1481" t="s">
        <v>112</v>
      </c>
      <c r="D1481" t="s">
        <v>113</v>
      </c>
    </row>
    <row r="1482" spans="1:4" x14ac:dyDescent="0.45">
      <c r="A1482">
        <v>1997</v>
      </c>
      <c r="B1482">
        <v>34</v>
      </c>
      <c r="C1482" t="s">
        <v>112</v>
      </c>
      <c r="D1482" t="s">
        <v>113</v>
      </c>
    </row>
    <row r="1483" spans="1:4" x14ac:dyDescent="0.45">
      <c r="A1483">
        <v>1998</v>
      </c>
      <c r="B1483">
        <v>34</v>
      </c>
      <c r="C1483" t="s">
        <v>112</v>
      </c>
      <c r="D1483" t="s">
        <v>113</v>
      </c>
    </row>
    <row r="1484" spans="1:4" x14ac:dyDescent="0.45">
      <c r="A1484">
        <v>1999</v>
      </c>
      <c r="B1484">
        <v>34</v>
      </c>
      <c r="C1484" t="s">
        <v>112</v>
      </c>
      <c r="D1484" t="s">
        <v>113</v>
      </c>
    </row>
    <row r="1485" spans="1:4" x14ac:dyDescent="0.45">
      <c r="A1485">
        <v>2000</v>
      </c>
      <c r="B1485">
        <v>34</v>
      </c>
      <c r="C1485" t="s">
        <v>112</v>
      </c>
      <c r="D1485" t="s">
        <v>113</v>
      </c>
    </row>
    <row r="1486" spans="1:4" x14ac:dyDescent="0.45">
      <c r="A1486">
        <v>2001</v>
      </c>
      <c r="B1486">
        <v>34</v>
      </c>
      <c r="C1486" t="s">
        <v>112</v>
      </c>
      <c r="D1486" t="s">
        <v>113</v>
      </c>
    </row>
    <row r="1487" spans="1:4" x14ac:dyDescent="0.45">
      <c r="A1487">
        <v>2002</v>
      </c>
      <c r="B1487">
        <v>34</v>
      </c>
      <c r="C1487" t="s">
        <v>112</v>
      </c>
      <c r="D1487" t="s">
        <v>113</v>
      </c>
    </row>
    <row r="1488" spans="1:4" x14ac:dyDescent="0.45">
      <c r="A1488">
        <v>2003</v>
      </c>
      <c r="B1488">
        <v>34</v>
      </c>
      <c r="C1488" t="s">
        <v>112</v>
      </c>
      <c r="D1488" t="s">
        <v>113</v>
      </c>
    </row>
    <row r="1489" spans="1:4" x14ac:dyDescent="0.45">
      <c r="A1489">
        <v>2004</v>
      </c>
      <c r="B1489">
        <v>34</v>
      </c>
      <c r="C1489" t="s">
        <v>112</v>
      </c>
      <c r="D1489" t="s">
        <v>113</v>
      </c>
    </row>
    <row r="1490" spans="1:4" x14ac:dyDescent="0.45">
      <c r="A1490">
        <v>2005</v>
      </c>
      <c r="B1490">
        <v>34</v>
      </c>
      <c r="C1490" t="s">
        <v>112</v>
      </c>
      <c r="D1490" t="s">
        <v>113</v>
      </c>
    </row>
    <row r="1491" spans="1:4" x14ac:dyDescent="0.45">
      <c r="A1491">
        <v>2006</v>
      </c>
      <c r="B1491">
        <v>34</v>
      </c>
      <c r="C1491" t="s">
        <v>112</v>
      </c>
      <c r="D1491" t="s">
        <v>113</v>
      </c>
    </row>
    <row r="1492" spans="1:4" x14ac:dyDescent="0.45">
      <c r="A1492">
        <v>2007</v>
      </c>
      <c r="B1492">
        <v>34</v>
      </c>
      <c r="C1492" t="s">
        <v>112</v>
      </c>
      <c r="D1492" t="s">
        <v>113</v>
      </c>
    </row>
    <row r="1493" spans="1:4" x14ac:dyDescent="0.45">
      <c r="A1493">
        <v>2008</v>
      </c>
      <c r="B1493">
        <v>34</v>
      </c>
      <c r="C1493" t="s">
        <v>112</v>
      </c>
      <c r="D1493" t="s">
        <v>113</v>
      </c>
    </row>
    <row r="1494" spans="1:4" x14ac:dyDescent="0.45">
      <c r="A1494">
        <v>2009</v>
      </c>
      <c r="B1494">
        <v>34</v>
      </c>
      <c r="C1494" t="s">
        <v>112</v>
      </c>
      <c r="D1494" t="s">
        <v>113</v>
      </c>
    </row>
    <row r="1495" spans="1:4" x14ac:dyDescent="0.45">
      <c r="A1495">
        <v>2010</v>
      </c>
      <c r="B1495">
        <v>34</v>
      </c>
      <c r="C1495" t="s">
        <v>112</v>
      </c>
      <c r="D1495" t="s">
        <v>113</v>
      </c>
    </row>
    <row r="1496" spans="1:4" x14ac:dyDescent="0.45">
      <c r="A1496">
        <v>2011</v>
      </c>
      <c r="B1496">
        <v>34</v>
      </c>
      <c r="C1496" t="s">
        <v>112</v>
      </c>
      <c r="D1496" t="s">
        <v>113</v>
      </c>
    </row>
    <row r="1497" spans="1:4" x14ac:dyDescent="0.45">
      <c r="A1497">
        <v>2012</v>
      </c>
      <c r="B1497">
        <v>34</v>
      </c>
      <c r="C1497" t="s">
        <v>112</v>
      </c>
      <c r="D1497" t="s">
        <v>113</v>
      </c>
    </row>
    <row r="1498" spans="1:4" x14ac:dyDescent="0.45">
      <c r="A1498">
        <v>2013</v>
      </c>
      <c r="B1498">
        <v>34</v>
      </c>
      <c r="C1498" t="s">
        <v>112</v>
      </c>
      <c r="D1498" t="s">
        <v>113</v>
      </c>
    </row>
    <row r="1499" spans="1:4" x14ac:dyDescent="0.45">
      <c r="A1499">
        <v>2014</v>
      </c>
      <c r="B1499">
        <v>34</v>
      </c>
      <c r="C1499" t="s">
        <v>112</v>
      </c>
      <c r="D1499" t="s">
        <v>113</v>
      </c>
    </row>
    <row r="1500" spans="1:4" x14ac:dyDescent="0.45">
      <c r="A1500">
        <v>2015</v>
      </c>
      <c r="B1500">
        <v>34</v>
      </c>
      <c r="C1500" t="s">
        <v>112</v>
      </c>
      <c r="D1500" t="s">
        <v>113</v>
      </c>
    </row>
    <row r="1501" spans="1:4" x14ac:dyDescent="0.45">
      <c r="A1501">
        <v>2016</v>
      </c>
      <c r="B1501">
        <v>34</v>
      </c>
      <c r="C1501" t="s">
        <v>112</v>
      </c>
      <c r="D1501" t="s">
        <v>113</v>
      </c>
    </row>
    <row r="1502" spans="1:4" x14ac:dyDescent="0.45">
      <c r="A1502">
        <v>2017</v>
      </c>
      <c r="B1502">
        <v>34</v>
      </c>
      <c r="C1502" t="s">
        <v>112</v>
      </c>
      <c r="D1502" t="s">
        <v>113</v>
      </c>
    </row>
    <row r="1503" spans="1:4" x14ac:dyDescent="0.45">
      <c r="A1503">
        <v>2018</v>
      </c>
      <c r="B1503">
        <v>34</v>
      </c>
      <c r="C1503" t="s">
        <v>112</v>
      </c>
      <c r="D1503" t="s">
        <v>113</v>
      </c>
    </row>
    <row r="1504" spans="1:4" x14ac:dyDescent="0.45">
      <c r="A1504">
        <v>2019</v>
      </c>
      <c r="B1504">
        <v>34</v>
      </c>
      <c r="C1504" t="s">
        <v>112</v>
      </c>
      <c r="D1504" t="s">
        <v>113</v>
      </c>
    </row>
    <row r="1505" spans="1:4" x14ac:dyDescent="0.45">
      <c r="A1505">
        <v>2020</v>
      </c>
      <c r="B1505">
        <v>34</v>
      </c>
      <c r="C1505" t="s">
        <v>112</v>
      </c>
      <c r="D1505" t="s">
        <v>113</v>
      </c>
    </row>
    <row r="1506" spans="1:4" x14ac:dyDescent="0.45">
      <c r="A1506">
        <v>2021</v>
      </c>
      <c r="B1506">
        <v>34</v>
      </c>
      <c r="C1506" t="s">
        <v>112</v>
      </c>
      <c r="D1506" t="s">
        <v>113</v>
      </c>
    </row>
    <row r="1507" spans="1:4" x14ac:dyDescent="0.45">
      <c r="A1507">
        <v>2022</v>
      </c>
      <c r="B1507">
        <v>34</v>
      </c>
      <c r="C1507" t="s">
        <v>112</v>
      </c>
      <c r="D1507" t="s">
        <v>113</v>
      </c>
    </row>
    <row r="1508" spans="1:4" x14ac:dyDescent="0.45">
      <c r="A1508">
        <v>1980</v>
      </c>
      <c r="B1508">
        <v>35</v>
      </c>
      <c r="C1508" t="s">
        <v>114</v>
      </c>
      <c r="D1508" t="s">
        <v>115</v>
      </c>
    </row>
    <row r="1509" spans="1:4" x14ac:dyDescent="0.45">
      <c r="A1509">
        <v>1981</v>
      </c>
      <c r="B1509">
        <v>35</v>
      </c>
      <c r="C1509" t="s">
        <v>114</v>
      </c>
      <c r="D1509" t="s">
        <v>115</v>
      </c>
    </row>
    <row r="1510" spans="1:4" x14ac:dyDescent="0.45">
      <c r="A1510">
        <v>1982</v>
      </c>
      <c r="B1510">
        <v>35</v>
      </c>
      <c r="C1510" t="s">
        <v>114</v>
      </c>
      <c r="D1510" t="s">
        <v>115</v>
      </c>
    </row>
    <row r="1511" spans="1:4" x14ac:dyDescent="0.45">
      <c r="A1511">
        <v>1983</v>
      </c>
      <c r="B1511">
        <v>35</v>
      </c>
      <c r="C1511" t="s">
        <v>114</v>
      </c>
      <c r="D1511" t="s">
        <v>115</v>
      </c>
    </row>
    <row r="1512" spans="1:4" x14ac:dyDescent="0.45">
      <c r="A1512">
        <v>1984</v>
      </c>
      <c r="B1512">
        <v>35</v>
      </c>
      <c r="C1512" t="s">
        <v>114</v>
      </c>
      <c r="D1512" t="s">
        <v>115</v>
      </c>
    </row>
    <row r="1513" spans="1:4" x14ac:dyDescent="0.45">
      <c r="A1513">
        <v>1985</v>
      </c>
      <c r="B1513">
        <v>35</v>
      </c>
      <c r="C1513" t="s">
        <v>114</v>
      </c>
      <c r="D1513" t="s">
        <v>115</v>
      </c>
    </row>
    <row r="1514" spans="1:4" x14ac:dyDescent="0.45">
      <c r="A1514">
        <v>1986</v>
      </c>
      <c r="B1514">
        <v>35</v>
      </c>
      <c r="C1514" t="s">
        <v>114</v>
      </c>
      <c r="D1514" t="s">
        <v>115</v>
      </c>
    </row>
    <row r="1515" spans="1:4" x14ac:dyDescent="0.45">
      <c r="A1515">
        <v>1987</v>
      </c>
      <c r="B1515">
        <v>35</v>
      </c>
      <c r="C1515" t="s">
        <v>114</v>
      </c>
      <c r="D1515" t="s">
        <v>115</v>
      </c>
    </row>
    <row r="1516" spans="1:4" x14ac:dyDescent="0.45">
      <c r="A1516">
        <v>1988</v>
      </c>
      <c r="B1516">
        <v>35</v>
      </c>
      <c r="C1516" t="s">
        <v>114</v>
      </c>
      <c r="D1516" t="s">
        <v>115</v>
      </c>
    </row>
    <row r="1517" spans="1:4" x14ac:dyDescent="0.45">
      <c r="A1517">
        <v>1989</v>
      </c>
      <c r="B1517">
        <v>35</v>
      </c>
      <c r="C1517" t="s">
        <v>114</v>
      </c>
      <c r="D1517" t="s">
        <v>115</v>
      </c>
    </row>
    <row r="1518" spans="1:4" x14ac:dyDescent="0.45">
      <c r="A1518">
        <v>1990</v>
      </c>
      <c r="B1518">
        <v>35</v>
      </c>
      <c r="C1518" t="s">
        <v>114</v>
      </c>
      <c r="D1518" t="s">
        <v>115</v>
      </c>
    </row>
    <row r="1519" spans="1:4" x14ac:dyDescent="0.45">
      <c r="A1519">
        <v>1991</v>
      </c>
      <c r="B1519">
        <v>35</v>
      </c>
      <c r="C1519" t="s">
        <v>114</v>
      </c>
      <c r="D1519" t="s">
        <v>115</v>
      </c>
    </row>
    <row r="1520" spans="1:4" x14ac:dyDescent="0.45">
      <c r="A1520">
        <v>1992</v>
      </c>
      <c r="B1520">
        <v>35</v>
      </c>
      <c r="C1520" t="s">
        <v>114</v>
      </c>
      <c r="D1520" t="s">
        <v>115</v>
      </c>
    </row>
    <row r="1521" spans="1:4" x14ac:dyDescent="0.45">
      <c r="A1521">
        <v>1993</v>
      </c>
      <c r="B1521">
        <v>35</v>
      </c>
      <c r="C1521" t="s">
        <v>114</v>
      </c>
      <c r="D1521" t="s">
        <v>115</v>
      </c>
    </row>
    <row r="1522" spans="1:4" x14ac:dyDescent="0.45">
      <c r="A1522">
        <v>1994</v>
      </c>
      <c r="B1522">
        <v>35</v>
      </c>
      <c r="C1522" t="s">
        <v>114</v>
      </c>
      <c r="D1522" t="s">
        <v>115</v>
      </c>
    </row>
    <row r="1523" spans="1:4" x14ac:dyDescent="0.45">
      <c r="A1523">
        <v>1995</v>
      </c>
      <c r="B1523">
        <v>35</v>
      </c>
      <c r="C1523" t="s">
        <v>114</v>
      </c>
      <c r="D1523" t="s">
        <v>115</v>
      </c>
    </row>
    <row r="1524" spans="1:4" x14ac:dyDescent="0.45">
      <c r="A1524">
        <v>1996</v>
      </c>
      <c r="B1524">
        <v>35</v>
      </c>
      <c r="C1524" t="s">
        <v>114</v>
      </c>
      <c r="D1524" t="s">
        <v>115</v>
      </c>
    </row>
    <row r="1525" spans="1:4" x14ac:dyDescent="0.45">
      <c r="A1525">
        <v>1997</v>
      </c>
      <c r="B1525">
        <v>35</v>
      </c>
      <c r="C1525" t="s">
        <v>114</v>
      </c>
      <c r="D1525" t="s">
        <v>115</v>
      </c>
    </row>
    <row r="1526" spans="1:4" x14ac:dyDescent="0.45">
      <c r="A1526">
        <v>1998</v>
      </c>
      <c r="B1526">
        <v>35</v>
      </c>
      <c r="C1526" t="s">
        <v>114</v>
      </c>
      <c r="D1526" t="s">
        <v>115</v>
      </c>
    </row>
    <row r="1527" spans="1:4" x14ac:dyDescent="0.45">
      <c r="A1527">
        <v>1999</v>
      </c>
      <c r="B1527">
        <v>35</v>
      </c>
      <c r="C1527" t="s">
        <v>114</v>
      </c>
      <c r="D1527" t="s">
        <v>115</v>
      </c>
    </row>
    <row r="1528" spans="1:4" x14ac:dyDescent="0.45">
      <c r="A1528">
        <v>2000</v>
      </c>
      <c r="B1528">
        <v>35</v>
      </c>
      <c r="C1528" t="s">
        <v>114</v>
      </c>
      <c r="D1528" t="s">
        <v>115</v>
      </c>
    </row>
    <row r="1529" spans="1:4" x14ac:dyDescent="0.45">
      <c r="A1529">
        <v>2001</v>
      </c>
      <c r="B1529">
        <v>35</v>
      </c>
      <c r="C1529" t="s">
        <v>114</v>
      </c>
      <c r="D1529" t="s">
        <v>115</v>
      </c>
    </row>
    <row r="1530" spans="1:4" x14ac:dyDescent="0.45">
      <c r="A1530">
        <v>2002</v>
      </c>
      <c r="B1530">
        <v>35</v>
      </c>
      <c r="C1530" t="s">
        <v>114</v>
      </c>
      <c r="D1530" t="s">
        <v>115</v>
      </c>
    </row>
    <row r="1531" spans="1:4" x14ac:dyDescent="0.45">
      <c r="A1531">
        <v>2003</v>
      </c>
      <c r="B1531">
        <v>35</v>
      </c>
      <c r="C1531" t="s">
        <v>114</v>
      </c>
      <c r="D1531" t="s">
        <v>115</v>
      </c>
    </row>
    <row r="1532" spans="1:4" x14ac:dyDescent="0.45">
      <c r="A1532">
        <v>2004</v>
      </c>
      <c r="B1532">
        <v>35</v>
      </c>
      <c r="C1532" t="s">
        <v>114</v>
      </c>
      <c r="D1532" t="s">
        <v>115</v>
      </c>
    </row>
    <row r="1533" spans="1:4" x14ac:dyDescent="0.45">
      <c r="A1533">
        <v>2005</v>
      </c>
      <c r="B1533">
        <v>35</v>
      </c>
      <c r="C1533" t="s">
        <v>114</v>
      </c>
      <c r="D1533" t="s">
        <v>115</v>
      </c>
    </row>
    <row r="1534" spans="1:4" x14ac:dyDescent="0.45">
      <c r="A1534">
        <v>2006</v>
      </c>
      <c r="B1534">
        <v>35</v>
      </c>
      <c r="C1534" t="s">
        <v>114</v>
      </c>
      <c r="D1534" t="s">
        <v>115</v>
      </c>
    </row>
    <row r="1535" spans="1:4" x14ac:dyDescent="0.45">
      <c r="A1535">
        <v>2007</v>
      </c>
      <c r="B1535">
        <v>35</v>
      </c>
      <c r="C1535" t="s">
        <v>114</v>
      </c>
      <c r="D1535" t="s">
        <v>115</v>
      </c>
    </row>
    <row r="1536" spans="1:4" x14ac:dyDescent="0.45">
      <c r="A1536">
        <v>2008</v>
      </c>
      <c r="B1536">
        <v>35</v>
      </c>
      <c r="C1536" t="s">
        <v>114</v>
      </c>
      <c r="D1536" t="s">
        <v>115</v>
      </c>
    </row>
    <row r="1537" spans="1:4" x14ac:dyDescent="0.45">
      <c r="A1537">
        <v>2009</v>
      </c>
      <c r="B1537">
        <v>35</v>
      </c>
      <c r="C1537" t="s">
        <v>114</v>
      </c>
      <c r="D1537" t="s">
        <v>115</v>
      </c>
    </row>
    <row r="1538" spans="1:4" x14ac:dyDescent="0.45">
      <c r="A1538">
        <v>2010</v>
      </c>
      <c r="B1538">
        <v>35</v>
      </c>
      <c r="C1538" t="s">
        <v>114</v>
      </c>
      <c r="D1538" t="s">
        <v>115</v>
      </c>
    </row>
    <row r="1539" spans="1:4" x14ac:dyDescent="0.45">
      <c r="A1539">
        <v>2011</v>
      </c>
      <c r="B1539">
        <v>35</v>
      </c>
      <c r="C1539" t="s">
        <v>114</v>
      </c>
      <c r="D1539" t="s">
        <v>115</v>
      </c>
    </row>
    <row r="1540" spans="1:4" x14ac:dyDescent="0.45">
      <c r="A1540">
        <v>2012</v>
      </c>
      <c r="B1540">
        <v>35</v>
      </c>
      <c r="C1540" t="s">
        <v>114</v>
      </c>
      <c r="D1540" t="s">
        <v>115</v>
      </c>
    </row>
    <row r="1541" spans="1:4" x14ac:dyDescent="0.45">
      <c r="A1541">
        <v>2013</v>
      </c>
      <c r="B1541">
        <v>35</v>
      </c>
      <c r="C1541" t="s">
        <v>114</v>
      </c>
      <c r="D1541" t="s">
        <v>115</v>
      </c>
    </row>
    <row r="1542" spans="1:4" x14ac:dyDescent="0.45">
      <c r="A1542">
        <v>2014</v>
      </c>
      <c r="B1542">
        <v>35</v>
      </c>
      <c r="C1542" t="s">
        <v>114</v>
      </c>
      <c r="D1542" t="s">
        <v>115</v>
      </c>
    </row>
    <row r="1543" spans="1:4" x14ac:dyDescent="0.45">
      <c r="A1543">
        <v>2015</v>
      </c>
      <c r="B1543">
        <v>35</v>
      </c>
      <c r="C1543" t="s">
        <v>114</v>
      </c>
      <c r="D1543" t="s">
        <v>115</v>
      </c>
    </row>
    <row r="1544" spans="1:4" x14ac:dyDescent="0.45">
      <c r="A1544">
        <v>2016</v>
      </c>
      <c r="B1544">
        <v>35</v>
      </c>
      <c r="C1544" t="s">
        <v>114</v>
      </c>
      <c r="D1544" t="s">
        <v>115</v>
      </c>
    </row>
    <row r="1545" spans="1:4" x14ac:dyDescent="0.45">
      <c r="A1545">
        <v>2017</v>
      </c>
      <c r="B1545">
        <v>35</v>
      </c>
      <c r="C1545" t="s">
        <v>114</v>
      </c>
      <c r="D1545" t="s">
        <v>115</v>
      </c>
    </row>
    <row r="1546" spans="1:4" x14ac:dyDescent="0.45">
      <c r="A1546">
        <v>2018</v>
      </c>
      <c r="B1546">
        <v>35</v>
      </c>
      <c r="C1546" t="s">
        <v>114</v>
      </c>
      <c r="D1546" t="s">
        <v>115</v>
      </c>
    </row>
    <row r="1547" spans="1:4" x14ac:dyDescent="0.45">
      <c r="A1547">
        <v>2019</v>
      </c>
      <c r="B1547">
        <v>35</v>
      </c>
      <c r="C1547" t="s">
        <v>114</v>
      </c>
      <c r="D1547" t="s">
        <v>115</v>
      </c>
    </row>
    <row r="1548" spans="1:4" x14ac:dyDescent="0.45">
      <c r="A1548">
        <v>2020</v>
      </c>
      <c r="B1548">
        <v>35</v>
      </c>
      <c r="C1548" t="s">
        <v>114</v>
      </c>
      <c r="D1548" t="s">
        <v>115</v>
      </c>
    </row>
    <row r="1549" spans="1:4" x14ac:dyDescent="0.45">
      <c r="A1549">
        <v>2021</v>
      </c>
      <c r="B1549">
        <v>35</v>
      </c>
      <c r="C1549" t="s">
        <v>114</v>
      </c>
      <c r="D1549" t="s">
        <v>115</v>
      </c>
    </row>
    <row r="1550" spans="1:4" x14ac:dyDescent="0.45">
      <c r="A1550">
        <v>2022</v>
      </c>
      <c r="B1550">
        <v>35</v>
      </c>
      <c r="C1550" t="s">
        <v>114</v>
      </c>
      <c r="D1550" t="s">
        <v>115</v>
      </c>
    </row>
    <row r="1551" spans="1:4" x14ac:dyDescent="0.45">
      <c r="A1551">
        <v>1980</v>
      </c>
      <c r="B1551">
        <v>36</v>
      </c>
      <c r="C1551" t="s">
        <v>116</v>
      </c>
      <c r="D1551" t="s">
        <v>117</v>
      </c>
    </row>
    <row r="1552" spans="1:4" x14ac:dyDescent="0.45">
      <c r="A1552">
        <v>1981</v>
      </c>
      <c r="B1552">
        <v>36</v>
      </c>
      <c r="C1552" t="s">
        <v>116</v>
      </c>
      <c r="D1552" t="s">
        <v>117</v>
      </c>
    </row>
    <row r="1553" spans="1:4" x14ac:dyDescent="0.45">
      <c r="A1553">
        <v>1982</v>
      </c>
      <c r="B1553">
        <v>36</v>
      </c>
      <c r="C1553" t="s">
        <v>116</v>
      </c>
      <c r="D1553" t="s">
        <v>117</v>
      </c>
    </row>
    <row r="1554" spans="1:4" x14ac:dyDescent="0.45">
      <c r="A1554">
        <v>1983</v>
      </c>
      <c r="B1554">
        <v>36</v>
      </c>
      <c r="C1554" t="s">
        <v>116</v>
      </c>
      <c r="D1554" t="s">
        <v>117</v>
      </c>
    </row>
    <row r="1555" spans="1:4" x14ac:dyDescent="0.45">
      <c r="A1555">
        <v>1984</v>
      </c>
      <c r="B1555">
        <v>36</v>
      </c>
      <c r="C1555" t="s">
        <v>116</v>
      </c>
      <c r="D1555" t="s">
        <v>117</v>
      </c>
    </row>
    <row r="1556" spans="1:4" x14ac:dyDescent="0.45">
      <c r="A1556">
        <v>1985</v>
      </c>
      <c r="B1556">
        <v>36</v>
      </c>
      <c r="C1556" t="s">
        <v>116</v>
      </c>
      <c r="D1556" t="s">
        <v>117</v>
      </c>
    </row>
    <row r="1557" spans="1:4" x14ac:dyDescent="0.45">
      <c r="A1557">
        <v>1986</v>
      </c>
      <c r="B1557">
        <v>36</v>
      </c>
      <c r="C1557" t="s">
        <v>116</v>
      </c>
      <c r="D1557" t="s">
        <v>117</v>
      </c>
    </row>
    <row r="1558" spans="1:4" x14ac:dyDescent="0.45">
      <c r="A1558">
        <v>1987</v>
      </c>
      <c r="B1558">
        <v>36</v>
      </c>
      <c r="C1558" t="s">
        <v>116</v>
      </c>
      <c r="D1558" t="s">
        <v>117</v>
      </c>
    </row>
    <row r="1559" spans="1:4" x14ac:dyDescent="0.45">
      <c r="A1559">
        <v>1988</v>
      </c>
      <c r="B1559">
        <v>36</v>
      </c>
      <c r="C1559" t="s">
        <v>116</v>
      </c>
      <c r="D1559" t="s">
        <v>117</v>
      </c>
    </row>
    <row r="1560" spans="1:4" x14ac:dyDescent="0.45">
      <c r="A1560">
        <v>1989</v>
      </c>
      <c r="B1560">
        <v>36</v>
      </c>
      <c r="C1560" t="s">
        <v>116</v>
      </c>
      <c r="D1560" t="s">
        <v>117</v>
      </c>
    </row>
    <row r="1561" spans="1:4" x14ac:dyDescent="0.45">
      <c r="A1561">
        <v>1990</v>
      </c>
      <c r="B1561">
        <v>36</v>
      </c>
      <c r="C1561" t="s">
        <v>116</v>
      </c>
      <c r="D1561" t="s">
        <v>117</v>
      </c>
    </row>
    <row r="1562" spans="1:4" x14ac:dyDescent="0.45">
      <c r="A1562">
        <v>1991</v>
      </c>
      <c r="B1562">
        <v>36</v>
      </c>
      <c r="C1562" t="s">
        <v>116</v>
      </c>
      <c r="D1562" t="s">
        <v>117</v>
      </c>
    </row>
    <row r="1563" spans="1:4" x14ac:dyDescent="0.45">
      <c r="A1563">
        <v>1992</v>
      </c>
      <c r="B1563">
        <v>36</v>
      </c>
      <c r="C1563" t="s">
        <v>116</v>
      </c>
      <c r="D1563" t="s">
        <v>117</v>
      </c>
    </row>
    <row r="1564" spans="1:4" x14ac:dyDescent="0.45">
      <c r="A1564">
        <v>1993</v>
      </c>
      <c r="B1564">
        <v>36</v>
      </c>
      <c r="C1564" t="s">
        <v>116</v>
      </c>
      <c r="D1564" t="s">
        <v>117</v>
      </c>
    </row>
    <row r="1565" spans="1:4" x14ac:dyDescent="0.45">
      <c r="A1565">
        <v>1994</v>
      </c>
      <c r="B1565">
        <v>36</v>
      </c>
      <c r="C1565" t="s">
        <v>116</v>
      </c>
      <c r="D1565" t="s">
        <v>117</v>
      </c>
    </row>
    <row r="1566" spans="1:4" x14ac:dyDescent="0.45">
      <c r="A1566">
        <v>1995</v>
      </c>
      <c r="B1566">
        <v>36</v>
      </c>
      <c r="C1566" t="s">
        <v>116</v>
      </c>
      <c r="D1566" t="s">
        <v>117</v>
      </c>
    </row>
    <row r="1567" spans="1:4" x14ac:dyDescent="0.45">
      <c r="A1567">
        <v>1996</v>
      </c>
      <c r="B1567">
        <v>36</v>
      </c>
      <c r="C1567" t="s">
        <v>116</v>
      </c>
      <c r="D1567" t="s">
        <v>117</v>
      </c>
    </row>
    <row r="1568" spans="1:4" x14ac:dyDescent="0.45">
      <c r="A1568">
        <v>1997</v>
      </c>
      <c r="B1568">
        <v>36</v>
      </c>
      <c r="C1568" t="s">
        <v>116</v>
      </c>
      <c r="D1568" t="s">
        <v>117</v>
      </c>
    </row>
    <row r="1569" spans="1:4" x14ac:dyDescent="0.45">
      <c r="A1569">
        <v>1998</v>
      </c>
      <c r="B1569">
        <v>36</v>
      </c>
      <c r="C1569" t="s">
        <v>116</v>
      </c>
      <c r="D1569" t="s">
        <v>117</v>
      </c>
    </row>
    <row r="1570" spans="1:4" x14ac:dyDescent="0.45">
      <c r="A1570">
        <v>1999</v>
      </c>
      <c r="B1570">
        <v>36</v>
      </c>
      <c r="C1570" t="s">
        <v>116</v>
      </c>
      <c r="D1570" t="s">
        <v>117</v>
      </c>
    </row>
    <row r="1571" spans="1:4" x14ac:dyDescent="0.45">
      <c r="A1571">
        <v>2000</v>
      </c>
      <c r="B1571">
        <v>36</v>
      </c>
      <c r="C1571" t="s">
        <v>116</v>
      </c>
      <c r="D1571" t="s">
        <v>117</v>
      </c>
    </row>
    <row r="1572" spans="1:4" x14ac:dyDescent="0.45">
      <c r="A1572">
        <v>2001</v>
      </c>
      <c r="B1572">
        <v>36</v>
      </c>
      <c r="C1572" t="s">
        <v>116</v>
      </c>
      <c r="D1572" t="s">
        <v>117</v>
      </c>
    </row>
    <row r="1573" spans="1:4" x14ac:dyDescent="0.45">
      <c r="A1573">
        <v>2002</v>
      </c>
      <c r="B1573">
        <v>36</v>
      </c>
      <c r="C1573" t="s">
        <v>116</v>
      </c>
      <c r="D1573" t="s">
        <v>117</v>
      </c>
    </row>
    <row r="1574" spans="1:4" x14ac:dyDescent="0.45">
      <c r="A1574">
        <v>2003</v>
      </c>
      <c r="B1574">
        <v>36</v>
      </c>
      <c r="C1574" t="s">
        <v>116</v>
      </c>
      <c r="D1574" t="s">
        <v>117</v>
      </c>
    </row>
    <row r="1575" spans="1:4" x14ac:dyDescent="0.45">
      <c r="A1575">
        <v>2004</v>
      </c>
      <c r="B1575">
        <v>36</v>
      </c>
      <c r="C1575" t="s">
        <v>116</v>
      </c>
      <c r="D1575" t="s">
        <v>117</v>
      </c>
    </row>
    <row r="1576" spans="1:4" x14ac:dyDescent="0.45">
      <c r="A1576">
        <v>2005</v>
      </c>
      <c r="B1576">
        <v>36</v>
      </c>
      <c r="C1576" t="s">
        <v>116</v>
      </c>
      <c r="D1576" t="s">
        <v>117</v>
      </c>
    </row>
    <row r="1577" spans="1:4" x14ac:dyDescent="0.45">
      <c r="A1577">
        <v>2006</v>
      </c>
      <c r="B1577">
        <v>36</v>
      </c>
      <c r="C1577" t="s">
        <v>116</v>
      </c>
      <c r="D1577" t="s">
        <v>117</v>
      </c>
    </row>
    <row r="1578" spans="1:4" x14ac:dyDescent="0.45">
      <c r="A1578">
        <v>2007</v>
      </c>
      <c r="B1578">
        <v>36</v>
      </c>
      <c r="C1578" t="s">
        <v>116</v>
      </c>
      <c r="D1578" t="s">
        <v>117</v>
      </c>
    </row>
    <row r="1579" spans="1:4" x14ac:dyDescent="0.45">
      <c r="A1579">
        <v>2008</v>
      </c>
      <c r="B1579">
        <v>36</v>
      </c>
      <c r="C1579" t="s">
        <v>116</v>
      </c>
      <c r="D1579" t="s">
        <v>117</v>
      </c>
    </row>
    <row r="1580" spans="1:4" x14ac:dyDescent="0.45">
      <c r="A1580">
        <v>2009</v>
      </c>
      <c r="B1580">
        <v>36</v>
      </c>
      <c r="C1580" t="s">
        <v>116</v>
      </c>
      <c r="D1580" t="s">
        <v>117</v>
      </c>
    </row>
    <row r="1581" spans="1:4" x14ac:dyDescent="0.45">
      <c r="A1581">
        <v>2010</v>
      </c>
      <c r="B1581">
        <v>36</v>
      </c>
      <c r="C1581" t="s">
        <v>116</v>
      </c>
      <c r="D1581" t="s">
        <v>117</v>
      </c>
    </row>
    <row r="1582" spans="1:4" x14ac:dyDescent="0.45">
      <c r="A1582">
        <v>2011</v>
      </c>
      <c r="B1582">
        <v>36</v>
      </c>
      <c r="C1582" t="s">
        <v>116</v>
      </c>
      <c r="D1582" t="s">
        <v>117</v>
      </c>
    </row>
    <row r="1583" spans="1:4" x14ac:dyDescent="0.45">
      <c r="A1583">
        <v>2012</v>
      </c>
      <c r="B1583">
        <v>36</v>
      </c>
      <c r="C1583" t="s">
        <v>116</v>
      </c>
      <c r="D1583" t="s">
        <v>117</v>
      </c>
    </row>
    <row r="1584" spans="1:4" x14ac:dyDescent="0.45">
      <c r="A1584">
        <v>2013</v>
      </c>
      <c r="B1584">
        <v>36</v>
      </c>
      <c r="C1584" t="s">
        <v>116</v>
      </c>
      <c r="D1584" t="s">
        <v>117</v>
      </c>
    </row>
    <row r="1585" spans="1:4" x14ac:dyDescent="0.45">
      <c r="A1585">
        <v>2014</v>
      </c>
      <c r="B1585">
        <v>36</v>
      </c>
      <c r="C1585" t="s">
        <v>116</v>
      </c>
      <c r="D1585" t="s">
        <v>117</v>
      </c>
    </row>
    <row r="1586" spans="1:4" x14ac:dyDescent="0.45">
      <c r="A1586">
        <v>2015</v>
      </c>
      <c r="B1586">
        <v>36</v>
      </c>
      <c r="C1586" t="s">
        <v>116</v>
      </c>
      <c r="D1586" t="s">
        <v>117</v>
      </c>
    </row>
    <row r="1587" spans="1:4" x14ac:dyDescent="0.45">
      <c r="A1587">
        <v>2016</v>
      </c>
      <c r="B1587">
        <v>36</v>
      </c>
      <c r="C1587" t="s">
        <v>116</v>
      </c>
      <c r="D1587" t="s">
        <v>117</v>
      </c>
    </row>
    <row r="1588" spans="1:4" x14ac:dyDescent="0.45">
      <c r="A1588">
        <v>2017</v>
      </c>
      <c r="B1588">
        <v>36</v>
      </c>
      <c r="C1588" t="s">
        <v>116</v>
      </c>
      <c r="D1588" t="s">
        <v>117</v>
      </c>
    </row>
    <row r="1589" spans="1:4" x14ac:dyDescent="0.45">
      <c r="A1589">
        <v>2018</v>
      </c>
      <c r="B1589">
        <v>36</v>
      </c>
      <c r="C1589" t="s">
        <v>116</v>
      </c>
      <c r="D1589" t="s">
        <v>117</v>
      </c>
    </row>
    <row r="1590" spans="1:4" x14ac:dyDescent="0.45">
      <c r="A1590">
        <v>2019</v>
      </c>
      <c r="B1590">
        <v>36</v>
      </c>
      <c r="C1590" t="s">
        <v>116</v>
      </c>
      <c r="D1590" t="s">
        <v>117</v>
      </c>
    </row>
    <row r="1591" spans="1:4" x14ac:dyDescent="0.45">
      <c r="A1591">
        <v>2020</v>
      </c>
      <c r="B1591">
        <v>36</v>
      </c>
      <c r="C1591" t="s">
        <v>116</v>
      </c>
      <c r="D1591" t="s">
        <v>117</v>
      </c>
    </row>
    <row r="1592" spans="1:4" x14ac:dyDescent="0.45">
      <c r="A1592">
        <v>2021</v>
      </c>
      <c r="B1592">
        <v>36</v>
      </c>
      <c r="C1592" t="s">
        <v>116</v>
      </c>
      <c r="D1592" t="s">
        <v>117</v>
      </c>
    </row>
    <row r="1593" spans="1:4" x14ac:dyDescent="0.45">
      <c r="A1593">
        <v>2022</v>
      </c>
      <c r="B1593">
        <v>36</v>
      </c>
      <c r="C1593" t="s">
        <v>116</v>
      </c>
      <c r="D1593" t="s">
        <v>117</v>
      </c>
    </row>
    <row r="1594" spans="1:4" x14ac:dyDescent="0.45">
      <c r="A1594">
        <v>1980</v>
      </c>
      <c r="B1594">
        <v>37</v>
      </c>
      <c r="C1594" t="s">
        <v>118</v>
      </c>
      <c r="D1594" t="s">
        <v>119</v>
      </c>
    </row>
    <row r="1595" spans="1:4" x14ac:dyDescent="0.45">
      <c r="A1595">
        <v>1981</v>
      </c>
      <c r="B1595">
        <v>37</v>
      </c>
      <c r="C1595" t="s">
        <v>118</v>
      </c>
      <c r="D1595" t="s">
        <v>119</v>
      </c>
    </row>
    <row r="1596" spans="1:4" x14ac:dyDescent="0.45">
      <c r="A1596">
        <v>1982</v>
      </c>
      <c r="B1596">
        <v>37</v>
      </c>
      <c r="C1596" t="s">
        <v>118</v>
      </c>
      <c r="D1596" t="s">
        <v>119</v>
      </c>
    </row>
    <row r="1597" spans="1:4" x14ac:dyDescent="0.45">
      <c r="A1597">
        <v>1983</v>
      </c>
      <c r="B1597">
        <v>37</v>
      </c>
      <c r="C1597" t="s">
        <v>118</v>
      </c>
      <c r="D1597" t="s">
        <v>119</v>
      </c>
    </row>
    <row r="1598" spans="1:4" x14ac:dyDescent="0.45">
      <c r="A1598">
        <v>1984</v>
      </c>
      <c r="B1598">
        <v>37</v>
      </c>
      <c r="C1598" t="s">
        <v>118</v>
      </c>
      <c r="D1598" t="s">
        <v>119</v>
      </c>
    </row>
    <row r="1599" spans="1:4" x14ac:dyDescent="0.45">
      <c r="A1599">
        <v>1985</v>
      </c>
      <c r="B1599">
        <v>37</v>
      </c>
      <c r="C1599" t="s">
        <v>118</v>
      </c>
      <c r="D1599" t="s">
        <v>119</v>
      </c>
    </row>
    <row r="1600" spans="1:4" x14ac:dyDescent="0.45">
      <c r="A1600">
        <v>1986</v>
      </c>
      <c r="B1600">
        <v>37</v>
      </c>
      <c r="C1600" t="s">
        <v>118</v>
      </c>
      <c r="D1600" t="s">
        <v>119</v>
      </c>
    </row>
    <row r="1601" spans="1:4" x14ac:dyDescent="0.45">
      <c r="A1601">
        <v>1987</v>
      </c>
      <c r="B1601">
        <v>37</v>
      </c>
      <c r="C1601" t="s">
        <v>118</v>
      </c>
      <c r="D1601" t="s">
        <v>119</v>
      </c>
    </row>
    <row r="1602" spans="1:4" x14ac:dyDescent="0.45">
      <c r="A1602">
        <v>1988</v>
      </c>
      <c r="B1602">
        <v>37</v>
      </c>
      <c r="C1602" t="s">
        <v>118</v>
      </c>
      <c r="D1602" t="s">
        <v>119</v>
      </c>
    </row>
    <row r="1603" spans="1:4" x14ac:dyDescent="0.45">
      <c r="A1603">
        <v>1989</v>
      </c>
      <c r="B1603">
        <v>37</v>
      </c>
      <c r="C1603" t="s">
        <v>118</v>
      </c>
      <c r="D1603" t="s">
        <v>119</v>
      </c>
    </row>
    <row r="1604" spans="1:4" x14ac:dyDescent="0.45">
      <c r="A1604">
        <v>1990</v>
      </c>
      <c r="B1604">
        <v>37</v>
      </c>
      <c r="C1604" t="s">
        <v>118</v>
      </c>
      <c r="D1604" t="s">
        <v>119</v>
      </c>
    </row>
    <row r="1605" spans="1:4" x14ac:dyDescent="0.45">
      <c r="A1605">
        <v>1991</v>
      </c>
      <c r="B1605">
        <v>37</v>
      </c>
      <c r="C1605" t="s">
        <v>118</v>
      </c>
      <c r="D1605" t="s">
        <v>119</v>
      </c>
    </row>
    <row r="1606" spans="1:4" x14ac:dyDescent="0.45">
      <c r="A1606">
        <v>1992</v>
      </c>
      <c r="B1606">
        <v>37</v>
      </c>
      <c r="C1606" t="s">
        <v>118</v>
      </c>
      <c r="D1606" t="s">
        <v>119</v>
      </c>
    </row>
    <row r="1607" spans="1:4" x14ac:dyDescent="0.45">
      <c r="A1607">
        <v>1993</v>
      </c>
      <c r="B1607">
        <v>37</v>
      </c>
      <c r="C1607" t="s">
        <v>118</v>
      </c>
      <c r="D1607" t="s">
        <v>119</v>
      </c>
    </row>
    <row r="1608" spans="1:4" x14ac:dyDescent="0.45">
      <c r="A1608">
        <v>1994</v>
      </c>
      <c r="B1608">
        <v>37</v>
      </c>
      <c r="C1608" t="s">
        <v>118</v>
      </c>
      <c r="D1608" t="s">
        <v>119</v>
      </c>
    </row>
    <row r="1609" spans="1:4" x14ac:dyDescent="0.45">
      <c r="A1609">
        <v>1995</v>
      </c>
      <c r="B1609">
        <v>37</v>
      </c>
      <c r="C1609" t="s">
        <v>118</v>
      </c>
      <c r="D1609" t="s">
        <v>119</v>
      </c>
    </row>
    <row r="1610" spans="1:4" x14ac:dyDescent="0.45">
      <c r="A1610">
        <v>1996</v>
      </c>
      <c r="B1610">
        <v>37</v>
      </c>
      <c r="C1610" t="s">
        <v>118</v>
      </c>
      <c r="D1610" t="s">
        <v>119</v>
      </c>
    </row>
    <row r="1611" spans="1:4" x14ac:dyDescent="0.45">
      <c r="A1611">
        <v>1997</v>
      </c>
      <c r="B1611">
        <v>37</v>
      </c>
      <c r="C1611" t="s">
        <v>118</v>
      </c>
      <c r="D1611" t="s">
        <v>119</v>
      </c>
    </row>
    <row r="1612" spans="1:4" x14ac:dyDescent="0.45">
      <c r="A1612">
        <v>1998</v>
      </c>
      <c r="B1612">
        <v>37</v>
      </c>
      <c r="C1612" t="s">
        <v>118</v>
      </c>
      <c r="D1612" t="s">
        <v>119</v>
      </c>
    </row>
    <row r="1613" spans="1:4" x14ac:dyDescent="0.45">
      <c r="A1613">
        <v>1999</v>
      </c>
      <c r="B1613">
        <v>37</v>
      </c>
      <c r="C1613" t="s">
        <v>118</v>
      </c>
      <c r="D1613" t="s">
        <v>119</v>
      </c>
    </row>
    <row r="1614" spans="1:4" x14ac:dyDescent="0.45">
      <c r="A1614">
        <v>2000</v>
      </c>
      <c r="B1614">
        <v>37</v>
      </c>
      <c r="C1614" t="s">
        <v>118</v>
      </c>
      <c r="D1614" t="s">
        <v>119</v>
      </c>
    </row>
    <row r="1615" spans="1:4" x14ac:dyDescent="0.45">
      <c r="A1615">
        <v>2001</v>
      </c>
      <c r="B1615">
        <v>37</v>
      </c>
      <c r="C1615" t="s">
        <v>118</v>
      </c>
      <c r="D1615" t="s">
        <v>119</v>
      </c>
    </row>
    <row r="1616" spans="1:4" x14ac:dyDescent="0.45">
      <c r="A1616">
        <v>2002</v>
      </c>
      <c r="B1616">
        <v>37</v>
      </c>
      <c r="C1616" t="s">
        <v>118</v>
      </c>
      <c r="D1616" t="s">
        <v>119</v>
      </c>
    </row>
    <row r="1617" spans="1:4" x14ac:dyDescent="0.45">
      <c r="A1617">
        <v>2003</v>
      </c>
      <c r="B1617">
        <v>37</v>
      </c>
      <c r="C1617" t="s">
        <v>118</v>
      </c>
      <c r="D1617" t="s">
        <v>119</v>
      </c>
    </row>
    <row r="1618" spans="1:4" x14ac:dyDescent="0.45">
      <c r="A1618">
        <v>2004</v>
      </c>
      <c r="B1618">
        <v>37</v>
      </c>
      <c r="C1618" t="s">
        <v>118</v>
      </c>
      <c r="D1618" t="s">
        <v>119</v>
      </c>
    </row>
    <row r="1619" spans="1:4" x14ac:dyDescent="0.45">
      <c r="A1619">
        <v>2005</v>
      </c>
      <c r="B1619">
        <v>37</v>
      </c>
      <c r="C1619" t="s">
        <v>118</v>
      </c>
      <c r="D1619" t="s">
        <v>119</v>
      </c>
    </row>
    <row r="1620" spans="1:4" x14ac:dyDescent="0.45">
      <c r="A1620">
        <v>2006</v>
      </c>
      <c r="B1620">
        <v>37</v>
      </c>
      <c r="C1620" t="s">
        <v>118</v>
      </c>
      <c r="D1620" t="s">
        <v>119</v>
      </c>
    </row>
    <row r="1621" spans="1:4" x14ac:dyDescent="0.45">
      <c r="A1621">
        <v>2007</v>
      </c>
      <c r="B1621">
        <v>37</v>
      </c>
      <c r="C1621" t="s">
        <v>118</v>
      </c>
      <c r="D1621" t="s">
        <v>119</v>
      </c>
    </row>
    <row r="1622" spans="1:4" x14ac:dyDescent="0.45">
      <c r="A1622">
        <v>2008</v>
      </c>
      <c r="B1622">
        <v>37</v>
      </c>
      <c r="C1622" t="s">
        <v>118</v>
      </c>
      <c r="D1622" t="s">
        <v>119</v>
      </c>
    </row>
    <row r="1623" spans="1:4" x14ac:dyDescent="0.45">
      <c r="A1623">
        <v>2009</v>
      </c>
      <c r="B1623">
        <v>37</v>
      </c>
      <c r="C1623" t="s">
        <v>118</v>
      </c>
      <c r="D1623" t="s">
        <v>119</v>
      </c>
    </row>
    <row r="1624" spans="1:4" x14ac:dyDescent="0.45">
      <c r="A1624">
        <v>2010</v>
      </c>
      <c r="B1624">
        <v>37</v>
      </c>
      <c r="C1624" t="s">
        <v>118</v>
      </c>
      <c r="D1624" t="s">
        <v>119</v>
      </c>
    </row>
    <row r="1625" spans="1:4" x14ac:dyDescent="0.45">
      <c r="A1625">
        <v>2011</v>
      </c>
      <c r="B1625">
        <v>37</v>
      </c>
      <c r="C1625" t="s">
        <v>118</v>
      </c>
      <c r="D1625" t="s">
        <v>119</v>
      </c>
    </row>
    <row r="1626" spans="1:4" x14ac:dyDescent="0.45">
      <c r="A1626">
        <v>2012</v>
      </c>
      <c r="B1626">
        <v>37</v>
      </c>
      <c r="C1626" t="s">
        <v>118</v>
      </c>
      <c r="D1626" t="s">
        <v>119</v>
      </c>
    </row>
    <row r="1627" spans="1:4" x14ac:dyDescent="0.45">
      <c r="A1627">
        <v>2013</v>
      </c>
      <c r="B1627">
        <v>37</v>
      </c>
      <c r="C1627" t="s">
        <v>118</v>
      </c>
      <c r="D1627" t="s">
        <v>119</v>
      </c>
    </row>
    <row r="1628" spans="1:4" x14ac:dyDescent="0.45">
      <c r="A1628">
        <v>2014</v>
      </c>
      <c r="B1628">
        <v>37</v>
      </c>
      <c r="C1628" t="s">
        <v>118</v>
      </c>
      <c r="D1628" t="s">
        <v>119</v>
      </c>
    </row>
    <row r="1629" spans="1:4" x14ac:dyDescent="0.45">
      <c r="A1629">
        <v>2015</v>
      </c>
      <c r="B1629">
        <v>37</v>
      </c>
      <c r="C1629" t="s">
        <v>118</v>
      </c>
      <c r="D1629" t="s">
        <v>119</v>
      </c>
    </row>
    <row r="1630" spans="1:4" x14ac:dyDescent="0.45">
      <c r="A1630">
        <v>2016</v>
      </c>
      <c r="B1630">
        <v>37</v>
      </c>
      <c r="C1630" t="s">
        <v>118</v>
      </c>
      <c r="D1630" t="s">
        <v>119</v>
      </c>
    </row>
    <row r="1631" spans="1:4" x14ac:dyDescent="0.45">
      <c r="A1631">
        <v>2017</v>
      </c>
      <c r="B1631">
        <v>37</v>
      </c>
      <c r="C1631" t="s">
        <v>118</v>
      </c>
      <c r="D1631" t="s">
        <v>119</v>
      </c>
    </row>
    <row r="1632" spans="1:4" x14ac:dyDescent="0.45">
      <c r="A1632">
        <v>2018</v>
      </c>
      <c r="B1632">
        <v>37</v>
      </c>
      <c r="C1632" t="s">
        <v>118</v>
      </c>
      <c r="D1632" t="s">
        <v>119</v>
      </c>
    </row>
    <row r="1633" spans="1:4" x14ac:dyDescent="0.45">
      <c r="A1633">
        <v>2019</v>
      </c>
      <c r="B1633">
        <v>37</v>
      </c>
      <c r="C1633" t="s">
        <v>118</v>
      </c>
      <c r="D1633" t="s">
        <v>119</v>
      </c>
    </row>
    <row r="1634" spans="1:4" x14ac:dyDescent="0.45">
      <c r="A1634">
        <v>2020</v>
      </c>
      <c r="B1634">
        <v>37</v>
      </c>
      <c r="C1634" t="s">
        <v>118</v>
      </c>
      <c r="D1634" t="s">
        <v>119</v>
      </c>
    </row>
    <row r="1635" spans="1:4" x14ac:dyDescent="0.45">
      <c r="A1635">
        <v>2021</v>
      </c>
      <c r="B1635">
        <v>37</v>
      </c>
      <c r="C1635" t="s">
        <v>118</v>
      </c>
      <c r="D1635" t="s">
        <v>119</v>
      </c>
    </row>
    <row r="1636" spans="1:4" x14ac:dyDescent="0.45">
      <c r="A1636">
        <v>2022</v>
      </c>
      <c r="B1636">
        <v>37</v>
      </c>
      <c r="C1636" t="s">
        <v>118</v>
      </c>
      <c r="D1636" t="s">
        <v>119</v>
      </c>
    </row>
    <row r="1637" spans="1:4" x14ac:dyDescent="0.45">
      <c r="A1637">
        <v>1980</v>
      </c>
      <c r="B1637">
        <v>38</v>
      </c>
      <c r="C1637" t="s">
        <v>120</v>
      </c>
      <c r="D1637" t="s">
        <v>121</v>
      </c>
    </row>
    <row r="1638" spans="1:4" x14ac:dyDescent="0.45">
      <c r="A1638">
        <v>1981</v>
      </c>
      <c r="B1638">
        <v>38</v>
      </c>
      <c r="C1638" t="s">
        <v>120</v>
      </c>
      <c r="D1638" t="s">
        <v>121</v>
      </c>
    </row>
    <row r="1639" spans="1:4" x14ac:dyDescent="0.45">
      <c r="A1639">
        <v>1982</v>
      </c>
      <c r="B1639">
        <v>38</v>
      </c>
      <c r="C1639" t="s">
        <v>120</v>
      </c>
      <c r="D1639" t="s">
        <v>121</v>
      </c>
    </row>
    <row r="1640" spans="1:4" x14ac:dyDescent="0.45">
      <c r="A1640">
        <v>1983</v>
      </c>
      <c r="B1640">
        <v>38</v>
      </c>
      <c r="C1640" t="s">
        <v>120</v>
      </c>
      <c r="D1640" t="s">
        <v>121</v>
      </c>
    </row>
    <row r="1641" spans="1:4" x14ac:dyDescent="0.45">
      <c r="A1641">
        <v>1984</v>
      </c>
      <c r="B1641">
        <v>38</v>
      </c>
      <c r="C1641" t="s">
        <v>120</v>
      </c>
      <c r="D1641" t="s">
        <v>121</v>
      </c>
    </row>
    <row r="1642" spans="1:4" x14ac:dyDescent="0.45">
      <c r="A1642">
        <v>1985</v>
      </c>
      <c r="B1642">
        <v>38</v>
      </c>
      <c r="C1642" t="s">
        <v>120</v>
      </c>
      <c r="D1642" t="s">
        <v>121</v>
      </c>
    </row>
    <row r="1643" spans="1:4" x14ac:dyDescent="0.45">
      <c r="A1643">
        <v>1986</v>
      </c>
      <c r="B1643">
        <v>38</v>
      </c>
      <c r="C1643" t="s">
        <v>120</v>
      </c>
      <c r="D1643" t="s">
        <v>121</v>
      </c>
    </row>
    <row r="1644" spans="1:4" x14ac:dyDescent="0.45">
      <c r="A1644">
        <v>1987</v>
      </c>
      <c r="B1644">
        <v>38</v>
      </c>
      <c r="C1644" t="s">
        <v>120</v>
      </c>
      <c r="D1644" t="s">
        <v>121</v>
      </c>
    </row>
    <row r="1645" spans="1:4" x14ac:dyDescent="0.45">
      <c r="A1645">
        <v>1988</v>
      </c>
      <c r="B1645">
        <v>38</v>
      </c>
      <c r="C1645" t="s">
        <v>120</v>
      </c>
      <c r="D1645" t="s">
        <v>121</v>
      </c>
    </row>
    <row r="1646" spans="1:4" x14ac:dyDescent="0.45">
      <c r="A1646">
        <v>1989</v>
      </c>
      <c r="B1646">
        <v>38</v>
      </c>
      <c r="C1646" t="s">
        <v>120</v>
      </c>
      <c r="D1646" t="s">
        <v>121</v>
      </c>
    </row>
    <row r="1647" spans="1:4" x14ac:dyDescent="0.45">
      <c r="A1647">
        <v>1990</v>
      </c>
      <c r="B1647">
        <v>38</v>
      </c>
      <c r="C1647" t="s">
        <v>120</v>
      </c>
      <c r="D1647" t="s">
        <v>121</v>
      </c>
    </row>
    <row r="1648" spans="1:4" x14ac:dyDescent="0.45">
      <c r="A1648">
        <v>1991</v>
      </c>
      <c r="B1648">
        <v>38</v>
      </c>
      <c r="C1648" t="s">
        <v>120</v>
      </c>
      <c r="D1648" t="s">
        <v>121</v>
      </c>
    </row>
    <row r="1649" spans="1:4" x14ac:dyDescent="0.45">
      <c r="A1649">
        <v>1992</v>
      </c>
      <c r="B1649">
        <v>38</v>
      </c>
      <c r="C1649" t="s">
        <v>120</v>
      </c>
      <c r="D1649" t="s">
        <v>121</v>
      </c>
    </row>
    <row r="1650" spans="1:4" x14ac:dyDescent="0.45">
      <c r="A1650">
        <v>1993</v>
      </c>
      <c r="B1650">
        <v>38</v>
      </c>
      <c r="C1650" t="s">
        <v>120</v>
      </c>
      <c r="D1650" t="s">
        <v>121</v>
      </c>
    </row>
    <row r="1651" spans="1:4" x14ac:dyDescent="0.45">
      <c r="A1651">
        <v>1994</v>
      </c>
      <c r="B1651">
        <v>38</v>
      </c>
      <c r="C1651" t="s">
        <v>120</v>
      </c>
      <c r="D1651" t="s">
        <v>121</v>
      </c>
    </row>
    <row r="1652" spans="1:4" x14ac:dyDescent="0.45">
      <c r="A1652">
        <v>1995</v>
      </c>
      <c r="B1652">
        <v>38</v>
      </c>
      <c r="C1652" t="s">
        <v>120</v>
      </c>
      <c r="D1652" t="s">
        <v>121</v>
      </c>
    </row>
    <row r="1653" spans="1:4" x14ac:dyDescent="0.45">
      <c r="A1653">
        <v>1996</v>
      </c>
      <c r="B1653">
        <v>38</v>
      </c>
      <c r="C1653" t="s">
        <v>120</v>
      </c>
      <c r="D1653" t="s">
        <v>121</v>
      </c>
    </row>
    <row r="1654" spans="1:4" x14ac:dyDescent="0.45">
      <c r="A1654">
        <v>1997</v>
      </c>
      <c r="B1654">
        <v>38</v>
      </c>
      <c r="C1654" t="s">
        <v>120</v>
      </c>
      <c r="D1654" t="s">
        <v>121</v>
      </c>
    </row>
    <row r="1655" spans="1:4" x14ac:dyDescent="0.45">
      <c r="A1655">
        <v>1998</v>
      </c>
      <c r="B1655">
        <v>38</v>
      </c>
      <c r="C1655" t="s">
        <v>120</v>
      </c>
      <c r="D1655" t="s">
        <v>121</v>
      </c>
    </row>
    <row r="1656" spans="1:4" x14ac:dyDescent="0.45">
      <c r="A1656">
        <v>1999</v>
      </c>
      <c r="B1656">
        <v>38</v>
      </c>
      <c r="C1656" t="s">
        <v>120</v>
      </c>
      <c r="D1656" t="s">
        <v>121</v>
      </c>
    </row>
    <row r="1657" spans="1:4" x14ac:dyDescent="0.45">
      <c r="A1657">
        <v>2000</v>
      </c>
      <c r="B1657">
        <v>38</v>
      </c>
      <c r="C1657" t="s">
        <v>120</v>
      </c>
      <c r="D1657" t="s">
        <v>121</v>
      </c>
    </row>
    <row r="1658" spans="1:4" x14ac:dyDescent="0.45">
      <c r="A1658">
        <v>2001</v>
      </c>
      <c r="B1658">
        <v>38</v>
      </c>
      <c r="C1658" t="s">
        <v>120</v>
      </c>
      <c r="D1658" t="s">
        <v>121</v>
      </c>
    </row>
    <row r="1659" spans="1:4" x14ac:dyDescent="0.45">
      <c r="A1659">
        <v>2002</v>
      </c>
      <c r="B1659">
        <v>38</v>
      </c>
      <c r="C1659" t="s">
        <v>120</v>
      </c>
      <c r="D1659" t="s">
        <v>121</v>
      </c>
    </row>
    <row r="1660" spans="1:4" x14ac:dyDescent="0.45">
      <c r="A1660">
        <v>2003</v>
      </c>
      <c r="B1660">
        <v>38</v>
      </c>
      <c r="C1660" t="s">
        <v>120</v>
      </c>
      <c r="D1660" t="s">
        <v>121</v>
      </c>
    </row>
    <row r="1661" spans="1:4" x14ac:dyDescent="0.45">
      <c r="A1661">
        <v>2004</v>
      </c>
      <c r="B1661">
        <v>38</v>
      </c>
      <c r="C1661" t="s">
        <v>120</v>
      </c>
      <c r="D1661" t="s">
        <v>121</v>
      </c>
    </row>
    <row r="1662" spans="1:4" x14ac:dyDescent="0.45">
      <c r="A1662">
        <v>2005</v>
      </c>
      <c r="B1662">
        <v>38</v>
      </c>
      <c r="C1662" t="s">
        <v>120</v>
      </c>
      <c r="D1662" t="s">
        <v>121</v>
      </c>
    </row>
    <row r="1663" spans="1:4" x14ac:dyDescent="0.45">
      <c r="A1663">
        <v>2006</v>
      </c>
      <c r="B1663">
        <v>38</v>
      </c>
      <c r="C1663" t="s">
        <v>120</v>
      </c>
      <c r="D1663" t="s">
        <v>121</v>
      </c>
    </row>
    <row r="1664" spans="1:4" x14ac:dyDescent="0.45">
      <c r="A1664">
        <v>2007</v>
      </c>
      <c r="B1664">
        <v>38</v>
      </c>
      <c r="C1664" t="s">
        <v>120</v>
      </c>
      <c r="D1664" t="s">
        <v>121</v>
      </c>
    </row>
    <row r="1665" spans="1:4" x14ac:dyDescent="0.45">
      <c r="A1665">
        <v>2008</v>
      </c>
      <c r="B1665">
        <v>38</v>
      </c>
      <c r="C1665" t="s">
        <v>120</v>
      </c>
      <c r="D1665" t="s">
        <v>121</v>
      </c>
    </row>
    <row r="1666" spans="1:4" x14ac:dyDescent="0.45">
      <c r="A1666">
        <v>2009</v>
      </c>
      <c r="B1666">
        <v>38</v>
      </c>
      <c r="C1666" t="s">
        <v>120</v>
      </c>
      <c r="D1666" t="s">
        <v>121</v>
      </c>
    </row>
    <row r="1667" spans="1:4" x14ac:dyDescent="0.45">
      <c r="A1667">
        <v>2010</v>
      </c>
      <c r="B1667">
        <v>38</v>
      </c>
      <c r="C1667" t="s">
        <v>120</v>
      </c>
      <c r="D1667" t="s">
        <v>121</v>
      </c>
    </row>
    <row r="1668" spans="1:4" x14ac:dyDescent="0.45">
      <c r="A1668">
        <v>2011</v>
      </c>
      <c r="B1668">
        <v>38</v>
      </c>
      <c r="C1668" t="s">
        <v>120</v>
      </c>
      <c r="D1668" t="s">
        <v>121</v>
      </c>
    </row>
    <row r="1669" spans="1:4" x14ac:dyDescent="0.45">
      <c r="A1669">
        <v>2012</v>
      </c>
      <c r="B1669">
        <v>38</v>
      </c>
      <c r="C1669" t="s">
        <v>120</v>
      </c>
      <c r="D1669" t="s">
        <v>121</v>
      </c>
    </row>
    <row r="1670" spans="1:4" x14ac:dyDescent="0.45">
      <c r="A1670">
        <v>2013</v>
      </c>
      <c r="B1670">
        <v>38</v>
      </c>
      <c r="C1670" t="s">
        <v>120</v>
      </c>
      <c r="D1670" t="s">
        <v>121</v>
      </c>
    </row>
    <row r="1671" spans="1:4" x14ac:dyDescent="0.45">
      <c r="A1671">
        <v>2014</v>
      </c>
      <c r="B1671">
        <v>38</v>
      </c>
      <c r="C1671" t="s">
        <v>120</v>
      </c>
      <c r="D1671" t="s">
        <v>121</v>
      </c>
    </row>
    <row r="1672" spans="1:4" x14ac:dyDescent="0.45">
      <c r="A1672">
        <v>2015</v>
      </c>
      <c r="B1672">
        <v>38</v>
      </c>
      <c r="C1672" t="s">
        <v>120</v>
      </c>
      <c r="D1672" t="s">
        <v>121</v>
      </c>
    </row>
    <row r="1673" spans="1:4" x14ac:dyDescent="0.45">
      <c r="A1673">
        <v>2016</v>
      </c>
      <c r="B1673">
        <v>38</v>
      </c>
      <c r="C1673" t="s">
        <v>120</v>
      </c>
      <c r="D1673" t="s">
        <v>121</v>
      </c>
    </row>
    <row r="1674" spans="1:4" x14ac:dyDescent="0.45">
      <c r="A1674">
        <v>2017</v>
      </c>
      <c r="B1674">
        <v>38</v>
      </c>
      <c r="C1674" t="s">
        <v>120</v>
      </c>
      <c r="D1674" t="s">
        <v>121</v>
      </c>
    </row>
    <row r="1675" spans="1:4" x14ac:dyDescent="0.45">
      <c r="A1675">
        <v>2018</v>
      </c>
      <c r="B1675">
        <v>38</v>
      </c>
      <c r="C1675" t="s">
        <v>120</v>
      </c>
      <c r="D1675" t="s">
        <v>121</v>
      </c>
    </row>
    <row r="1676" spans="1:4" x14ac:dyDescent="0.45">
      <c r="A1676">
        <v>2019</v>
      </c>
      <c r="B1676">
        <v>38</v>
      </c>
      <c r="C1676" t="s">
        <v>120</v>
      </c>
      <c r="D1676" t="s">
        <v>121</v>
      </c>
    </row>
    <row r="1677" spans="1:4" x14ac:dyDescent="0.45">
      <c r="A1677">
        <v>2020</v>
      </c>
      <c r="B1677">
        <v>38</v>
      </c>
      <c r="C1677" t="s">
        <v>120</v>
      </c>
      <c r="D1677" t="s">
        <v>121</v>
      </c>
    </row>
    <row r="1678" spans="1:4" x14ac:dyDescent="0.45">
      <c r="A1678">
        <v>2021</v>
      </c>
      <c r="B1678">
        <v>38</v>
      </c>
      <c r="C1678" t="s">
        <v>120</v>
      </c>
      <c r="D1678" t="s">
        <v>121</v>
      </c>
    </row>
    <row r="1679" spans="1:4" x14ac:dyDescent="0.45">
      <c r="A1679">
        <v>2022</v>
      </c>
      <c r="B1679">
        <v>38</v>
      </c>
      <c r="C1679" t="s">
        <v>120</v>
      </c>
      <c r="D1679" t="s">
        <v>121</v>
      </c>
    </row>
    <row r="1680" spans="1:4" x14ac:dyDescent="0.45">
      <c r="A1680">
        <v>1980</v>
      </c>
      <c r="B1680">
        <v>39</v>
      </c>
      <c r="C1680" t="s">
        <v>122</v>
      </c>
      <c r="D1680" t="s">
        <v>123</v>
      </c>
    </row>
    <row r="1681" spans="1:4" x14ac:dyDescent="0.45">
      <c r="A1681">
        <v>1981</v>
      </c>
      <c r="B1681">
        <v>39</v>
      </c>
      <c r="C1681" t="s">
        <v>122</v>
      </c>
      <c r="D1681" t="s">
        <v>123</v>
      </c>
    </row>
    <row r="1682" spans="1:4" x14ac:dyDescent="0.45">
      <c r="A1682">
        <v>1982</v>
      </c>
      <c r="B1682">
        <v>39</v>
      </c>
      <c r="C1682" t="s">
        <v>122</v>
      </c>
      <c r="D1682" t="s">
        <v>123</v>
      </c>
    </row>
    <row r="1683" spans="1:4" x14ac:dyDescent="0.45">
      <c r="A1683">
        <v>1983</v>
      </c>
      <c r="B1683">
        <v>39</v>
      </c>
      <c r="C1683" t="s">
        <v>122</v>
      </c>
      <c r="D1683" t="s">
        <v>123</v>
      </c>
    </row>
    <row r="1684" spans="1:4" x14ac:dyDescent="0.45">
      <c r="A1684">
        <v>1984</v>
      </c>
      <c r="B1684">
        <v>39</v>
      </c>
      <c r="C1684" t="s">
        <v>122</v>
      </c>
      <c r="D1684" t="s">
        <v>123</v>
      </c>
    </row>
    <row r="1685" spans="1:4" x14ac:dyDescent="0.45">
      <c r="A1685">
        <v>1985</v>
      </c>
      <c r="B1685">
        <v>39</v>
      </c>
      <c r="C1685" t="s">
        <v>122</v>
      </c>
      <c r="D1685" t="s">
        <v>123</v>
      </c>
    </row>
    <row r="1686" spans="1:4" x14ac:dyDescent="0.45">
      <c r="A1686">
        <v>1986</v>
      </c>
      <c r="B1686">
        <v>39</v>
      </c>
      <c r="C1686" t="s">
        <v>122</v>
      </c>
      <c r="D1686" t="s">
        <v>123</v>
      </c>
    </row>
    <row r="1687" spans="1:4" x14ac:dyDescent="0.45">
      <c r="A1687">
        <v>1987</v>
      </c>
      <c r="B1687">
        <v>39</v>
      </c>
      <c r="C1687" t="s">
        <v>122</v>
      </c>
      <c r="D1687" t="s">
        <v>123</v>
      </c>
    </row>
    <row r="1688" spans="1:4" x14ac:dyDescent="0.45">
      <c r="A1688">
        <v>1988</v>
      </c>
      <c r="B1688">
        <v>39</v>
      </c>
      <c r="C1688" t="s">
        <v>122</v>
      </c>
      <c r="D1688" t="s">
        <v>123</v>
      </c>
    </row>
    <row r="1689" spans="1:4" x14ac:dyDescent="0.45">
      <c r="A1689">
        <v>1989</v>
      </c>
      <c r="B1689">
        <v>39</v>
      </c>
      <c r="C1689" t="s">
        <v>122</v>
      </c>
      <c r="D1689" t="s">
        <v>123</v>
      </c>
    </row>
    <row r="1690" spans="1:4" x14ac:dyDescent="0.45">
      <c r="A1690">
        <v>1990</v>
      </c>
      <c r="B1690">
        <v>39</v>
      </c>
      <c r="C1690" t="s">
        <v>122</v>
      </c>
      <c r="D1690" t="s">
        <v>123</v>
      </c>
    </row>
    <row r="1691" spans="1:4" x14ac:dyDescent="0.45">
      <c r="A1691">
        <v>1991</v>
      </c>
      <c r="B1691">
        <v>39</v>
      </c>
      <c r="C1691" t="s">
        <v>122</v>
      </c>
      <c r="D1691" t="s">
        <v>123</v>
      </c>
    </row>
    <row r="1692" spans="1:4" x14ac:dyDescent="0.45">
      <c r="A1692">
        <v>1992</v>
      </c>
      <c r="B1692">
        <v>39</v>
      </c>
      <c r="C1692" t="s">
        <v>122</v>
      </c>
      <c r="D1692" t="s">
        <v>123</v>
      </c>
    </row>
    <row r="1693" spans="1:4" x14ac:dyDescent="0.45">
      <c r="A1693">
        <v>1993</v>
      </c>
      <c r="B1693">
        <v>39</v>
      </c>
      <c r="C1693" t="s">
        <v>122</v>
      </c>
      <c r="D1693" t="s">
        <v>123</v>
      </c>
    </row>
    <row r="1694" spans="1:4" x14ac:dyDescent="0.45">
      <c r="A1694">
        <v>1994</v>
      </c>
      <c r="B1694">
        <v>39</v>
      </c>
      <c r="C1694" t="s">
        <v>122</v>
      </c>
      <c r="D1694" t="s">
        <v>123</v>
      </c>
    </row>
    <row r="1695" spans="1:4" x14ac:dyDescent="0.45">
      <c r="A1695">
        <v>1995</v>
      </c>
      <c r="B1695">
        <v>39</v>
      </c>
      <c r="C1695" t="s">
        <v>122</v>
      </c>
      <c r="D1695" t="s">
        <v>123</v>
      </c>
    </row>
    <row r="1696" spans="1:4" x14ac:dyDescent="0.45">
      <c r="A1696">
        <v>1996</v>
      </c>
      <c r="B1696">
        <v>39</v>
      </c>
      <c r="C1696" t="s">
        <v>122</v>
      </c>
      <c r="D1696" t="s">
        <v>123</v>
      </c>
    </row>
    <row r="1697" spans="1:4" x14ac:dyDescent="0.45">
      <c r="A1697">
        <v>1997</v>
      </c>
      <c r="B1697">
        <v>39</v>
      </c>
      <c r="C1697" t="s">
        <v>122</v>
      </c>
      <c r="D1697" t="s">
        <v>123</v>
      </c>
    </row>
    <row r="1698" spans="1:4" x14ac:dyDescent="0.45">
      <c r="A1698">
        <v>1998</v>
      </c>
      <c r="B1698">
        <v>39</v>
      </c>
      <c r="C1698" t="s">
        <v>122</v>
      </c>
      <c r="D1698" t="s">
        <v>123</v>
      </c>
    </row>
    <row r="1699" spans="1:4" x14ac:dyDescent="0.45">
      <c r="A1699">
        <v>1999</v>
      </c>
      <c r="B1699">
        <v>39</v>
      </c>
      <c r="C1699" t="s">
        <v>122</v>
      </c>
      <c r="D1699" t="s">
        <v>123</v>
      </c>
    </row>
    <row r="1700" spans="1:4" x14ac:dyDescent="0.45">
      <c r="A1700">
        <v>2000</v>
      </c>
      <c r="B1700">
        <v>39</v>
      </c>
      <c r="C1700" t="s">
        <v>122</v>
      </c>
      <c r="D1700" t="s">
        <v>123</v>
      </c>
    </row>
    <row r="1701" spans="1:4" x14ac:dyDescent="0.45">
      <c r="A1701">
        <v>2001</v>
      </c>
      <c r="B1701">
        <v>39</v>
      </c>
      <c r="C1701" t="s">
        <v>122</v>
      </c>
      <c r="D1701" t="s">
        <v>123</v>
      </c>
    </row>
    <row r="1702" spans="1:4" x14ac:dyDescent="0.45">
      <c r="A1702">
        <v>2002</v>
      </c>
      <c r="B1702">
        <v>39</v>
      </c>
      <c r="C1702" t="s">
        <v>122</v>
      </c>
      <c r="D1702" t="s">
        <v>123</v>
      </c>
    </row>
    <row r="1703" spans="1:4" x14ac:dyDescent="0.45">
      <c r="A1703">
        <v>2003</v>
      </c>
      <c r="B1703">
        <v>39</v>
      </c>
      <c r="C1703" t="s">
        <v>122</v>
      </c>
      <c r="D1703" t="s">
        <v>123</v>
      </c>
    </row>
    <row r="1704" spans="1:4" x14ac:dyDescent="0.45">
      <c r="A1704">
        <v>2004</v>
      </c>
      <c r="B1704">
        <v>39</v>
      </c>
      <c r="C1704" t="s">
        <v>122</v>
      </c>
      <c r="D1704" t="s">
        <v>123</v>
      </c>
    </row>
    <row r="1705" spans="1:4" x14ac:dyDescent="0.45">
      <c r="A1705">
        <v>2005</v>
      </c>
      <c r="B1705">
        <v>39</v>
      </c>
      <c r="C1705" t="s">
        <v>122</v>
      </c>
      <c r="D1705" t="s">
        <v>123</v>
      </c>
    </row>
    <row r="1706" spans="1:4" x14ac:dyDescent="0.45">
      <c r="A1706">
        <v>2006</v>
      </c>
      <c r="B1706">
        <v>39</v>
      </c>
      <c r="C1706" t="s">
        <v>122</v>
      </c>
      <c r="D1706" t="s">
        <v>123</v>
      </c>
    </row>
    <row r="1707" spans="1:4" x14ac:dyDescent="0.45">
      <c r="A1707">
        <v>2007</v>
      </c>
      <c r="B1707">
        <v>39</v>
      </c>
      <c r="C1707" t="s">
        <v>122</v>
      </c>
      <c r="D1707" t="s">
        <v>123</v>
      </c>
    </row>
    <row r="1708" spans="1:4" x14ac:dyDescent="0.45">
      <c r="A1708">
        <v>2008</v>
      </c>
      <c r="B1708">
        <v>39</v>
      </c>
      <c r="C1708" t="s">
        <v>122</v>
      </c>
      <c r="D1708" t="s">
        <v>123</v>
      </c>
    </row>
    <row r="1709" spans="1:4" x14ac:dyDescent="0.45">
      <c r="A1709">
        <v>2009</v>
      </c>
      <c r="B1709">
        <v>39</v>
      </c>
      <c r="C1709" t="s">
        <v>122</v>
      </c>
      <c r="D1709" t="s">
        <v>123</v>
      </c>
    </row>
    <row r="1710" spans="1:4" x14ac:dyDescent="0.45">
      <c r="A1710">
        <v>2010</v>
      </c>
      <c r="B1710">
        <v>39</v>
      </c>
      <c r="C1710" t="s">
        <v>122</v>
      </c>
      <c r="D1710" t="s">
        <v>123</v>
      </c>
    </row>
    <row r="1711" spans="1:4" x14ac:dyDescent="0.45">
      <c r="A1711">
        <v>2011</v>
      </c>
      <c r="B1711">
        <v>39</v>
      </c>
      <c r="C1711" t="s">
        <v>122</v>
      </c>
      <c r="D1711" t="s">
        <v>123</v>
      </c>
    </row>
    <row r="1712" spans="1:4" x14ac:dyDescent="0.45">
      <c r="A1712">
        <v>2012</v>
      </c>
      <c r="B1712">
        <v>39</v>
      </c>
      <c r="C1712" t="s">
        <v>122</v>
      </c>
      <c r="D1712" t="s">
        <v>123</v>
      </c>
    </row>
    <row r="1713" spans="1:4" x14ac:dyDescent="0.45">
      <c r="A1713">
        <v>2013</v>
      </c>
      <c r="B1713">
        <v>39</v>
      </c>
      <c r="C1713" t="s">
        <v>122</v>
      </c>
      <c r="D1713" t="s">
        <v>123</v>
      </c>
    </row>
    <row r="1714" spans="1:4" x14ac:dyDescent="0.45">
      <c r="A1714">
        <v>2014</v>
      </c>
      <c r="B1714">
        <v>39</v>
      </c>
      <c r="C1714" t="s">
        <v>122</v>
      </c>
      <c r="D1714" t="s">
        <v>123</v>
      </c>
    </row>
    <row r="1715" spans="1:4" x14ac:dyDescent="0.45">
      <c r="A1715">
        <v>2015</v>
      </c>
      <c r="B1715">
        <v>39</v>
      </c>
      <c r="C1715" t="s">
        <v>122</v>
      </c>
      <c r="D1715" t="s">
        <v>123</v>
      </c>
    </row>
    <row r="1716" spans="1:4" x14ac:dyDescent="0.45">
      <c r="A1716">
        <v>2016</v>
      </c>
      <c r="B1716">
        <v>39</v>
      </c>
      <c r="C1716" t="s">
        <v>122</v>
      </c>
      <c r="D1716" t="s">
        <v>123</v>
      </c>
    </row>
    <row r="1717" spans="1:4" x14ac:dyDescent="0.45">
      <c r="A1717">
        <v>2017</v>
      </c>
      <c r="B1717">
        <v>39</v>
      </c>
      <c r="C1717" t="s">
        <v>122</v>
      </c>
      <c r="D1717" t="s">
        <v>123</v>
      </c>
    </row>
    <row r="1718" spans="1:4" x14ac:dyDescent="0.45">
      <c r="A1718">
        <v>2018</v>
      </c>
      <c r="B1718">
        <v>39</v>
      </c>
      <c r="C1718" t="s">
        <v>122</v>
      </c>
      <c r="D1718" t="s">
        <v>123</v>
      </c>
    </row>
    <row r="1719" spans="1:4" x14ac:dyDescent="0.45">
      <c r="A1719">
        <v>2019</v>
      </c>
      <c r="B1719">
        <v>39</v>
      </c>
      <c r="C1719" t="s">
        <v>122</v>
      </c>
      <c r="D1719" t="s">
        <v>123</v>
      </c>
    </row>
    <row r="1720" spans="1:4" x14ac:dyDescent="0.45">
      <c r="A1720">
        <v>2020</v>
      </c>
      <c r="B1720">
        <v>39</v>
      </c>
      <c r="C1720" t="s">
        <v>122</v>
      </c>
      <c r="D1720" t="s">
        <v>123</v>
      </c>
    </row>
    <row r="1721" spans="1:4" x14ac:dyDescent="0.45">
      <c r="A1721">
        <v>2021</v>
      </c>
      <c r="B1721">
        <v>39</v>
      </c>
      <c r="C1721" t="s">
        <v>122</v>
      </c>
      <c r="D1721" t="s">
        <v>123</v>
      </c>
    </row>
    <row r="1722" spans="1:4" x14ac:dyDescent="0.45">
      <c r="A1722">
        <v>2022</v>
      </c>
      <c r="B1722">
        <v>39</v>
      </c>
      <c r="C1722" t="s">
        <v>122</v>
      </c>
      <c r="D1722" t="s">
        <v>123</v>
      </c>
    </row>
    <row r="1723" spans="1:4" x14ac:dyDescent="0.45">
      <c r="A1723">
        <v>1980</v>
      </c>
      <c r="B1723">
        <v>40</v>
      </c>
      <c r="C1723" t="s">
        <v>124</v>
      </c>
      <c r="D1723" t="s">
        <v>125</v>
      </c>
    </row>
    <row r="1724" spans="1:4" x14ac:dyDescent="0.45">
      <c r="A1724">
        <v>1981</v>
      </c>
      <c r="B1724">
        <v>40</v>
      </c>
      <c r="C1724" t="s">
        <v>124</v>
      </c>
      <c r="D1724" t="s">
        <v>125</v>
      </c>
    </row>
    <row r="1725" spans="1:4" x14ac:dyDescent="0.45">
      <c r="A1725">
        <v>1982</v>
      </c>
      <c r="B1725">
        <v>40</v>
      </c>
      <c r="C1725" t="s">
        <v>124</v>
      </c>
      <c r="D1725" t="s">
        <v>125</v>
      </c>
    </row>
    <row r="1726" spans="1:4" x14ac:dyDescent="0.45">
      <c r="A1726">
        <v>1983</v>
      </c>
      <c r="B1726">
        <v>40</v>
      </c>
      <c r="C1726" t="s">
        <v>124</v>
      </c>
      <c r="D1726" t="s">
        <v>125</v>
      </c>
    </row>
    <row r="1727" spans="1:4" x14ac:dyDescent="0.45">
      <c r="A1727">
        <v>1984</v>
      </c>
      <c r="B1727">
        <v>40</v>
      </c>
      <c r="C1727" t="s">
        <v>124</v>
      </c>
      <c r="D1727" t="s">
        <v>125</v>
      </c>
    </row>
    <row r="1728" spans="1:4" x14ac:dyDescent="0.45">
      <c r="A1728">
        <v>1985</v>
      </c>
      <c r="B1728">
        <v>40</v>
      </c>
      <c r="C1728" t="s">
        <v>124</v>
      </c>
      <c r="D1728" t="s">
        <v>125</v>
      </c>
    </row>
    <row r="1729" spans="1:4" x14ac:dyDescent="0.45">
      <c r="A1729">
        <v>1986</v>
      </c>
      <c r="B1729">
        <v>40</v>
      </c>
      <c r="C1729" t="s">
        <v>124</v>
      </c>
      <c r="D1729" t="s">
        <v>125</v>
      </c>
    </row>
    <row r="1730" spans="1:4" x14ac:dyDescent="0.45">
      <c r="A1730">
        <v>1987</v>
      </c>
      <c r="B1730">
        <v>40</v>
      </c>
      <c r="C1730" t="s">
        <v>124</v>
      </c>
      <c r="D1730" t="s">
        <v>125</v>
      </c>
    </row>
    <row r="1731" spans="1:4" x14ac:dyDescent="0.45">
      <c r="A1731">
        <v>1988</v>
      </c>
      <c r="B1731">
        <v>40</v>
      </c>
      <c r="C1731" t="s">
        <v>124</v>
      </c>
      <c r="D1731" t="s">
        <v>125</v>
      </c>
    </row>
    <row r="1732" spans="1:4" x14ac:dyDescent="0.45">
      <c r="A1732">
        <v>1989</v>
      </c>
      <c r="B1732">
        <v>40</v>
      </c>
      <c r="C1732" t="s">
        <v>124</v>
      </c>
      <c r="D1732" t="s">
        <v>125</v>
      </c>
    </row>
    <row r="1733" spans="1:4" x14ac:dyDescent="0.45">
      <c r="A1733">
        <v>1990</v>
      </c>
      <c r="B1733">
        <v>40</v>
      </c>
      <c r="C1733" t="s">
        <v>124</v>
      </c>
      <c r="D1733" t="s">
        <v>125</v>
      </c>
    </row>
    <row r="1734" spans="1:4" x14ac:dyDescent="0.45">
      <c r="A1734">
        <v>1991</v>
      </c>
      <c r="B1734">
        <v>40</v>
      </c>
      <c r="C1734" t="s">
        <v>124</v>
      </c>
      <c r="D1734" t="s">
        <v>125</v>
      </c>
    </row>
    <row r="1735" spans="1:4" x14ac:dyDescent="0.45">
      <c r="A1735">
        <v>1992</v>
      </c>
      <c r="B1735">
        <v>40</v>
      </c>
      <c r="C1735" t="s">
        <v>124</v>
      </c>
      <c r="D1735" t="s">
        <v>125</v>
      </c>
    </row>
    <row r="1736" spans="1:4" x14ac:dyDescent="0.45">
      <c r="A1736">
        <v>1993</v>
      </c>
      <c r="B1736">
        <v>40</v>
      </c>
      <c r="C1736" t="s">
        <v>124</v>
      </c>
      <c r="D1736" t="s">
        <v>125</v>
      </c>
    </row>
    <row r="1737" spans="1:4" x14ac:dyDescent="0.45">
      <c r="A1737">
        <v>1994</v>
      </c>
      <c r="B1737">
        <v>40</v>
      </c>
      <c r="C1737" t="s">
        <v>124</v>
      </c>
      <c r="D1737" t="s">
        <v>125</v>
      </c>
    </row>
    <row r="1738" spans="1:4" x14ac:dyDescent="0.45">
      <c r="A1738">
        <v>1995</v>
      </c>
      <c r="B1738">
        <v>40</v>
      </c>
      <c r="C1738" t="s">
        <v>124</v>
      </c>
      <c r="D1738" t="s">
        <v>125</v>
      </c>
    </row>
    <row r="1739" spans="1:4" x14ac:dyDescent="0.45">
      <c r="A1739">
        <v>1996</v>
      </c>
      <c r="B1739">
        <v>40</v>
      </c>
      <c r="C1739" t="s">
        <v>124</v>
      </c>
      <c r="D1739" t="s">
        <v>125</v>
      </c>
    </row>
    <row r="1740" spans="1:4" x14ac:dyDescent="0.45">
      <c r="A1740">
        <v>1997</v>
      </c>
      <c r="B1740">
        <v>40</v>
      </c>
      <c r="C1740" t="s">
        <v>124</v>
      </c>
      <c r="D1740" t="s">
        <v>125</v>
      </c>
    </row>
    <row r="1741" spans="1:4" x14ac:dyDescent="0.45">
      <c r="A1741">
        <v>1998</v>
      </c>
      <c r="B1741">
        <v>40</v>
      </c>
      <c r="C1741" t="s">
        <v>124</v>
      </c>
      <c r="D1741" t="s">
        <v>125</v>
      </c>
    </row>
    <row r="1742" spans="1:4" x14ac:dyDescent="0.45">
      <c r="A1742">
        <v>1999</v>
      </c>
      <c r="B1742">
        <v>40</v>
      </c>
      <c r="C1742" t="s">
        <v>124</v>
      </c>
      <c r="D1742" t="s">
        <v>125</v>
      </c>
    </row>
    <row r="1743" spans="1:4" x14ac:dyDescent="0.45">
      <c r="A1743">
        <v>2000</v>
      </c>
      <c r="B1743">
        <v>40</v>
      </c>
      <c r="C1743" t="s">
        <v>124</v>
      </c>
      <c r="D1743" t="s">
        <v>125</v>
      </c>
    </row>
    <row r="1744" spans="1:4" x14ac:dyDescent="0.45">
      <c r="A1744">
        <v>2001</v>
      </c>
      <c r="B1744">
        <v>40</v>
      </c>
      <c r="C1744" t="s">
        <v>124</v>
      </c>
      <c r="D1744" t="s">
        <v>125</v>
      </c>
    </row>
    <row r="1745" spans="1:4" x14ac:dyDescent="0.45">
      <c r="A1745">
        <v>2002</v>
      </c>
      <c r="B1745">
        <v>40</v>
      </c>
      <c r="C1745" t="s">
        <v>124</v>
      </c>
      <c r="D1745" t="s">
        <v>125</v>
      </c>
    </row>
    <row r="1746" spans="1:4" x14ac:dyDescent="0.45">
      <c r="A1746">
        <v>2003</v>
      </c>
      <c r="B1746">
        <v>40</v>
      </c>
      <c r="C1746" t="s">
        <v>124</v>
      </c>
      <c r="D1746" t="s">
        <v>125</v>
      </c>
    </row>
    <row r="1747" spans="1:4" x14ac:dyDescent="0.45">
      <c r="A1747">
        <v>2004</v>
      </c>
      <c r="B1747">
        <v>40</v>
      </c>
      <c r="C1747" t="s">
        <v>124</v>
      </c>
      <c r="D1747" t="s">
        <v>125</v>
      </c>
    </row>
    <row r="1748" spans="1:4" x14ac:dyDescent="0.45">
      <c r="A1748">
        <v>2005</v>
      </c>
      <c r="B1748">
        <v>40</v>
      </c>
      <c r="C1748" t="s">
        <v>124</v>
      </c>
      <c r="D1748" t="s">
        <v>125</v>
      </c>
    </row>
    <row r="1749" spans="1:4" x14ac:dyDescent="0.45">
      <c r="A1749">
        <v>2006</v>
      </c>
      <c r="B1749">
        <v>40</v>
      </c>
      <c r="C1749" t="s">
        <v>124</v>
      </c>
      <c r="D1749" t="s">
        <v>125</v>
      </c>
    </row>
    <row r="1750" spans="1:4" x14ac:dyDescent="0.45">
      <c r="A1750">
        <v>2007</v>
      </c>
      <c r="B1750">
        <v>40</v>
      </c>
      <c r="C1750" t="s">
        <v>124</v>
      </c>
      <c r="D1750" t="s">
        <v>125</v>
      </c>
    </row>
    <row r="1751" spans="1:4" x14ac:dyDescent="0.45">
      <c r="A1751">
        <v>2008</v>
      </c>
      <c r="B1751">
        <v>40</v>
      </c>
      <c r="C1751" t="s">
        <v>124</v>
      </c>
      <c r="D1751" t="s">
        <v>125</v>
      </c>
    </row>
    <row r="1752" spans="1:4" x14ac:dyDescent="0.45">
      <c r="A1752">
        <v>2009</v>
      </c>
      <c r="B1752">
        <v>40</v>
      </c>
      <c r="C1752" t="s">
        <v>124</v>
      </c>
      <c r="D1752" t="s">
        <v>125</v>
      </c>
    </row>
    <row r="1753" spans="1:4" x14ac:dyDescent="0.45">
      <c r="A1753">
        <v>2010</v>
      </c>
      <c r="B1753">
        <v>40</v>
      </c>
      <c r="C1753" t="s">
        <v>124</v>
      </c>
      <c r="D1753" t="s">
        <v>125</v>
      </c>
    </row>
    <row r="1754" spans="1:4" x14ac:dyDescent="0.45">
      <c r="A1754">
        <v>2011</v>
      </c>
      <c r="B1754">
        <v>40</v>
      </c>
      <c r="C1754" t="s">
        <v>124</v>
      </c>
      <c r="D1754" t="s">
        <v>125</v>
      </c>
    </row>
    <row r="1755" spans="1:4" x14ac:dyDescent="0.45">
      <c r="A1755">
        <v>2012</v>
      </c>
      <c r="B1755">
        <v>40</v>
      </c>
      <c r="C1755" t="s">
        <v>124</v>
      </c>
      <c r="D1755" t="s">
        <v>125</v>
      </c>
    </row>
    <row r="1756" spans="1:4" x14ac:dyDescent="0.45">
      <c r="A1756">
        <v>2013</v>
      </c>
      <c r="B1756">
        <v>40</v>
      </c>
      <c r="C1756" t="s">
        <v>124</v>
      </c>
      <c r="D1756" t="s">
        <v>125</v>
      </c>
    </row>
    <row r="1757" spans="1:4" x14ac:dyDescent="0.45">
      <c r="A1757">
        <v>2014</v>
      </c>
      <c r="B1757">
        <v>40</v>
      </c>
      <c r="C1757" t="s">
        <v>124</v>
      </c>
      <c r="D1757" t="s">
        <v>125</v>
      </c>
    </row>
    <row r="1758" spans="1:4" x14ac:dyDescent="0.45">
      <c r="A1758">
        <v>2015</v>
      </c>
      <c r="B1758">
        <v>40</v>
      </c>
      <c r="C1758" t="s">
        <v>124</v>
      </c>
      <c r="D1758" t="s">
        <v>125</v>
      </c>
    </row>
    <row r="1759" spans="1:4" x14ac:dyDescent="0.45">
      <c r="A1759">
        <v>2016</v>
      </c>
      <c r="B1759">
        <v>40</v>
      </c>
      <c r="C1759" t="s">
        <v>124</v>
      </c>
      <c r="D1759" t="s">
        <v>125</v>
      </c>
    </row>
    <row r="1760" spans="1:4" x14ac:dyDescent="0.45">
      <c r="A1760">
        <v>2017</v>
      </c>
      <c r="B1760">
        <v>40</v>
      </c>
      <c r="C1760" t="s">
        <v>124</v>
      </c>
      <c r="D1760" t="s">
        <v>125</v>
      </c>
    </row>
    <row r="1761" spans="1:4" x14ac:dyDescent="0.45">
      <c r="A1761">
        <v>2018</v>
      </c>
      <c r="B1761">
        <v>40</v>
      </c>
      <c r="C1761" t="s">
        <v>124</v>
      </c>
      <c r="D1761" t="s">
        <v>125</v>
      </c>
    </row>
    <row r="1762" spans="1:4" x14ac:dyDescent="0.45">
      <c r="A1762">
        <v>2019</v>
      </c>
      <c r="B1762">
        <v>40</v>
      </c>
      <c r="C1762" t="s">
        <v>124</v>
      </c>
      <c r="D1762" t="s">
        <v>125</v>
      </c>
    </row>
    <row r="1763" spans="1:4" x14ac:dyDescent="0.45">
      <c r="A1763">
        <v>2020</v>
      </c>
      <c r="B1763">
        <v>40</v>
      </c>
      <c r="C1763" t="s">
        <v>124</v>
      </c>
      <c r="D1763" t="s">
        <v>125</v>
      </c>
    </row>
    <row r="1764" spans="1:4" x14ac:dyDescent="0.45">
      <c r="A1764">
        <v>2021</v>
      </c>
      <c r="B1764">
        <v>40</v>
      </c>
      <c r="C1764" t="s">
        <v>124</v>
      </c>
      <c r="D1764" t="s">
        <v>125</v>
      </c>
    </row>
    <row r="1765" spans="1:4" x14ac:dyDescent="0.45">
      <c r="A1765">
        <v>2022</v>
      </c>
      <c r="B1765">
        <v>40</v>
      </c>
      <c r="C1765" t="s">
        <v>124</v>
      </c>
      <c r="D1765" t="s">
        <v>125</v>
      </c>
    </row>
    <row r="1766" spans="1:4" x14ac:dyDescent="0.45">
      <c r="A1766">
        <v>1980</v>
      </c>
      <c r="B1766">
        <v>41</v>
      </c>
      <c r="C1766" t="s">
        <v>126</v>
      </c>
      <c r="D1766" t="s">
        <v>127</v>
      </c>
    </row>
    <row r="1767" spans="1:4" x14ac:dyDescent="0.45">
      <c r="A1767">
        <v>1981</v>
      </c>
      <c r="B1767">
        <v>41</v>
      </c>
      <c r="C1767" t="s">
        <v>126</v>
      </c>
      <c r="D1767" t="s">
        <v>127</v>
      </c>
    </row>
    <row r="1768" spans="1:4" x14ac:dyDescent="0.45">
      <c r="A1768">
        <v>1982</v>
      </c>
      <c r="B1768">
        <v>41</v>
      </c>
      <c r="C1768" t="s">
        <v>126</v>
      </c>
      <c r="D1768" t="s">
        <v>127</v>
      </c>
    </row>
    <row r="1769" spans="1:4" x14ac:dyDescent="0.45">
      <c r="A1769">
        <v>1983</v>
      </c>
      <c r="B1769">
        <v>41</v>
      </c>
      <c r="C1769" t="s">
        <v>126</v>
      </c>
      <c r="D1769" t="s">
        <v>127</v>
      </c>
    </row>
    <row r="1770" spans="1:4" x14ac:dyDescent="0.45">
      <c r="A1770">
        <v>1984</v>
      </c>
      <c r="B1770">
        <v>41</v>
      </c>
      <c r="C1770" t="s">
        <v>126</v>
      </c>
      <c r="D1770" t="s">
        <v>127</v>
      </c>
    </row>
    <row r="1771" spans="1:4" x14ac:dyDescent="0.45">
      <c r="A1771">
        <v>1985</v>
      </c>
      <c r="B1771">
        <v>41</v>
      </c>
      <c r="C1771" t="s">
        <v>126</v>
      </c>
      <c r="D1771" t="s">
        <v>127</v>
      </c>
    </row>
    <row r="1772" spans="1:4" x14ac:dyDescent="0.45">
      <c r="A1772">
        <v>1986</v>
      </c>
      <c r="B1772">
        <v>41</v>
      </c>
      <c r="C1772" t="s">
        <v>126</v>
      </c>
      <c r="D1772" t="s">
        <v>127</v>
      </c>
    </row>
    <row r="1773" spans="1:4" x14ac:dyDescent="0.45">
      <c r="A1773">
        <v>1987</v>
      </c>
      <c r="B1773">
        <v>41</v>
      </c>
      <c r="C1773" t="s">
        <v>126</v>
      </c>
      <c r="D1773" t="s">
        <v>127</v>
      </c>
    </row>
    <row r="1774" spans="1:4" x14ac:dyDescent="0.45">
      <c r="A1774">
        <v>1988</v>
      </c>
      <c r="B1774">
        <v>41</v>
      </c>
      <c r="C1774" t="s">
        <v>126</v>
      </c>
      <c r="D1774" t="s">
        <v>127</v>
      </c>
    </row>
    <row r="1775" spans="1:4" x14ac:dyDescent="0.45">
      <c r="A1775">
        <v>1989</v>
      </c>
      <c r="B1775">
        <v>41</v>
      </c>
      <c r="C1775" t="s">
        <v>126</v>
      </c>
      <c r="D1775" t="s">
        <v>127</v>
      </c>
    </row>
    <row r="1776" spans="1:4" x14ac:dyDescent="0.45">
      <c r="A1776">
        <v>1990</v>
      </c>
      <c r="B1776">
        <v>41</v>
      </c>
      <c r="C1776" t="s">
        <v>126</v>
      </c>
      <c r="D1776" t="s">
        <v>127</v>
      </c>
    </row>
    <row r="1777" spans="1:4" x14ac:dyDescent="0.45">
      <c r="A1777">
        <v>1991</v>
      </c>
      <c r="B1777">
        <v>41</v>
      </c>
      <c r="C1777" t="s">
        <v>126</v>
      </c>
      <c r="D1777" t="s">
        <v>127</v>
      </c>
    </row>
    <row r="1778" spans="1:4" x14ac:dyDescent="0.45">
      <c r="A1778">
        <v>1992</v>
      </c>
      <c r="B1778">
        <v>41</v>
      </c>
      <c r="C1778" t="s">
        <v>126</v>
      </c>
      <c r="D1778" t="s">
        <v>127</v>
      </c>
    </row>
    <row r="1779" spans="1:4" x14ac:dyDescent="0.45">
      <c r="A1779">
        <v>1993</v>
      </c>
      <c r="B1779">
        <v>41</v>
      </c>
      <c r="C1779" t="s">
        <v>126</v>
      </c>
      <c r="D1779" t="s">
        <v>127</v>
      </c>
    </row>
    <row r="1780" spans="1:4" x14ac:dyDescent="0.45">
      <c r="A1780">
        <v>1994</v>
      </c>
      <c r="B1780">
        <v>41</v>
      </c>
      <c r="C1780" t="s">
        <v>126</v>
      </c>
      <c r="D1780" t="s">
        <v>127</v>
      </c>
    </row>
    <row r="1781" spans="1:4" x14ac:dyDescent="0.45">
      <c r="A1781">
        <v>1995</v>
      </c>
      <c r="B1781">
        <v>41</v>
      </c>
      <c r="C1781" t="s">
        <v>126</v>
      </c>
      <c r="D1781" t="s">
        <v>127</v>
      </c>
    </row>
    <row r="1782" spans="1:4" x14ac:dyDescent="0.45">
      <c r="A1782">
        <v>1996</v>
      </c>
      <c r="B1782">
        <v>41</v>
      </c>
      <c r="C1782" t="s">
        <v>126</v>
      </c>
      <c r="D1782" t="s">
        <v>127</v>
      </c>
    </row>
    <row r="1783" spans="1:4" x14ac:dyDescent="0.45">
      <c r="A1783">
        <v>1997</v>
      </c>
      <c r="B1783">
        <v>41</v>
      </c>
      <c r="C1783" t="s">
        <v>126</v>
      </c>
      <c r="D1783" t="s">
        <v>127</v>
      </c>
    </row>
    <row r="1784" spans="1:4" x14ac:dyDescent="0.45">
      <c r="A1784">
        <v>1998</v>
      </c>
      <c r="B1784">
        <v>41</v>
      </c>
      <c r="C1784" t="s">
        <v>126</v>
      </c>
      <c r="D1784" t="s">
        <v>127</v>
      </c>
    </row>
    <row r="1785" spans="1:4" x14ac:dyDescent="0.45">
      <c r="A1785">
        <v>1999</v>
      </c>
      <c r="B1785">
        <v>41</v>
      </c>
      <c r="C1785" t="s">
        <v>126</v>
      </c>
      <c r="D1785" t="s">
        <v>127</v>
      </c>
    </row>
    <row r="1786" spans="1:4" x14ac:dyDescent="0.45">
      <c r="A1786">
        <v>2000</v>
      </c>
      <c r="B1786">
        <v>41</v>
      </c>
      <c r="C1786" t="s">
        <v>126</v>
      </c>
      <c r="D1786" t="s">
        <v>127</v>
      </c>
    </row>
    <row r="1787" spans="1:4" x14ac:dyDescent="0.45">
      <c r="A1787">
        <v>2001</v>
      </c>
      <c r="B1787">
        <v>41</v>
      </c>
      <c r="C1787" t="s">
        <v>126</v>
      </c>
      <c r="D1787" t="s">
        <v>127</v>
      </c>
    </row>
    <row r="1788" spans="1:4" x14ac:dyDescent="0.45">
      <c r="A1788">
        <v>2002</v>
      </c>
      <c r="B1788">
        <v>41</v>
      </c>
      <c r="C1788" t="s">
        <v>126</v>
      </c>
      <c r="D1788" t="s">
        <v>127</v>
      </c>
    </row>
    <row r="1789" spans="1:4" x14ac:dyDescent="0.45">
      <c r="A1789">
        <v>2003</v>
      </c>
      <c r="B1789">
        <v>41</v>
      </c>
      <c r="C1789" t="s">
        <v>126</v>
      </c>
      <c r="D1789" t="s">
        <v>127</v>
      </c>
    </row>
    <row r="1790" spans="1:4" x14ac:dyDescent="0.45">
      <c r="A1790">
        <v>2004</v>
      </c>
      <c r="B1790">
        <v>41</v>
      </c>
      <c r="C1790" t="s">
        <v>126</v>
      </c>
      <c r="D1790" t="s">
        <v>127</v>
      </c>
    </row>
    <row r="1791" spans="1:4" x14ac:dyDescent="0.45">
      <c r="A1791">
        <v>2005</v>
      </c>
      <c r="B1791">
        <v>41</v>
      </c>
      <c r="C1791" t="s">
        <v>126</v>
      </c>
      <c r="D1791" t="s">
        <v>127</v>
      </c>
    </row>
    <row r="1792" spans="1:4" x14ac:dyDescent="0.45">
      <c r="A1792">
        <v>2006</v>
      </c>
      <c r="B1792">
        <v>41</v>
      </c>
      <c r="C1792" t="s">
        <v>126</v>
      </c>
      <c r="D1792" t="s">
        <v>127</v>
      </c>
    </row>
    <row r="1793" spans="1:4" x14ac:dyDescent="0.45">
      <c r="A1793">
        <v>2007</v>
      </c>
      <c r="B1793">
        <v>41</v>
      </c>
      <c r="C1793" t="s">
        <v>126</v>
      </c>
      <c r="D1793" t="s">
        <v>127</v>
      </c>
    </row>
    <row r="1794" spans="1:4" x14ac:dyDescent="0.45">
      <c r="A1794">
        <v>2008</v>
      </c>
      <c r="B1794">
        <v>41</v>
      </c>
      <c r="C1794" t="s">
        <v>126</v>
      </c>
      <c r="D1794" t="s">
        <v>127</v>
      </c>
    </row>
    <row r="1795" spans="1:4" x14ac:dyDescent="0.45">
      <c r="A1795">
        <v>2009</v>
      </c>
      <c r="B1795">
        <v>41</v>
      </c>
      <c r="C1795" t="s">
        <v>126</v>
      </c>
      <c r="D1795" t="s">
        <v>127</v>
      </c>
    </row>
    <row r="1796" spans="1:4" x14ac:dyDescent="0.45">
      <c r="A1796">
        <v>2010</v>
      </c>
      <c r="B1796">
        <v>41</v>
      </c>
      <c r="C1796" t="s">
        <v>126</v>
      </c>
      <c r="D1796" t="s">
        <v>127</v>
      </c>
    </row>
    <row r="1797" spans="1:4" x14ac:dyDescent="0.45">
      <c r="A1797">
        <v>2011</v>
      </c>
      <c r="B1797">
        <v>41</v>
      </c>
      <c r="C1797" t="s">
        <v>126</v>
      </c>
      <c r="D1797" t="s">
        <v>127</v>
      </c>
    </row>
    <row r="1798" spans="1:4" x14ac:dyDescent="0.45">
      <c r="A1798">
        <v>2012</v>
      </c>
      <c r="B1798">
        <v>41</v>
      </c>
      <c r="C1798" t="s">
        <v>126</v>
      </c>
      <c r="D1798" t="s">
        <v>127</v>
      </c>
    </row>
    <row r="1799" spans="1:4" x14ac:dyDescent="0.45">
      <c r="A1799">
        <v>2013</v>
      </c>
      <c r="B1799">
        <v>41</v>
      </c>
      <c r="C1799" t="s">
        <v>126</v>
      </c>
      <c r="D1799" t="s">
        <v>127</v>
      </c>
    </row>
    <row r="1800" spans="1:4" x14ac:dyDescent="0.45">
      <c r="A1800">
        <v>2014</v>
      </c>
      <c r="B1800">
        <v>41</v>
      </c>
      <c r="C1800" t="s">
        <v>126</v>
      </c>
      <c r="D1800" t="s">
        <v>127</v>
      </c>
    </row>
    <row r="1801" spans="1:4" x14ac:dyDescent="0.45">
      <c r="A1801">
        <v>2015</v>
      </c>
      <c r="B1801">
        <v>41</v>
      </c>
      <c r="C1801" t="s">
        <v>126</v>
      </c>
      <c r="D1801" t="s">
        <v>127</v>
      </c>
    </row>
    <row r="1802" spans="1:4" x14ac:dyDescent="0.45">
      <c r="A1802">
        <v>2016</v>
      </c>
      <c r="B1802">
        <v>41</v>
      </c>
      <c r="C1802" t="s">
        <v>126</v>
      </c>
      <c r="D1802" t="s">
        <v>127</v>
      </c>
    </row>
    <row r="1803" spans="1:4" x14ac:dyDescent="0.45">
      <c r="A1803">
        <v>2017</v>
      </c>
      <c r="B1803">
        <v>41</v>
      </c>
      <c r="C1803" t="s">
        <v>126</v>
      </c>
      <c r="D1803" t="s">
        <v>127</v>
      </c>
    </row>
    <row r="1804" spans="1:4" x14ac:dyDescent="0.45">
      <c r="A1804">
        <v>2018</v>
      </c>
      <c r="B1804">
        <v>41</v>
      </c>
      <c r="C1804" t="s">
        <v>126</v>
      </c>
      <c r="D1804" t="s">
        <v>127</v>
      </c>
    </row>
    <row r="1805" spans="1:4" x14ac:dyDescent="0.45">
      <c r="A1805">
        <v>2019</v>
      </c>
      <c r="B1805">
        <v>41</v>
      </c>
      <c r="C1805" t="s">
        <v>126</v>
      </c>
      <c r="D1805" t="s">
        <v>127</v>
      </c>
    </row>
    <row r="1806" spans="1:4" x14ac:dyDescent="0.45">
      <c r="A1806">
        <v>2020</v>
      </c>
      <c r="B1806">
        <v>41</v>
      </c>
      <c r="C1806" t="s">
        <v>126</v>
      </c>
      <c r="D1806" t="s">
        <v>127</v>
      </c>
    </row>
    <row r="1807" spans="1:4" x14ac:dyDescent="0.45">
      <c r="A1807">
        <v>2021</v>
      </c>
      <c r="B1807">
        <v>41</v>
      </c>
      <c r="C1807" t="s">
        <v>126</v>
      </c>
      <c r="D1807" t="s">
        <v>127</v>
      </c>
    </row>
    <row r="1808" spans="1:4" x14ac:dyDescent="0.45">
      <c r="A1808">
        <v>2022</v>
      </c>
      <c r="B1808">
        <v>41</v>
      </c>
      <c r="C1808" t="s">
        <v>126</v>
      </c>
      <c r="D1808" t="s">
        <v>127</v>
      </c>
    </row>
    <row r="1809" spans="1:4" x14ac:dyDescent="0.45">
      <c r="A1809">
        <v>1980</v>
      </c>
      <c r="B1809">
        <v>42</v>
      </c>
      <c r="C1809" t="s">
        <v>128</v>
      </c>
      <c r="D1809" t="s">
        <v>129</v>
      </c>
    </row>
    <row r="1810" spans="1:4" x14ac:dyDescent="0.45">
      <c r="A1810">
        <v>1981</v>
      </c>
      <c r="B1810">
        <v>42</v>
      </c>
      <c r="C1810" t="s">
        <v>128</v>
      </c>
      <c r="D1810" t="s">
        <v>129</v>
      </c>
    </row>
    <row r="1811" spans="1:4" x14ac:dyDescent="0.45">
      <c r="A1811">
        <v>1982</v>
      </c>
      <c r="B1811">
        <v>42</v>
      </c>
      <c r="C1811" t="s">
        <v>128</v>
      </c>
      <c r="D1811" t="s">
        <v>129</v>
      </c>
    </row>
    <row r="1812" spans="1:4" x14ac:dyDescent="0.45">
      <c r="A1812">
        <v>1983</v>
      </c>
      <c r="B1812">
        <v>42</v>
      </c>
      <c r="C1812" t="s">
        <v>128</v>
      </c>
      <c r="D1812" t="s">
        <v>129</v>
      </c>
    </row>
    <row r="1813" spans="1:4" x14ac:dyDescent="0.45">
      <c r="A1813">
        <v>1984</v>
      </c>
      <c r="B1813">
        <v>42</v>
      </c>
      <c r="C1813" t="s">
        <v>128</v>
      </c>
      <c r="D1813" t="s">
        <v>129</v>
      </c>
    </row>
    <row r="1814" spans="1:4" x14ac:dyDescent="0.45">
      <c r="A1814">
        <v>1985</v>
      </c>
      <c r="B1814">
        <v>42</v>
      </c>
      <c r="C1814" t="s">
        <v>128</v>
      </c>
      <c r="D1814" t="s">
        <v>129</v>
      </c>
    </row>
    <row r="1815" spans="1:4" x14ac:dyDescent="0.45">
      <c r="A1815">
        <v>1986</v>
      </c>
      <c r="B1815">
        <v>42</v>
      </c>
      <c r="C1815" t="s">
        <v>128</v>
      </c>
      <c r="D1815" t="s">
        <v>129</v>
      </c>
    </row>
    <row r="1816" spans="1:4" x14ac:dyDescent="0.45">
      <c r="A1816">
        <v>1987</v>
      </c>
      <c r="B1816">
        <v>42</v>
      </c>
      <c r="C1816" t="s">
        <v>128</v>
      </c>
      <c r="D1816" t="s">
        <v>129</v>
      </c>
    </row>
    <row r="1817" spans="1:4" x14ac:dyDescent="0.45">
      <c r="A1817">
        <v>1988</v>
      </c>
      <c r="B1817">
        <v>42</v>
      </c>
      <c r="C1817" t="s">
        <v>128</v>
      </c>
      <c r="D1817" t="s">
        <v>129</v>
      </c>
    </row>
    <row r="1818" spans="1:4" x14ac:dyDescent="0.45">
      <c r="A1818">
        <v>1989</v>
      </c>
      <c r="B1818">
        <v>42</v>
      </c>
      <c r="C1818" t="s">
        <v>128</v>
      </c>
      <c r="D1818" t="s">
        <v>129</v>
      </c>
    </row>
    <row r="1819" spans="1:4" x14ac:dyDescent="0.45">
      <c r="A1819">
        <v>1990</v>
      </c>
      <c r="B1819">
        <v>42</v>
      </c>
      <c r="C1819" t="s">
        <v>128</v>
      </c>
      <c r="D1819" t="s">
        <v>129</v>
      </c>
    </row>
    <row r="1820" spans="1:4" x14ac:dyDescent="0.45">
      <c r="A1820">
        <v>1991</v>
      </c>
      <c r="B1820">
        <v>42</v>
      </c>
      <c r="C1820" t="s">
        <v>128</v>
      </c>
      <c r="D1820" t="s">
        <v>129</v>
      </c>
    </row>
    <row r="1821" spans="1:4" x14ac:dyDescent="0.45">
      <c r="A1821">
        <v>1992</v>
      </c>
      <c r="B1821">
        <v>42</v>
      </c>
      <c r="C1821" t="s">
        <v>128</v>
      </c>
      <c r="D1821" t="s">
        <v>129</v>
      </c>
    </row>
    <row r="1822" spans="1:4" x14ac:dyDescent="0.45">
      <c r="A1822">
        <v>1993</v>
      </c>
      <c r="B1822">
        <v>42</v>
      </c>
      <c r="C1822" t="s">
        <v>128</v>
      </c>
      <c r="D1822" t="s">
        <v>129</v>
      </c>
    </row>
    <row r="1823" spans="1:4" x14ac:dyDescent="0.45">
      <c r="A1823">
        <v>1994</v>
      </c>
      <c r="B1823">
        <v>42</v>
      </c>
      <c r="C1823" t="s">
        <v>128</v>
      </c>
      <c r="D1823" t="s">
        <v>129</v>
      </c>
    </row>
    <row r="1824" spans="1:4" x14ac:dyDescent="0.45">
      <c r="A1824">
        <v>1995</v>
      </c>
      <c r="B1824">
        <v>42</v>
      </c>
      <c r="C1824" t="s">
        <v>128</v>
      </c>
      <c r="D1824" t="s">
        <v>129</v>
      </c>
    </row>
    <row r="1825" spans="1:4" x14ac:dyDescent="0.45">
      <c r="A1825">
        <v>1996</v>
      </c>
      <c r="B1825">
        <v>42</v>
      </c>
      <c r="C1825" t="s">
        <v>128</v>
      </c>
      <c r="D1825" t="s">
        <v>129</v>
      </c>
    </row>
    <row r="1826" spans="1:4" x14ac:dyDescent="0.45">
      <c r="A1826">
        <v>1997</v>
      </c>
      <c r="B1826">
        <v>42</v>
      </c>
      <c r="C1826" t="s">
        <v>128</v>
      </c>
      <c r="D1826" t="s">
        <v>129</v>
      </c>
    </row>
    <row r="1827" spans="1:4" x14ac:dyDescent="0.45">
      <c r="A1827">
        <v>1998</v>
      </c>
      <c r="B1827">
        <v>42</v>
      </c>
      <c r="C1827" t="s">
        <v>128</v>
      </c>
      <c r="D1827" t="s">
        <v>129</v>
      </c>
    </row>
    <row r="1828" spans="1:4" x14ac:dyDescent="0.45">
      <c r="A1828">
        <v>1999</v>
      </c>
      <c r="B1828">
        <v>42</v>
      </c>
      <c r="C1828" t="s">
        <v>128</v>
      </c>
      <c r="D1828" t="s">
        <v>129</v>
      </c>
    </row>
    <row r="1829" spans="1:4" x14ac:dyDescent="0.45">
      <c r="A1829">
        <v>2000</v>
      </c>
      <c r="B1829">
        <v>42</v>
      </c>
      <c r="C1829" t="s">
        <v>128</v>
      </c>
      <c r="D1829" t="s">
        <v>129</v>
      </c>
    </row>
    <row r="1830" spans="1:4" x14ac:dyDescent="0.45">
      <c r="A1830">
        <v>2001</v>
      </c>
      <c r="B1830">
        <v>42</v>
      </c>
      <c r="C1830" t="s">
        <v>128</v>
      </c>
      <c r="D1830" t="s">
        <v>129</v>
      </c>
    </row>
    <row r="1831" spans="1:4" x14ac:dyDescent="0.45">
      <c r="A1831">
        <v>2002</v>
      </c>
      <c r="B1831">
        <v>42</v>
      </c>
      <c r="C1831" t="s">
        <v>128</v>
      </c>
      <c r="D1831" t="s">
        <v>129</v>
      </c>
    </row>
    <row r="1832" spans="1:4" x14ac:dyDescent="0.45">
      <c r="A1832">
        <v>2003</v>
      </c>
      <c r="B1832">
        <v>42</v>
      </c>
      <c r="C1832" t="s">
        <v>128</v>
      </c>
      <c r="D1832" t="s">
        <v>129</v>
      </c>
    </row>
    <row r="1833" spans="1:4" x14ac:dyDescent="0.45">
      <c r="A1833">
        <v>2004</v>
      </c>
      <c r="B1833">
        <v>42</v>
      </c>
      <c r="C1833" t="s">
        <v>128</v>
      </c>
      <c r="D1833" t="s">
        <v>129</v>
      </c>
    </row>
    <row r="1834" spans="1:4" x14ac:dyDescent="0.45">
      <c r="A1834">
        <v>2005</v>
      </c>
      <c r="B1834">
        <v>42</v>
      </c>
      <c r="C1834" t="s">
        <v>128</v>
      </c>
      <c r="D1834" t="s">
        <v>129</v>
      </c>
    </row>
    <row r="1835" spans="1:4" x14ac:dyDescent="0.45">
      <c r="A1835">
        <v>2006</v>
      </c>
      <c r="B1835">
        <v>42</v>
      </c>
      <c r="C1835" t="s">
        <v>128</v>
      </c>
      <c r="D1835" t="s">
        <v>129</v>
      </c>
    </row>
    <row r="1836" spans="1:4" x14ac:dyDescent="0.45">
      <c r="A1836">
        <v>2007</v>
      </c>
      <c r="B1836">
        <v>42</v>
      </c>
      <c r="C1836" t="s">
        <v>128</v>
      </c>
      <c r="D1836" t="s">
        <v>129</v>
      </c>
    </row>
    <row r="1837" spans="1:4" x14ac:dyDescent="0.45">
      <c r="A1837">
        <v>2008</v>
      </c>
      <c r="B1837">
        <v>42</v>
      </c>
      <c r="C1837" t="s">
        <v>128</v>
      </c>
      <c r="D1837" t="s">
        <v>129</v>
      </c>
    </row>
    <row r="1838" spans="1:4" x14ac:dyDescent="0.45">
      <c r="A1838">
        <v>2009</v>
      </c>
      <c r="B1838">
        <v>42</v>
      </c>
      <c r="C1838" t="s">
        <v>128</v>
      </c>
      <c r="D1838" t="s">
        <v>129</v>
      </c>
    </row>
    <row r="1839" spans="1:4" x14ac:dyDescent="0.45">
      <c r="A1839">
        <v>2010</v>
      </c>
      <c r="B1839">
        <v>42</v>
      </c>
      <c r="C1839" t="s">
        <v>128</v>
      </c>
      <c r="D1839" t="s">
        <v>129</v>
      </c>
    </row>
    <row r="1840" spans="1:4" x14ac:dyDescent="0.45">
      <c r="A1840">
        <v>2011</v>
      </c>
      <c r="B1840">
        <v>42</v>
      </c>
      <c r="C1840" t="s">
        <v>128</v>
      </c>
      <c r="D1840" t="s">
        <v>129</v>
      </c>
    </row>
    <row r="1841" spans="1:4" x14ac:dyDescent="0.45">
      <c r="A1841">
        <v>2012</v>
      </c>
      <c r="B1841">
        <v>42</v>
      </c>
      <c r="C1841" t="s">
        <v>128</v>
      </c>
      <c r="D1841" t="s">
        <v>129</v>
      </c>
    </row>
    <row r="1842" spans="1:4" x14ac:dyDescent="0.45">
      <c r="A1842">
        <v>2013</v>
      </c>
      <c r="B1842">
        <v>42</v>
      </c>
      <c r="C1842" t="s">
        <v>128</v>
      </c>
      <c r="D1842" t="s">
        <v>129</v>
      </c>
    </row>
    <row r="1843" spans="1:4" x14ac:dyDescent="0.45">
      <c r="A1843">
        <v>2014</v>
      </c>
      <c r="B1843">
        <v>42</v>
      </c>
      <c r="C1843" t="s">
        <v>128</v>
      </c>
      <c r="D1843" t="s">
        <v>129</v>
      </c>
    </row>
    <row r="1844" spans="1:4" x14ac:dyDescent="0.45">
      <c r="A1844">
        <v>2015</v>
      </c>
      <c r="B1844">
        <v>42</v>
      </c>
      <c r="C1844" t="s">
        <v>128</v>
      </c>
      <c r="D1844" t="s">
        <v>129</v>
      </c>
    </row>
    <row r="1845" spans="1:4" x14ac:dyDescent="0.45">
      <c r="A1845">
        <v>2016</v>
      </c>
      <c r="B1845">
        <v>42</v>
      </c>
      <c r="C1845" t="s">
        <v>128</v>
      </c>
      <c r="D1845" t="s">
        <v>129</v>
      </c>
    </row>
    <row r="1846" spans="1:4" x14ac:dyDescent="0.45">
      <c r="A1846">
        <v>2017</v>
      </c>
      <c r="B1846">
        <v>42</v>
      </c>
      <c r="C1846" t="s">
        <v>128</v>
      </c>
      <c r="D1846" t="s">
        <v>129</v>
      </c>
    </row>
    <row r="1847" spans="1:4" x14ac:dyDescent="0.45">
      <c r="A1847">
        <v>2018</v>
      </c>
      <c r="B1847">
        <v>42</v>
      </c>
      <c r="C1847" t="s">
        <v>128</v>
      </c>
      <c r="D1847" t="s">
        <v>129</v>
      </c>
    </row>
    <row r="1848" spans="1:4" x14ac:dyDescent="0.45">
      <c r="A1848">
        <v>2019</v>
      </c>
      <c r="B1848">
        <v>42</v>
      </c>
      <c r="C1848" t="s">
        <v>128</v>
      </c>
      <c r="D1848" t="s">
        <v>129</v>
      </c>
    </row>
    <row r="1849" spans="1:4" x14ac:dyDescent="0.45">
      <c r="A1849">
        <v>2020</v>
      </c>
      <c r="B1849">
        <v>42</v>
      </c>
      <c r="C1849" t="s">
        <v>128</v>
      </c>
      <c r="D1849" t="s">
        <v>129</v>
      </c>
    </row>
    <row r="1850" spans="1:4" x14ac:dyDescent="0.45">
      <c r="A1850">
        <v>2021</v>
      </c>
      <c r="B1850">
        <v>42</v>
      </c>
      <c r="C1850" t="s">
        <v>128</v>
      </c>
      <c r="D1850" t="s">
        <v>129</v>
      </c>
    </row>
    <row r="1851" spans="1:4" x14ac:dyDescent="0.45">
      <c r="A1851">
        <v>2022</v>
      </c>
      <c r="B1851">
        <v>42</v>
      </c>
      <c r="C1851" t="s">
        <v>128</v>
      </c>
      <c r="D1851" t="s">
        <v>129</v>
      </c>
    </row>
    <row r="1852" spans="1:4" x14ac:dyDescent="0.45">
      <c r="A1852">
        <v>1980</v>
      </c>
      <c r="B1852">
        <v>43</v>
      </c>
      <c r="C1852" t="s">
        <v>130</v>
      </c>
      <c r="D1852" t="s">
        <v>131</v>
      </c>
    </row>
    <row r="1853" spans="1:4" x14ac:dyDescent="0.45">
      <c r="A1853">
        <v>1981</v>
      </c>
      <c r="B1853">
        <v>43</v>
      </c>
      <c r="C1853" t="s">
        <v>130</v>
      </c>
      <c r="D1853" t="s">
        <v>131</v>
      </c>
    </row>
    <row r="1854" spans="1:4" x14ac:dyDescent="0.45">
      <c r="A1854">
        <v>1982</v>
      </c>
      <c r="B1854">
        <v>43</v>
      </c>
      <c r="C1854" t="s">
        <v>130</v>
      </c>
      <c r="D1854" t="s">
        <v>131</v>
      </c>
    </row>
    <row r="1855" spans="1:4" x14ac:dyDescent="0.45">
      <c r="A1855">
        <v>1983</v>
      </c>
      <c r="B1855">
        <v>43</v>
      </c>
      <c r="C1855" t="s">
        <v>130</v>
      </c>
      <c r="D1855" t="s">
        <v>131</v>
      </c>
    </row>
    <row r="1856" spans="1:4" x14ac:dyDescent="0.45">
      <c r="A1856">
        <v>1984</v>
      </c>
      <c r="B1856">
        <v>43</v>
      </c>
      <c r="C1856" t="s">
        <v>130</v>
      </c>
      <c r="D1856" t="s">
        <v>131</v>
      </c>
    </row>
    <row r="1857" spans="1:4" x14ac:dyDescent="0.45">
      <c r="A1857">
        <v>1985</v>
      </c>
      <c r="B1857">
        <v>43</v>
      </c>
      <c r="C1857" t="s">
        <v>130</v>
      </c>
      <c r="D1857" t="s">
        <v>131</v>
      </c>
    </row>
    <row r="1858" spans="1:4" x14ac:dyDescent="0.45">
      <c r="A1858">
        <v>1986</v>
      </c>
      <c r="B1858">
        <v>43</v>
      </c>
      <c r="C1858" t="s">
        <v>130</v>
      </c>
      <c r="D1858" t="s">
        <v>131</v>
      </c>
    </row>
    <row r="1859" spans="1:4" x14ac:dyDescent="0.45">
      <c r="A1859">
        <v>1987</v>
      </c>
      <c r="B1859">
        <v>43</v>
      </c>
      <c r="C1859" t="s">
        <v>130</v>
      </c>
      <c r="D1859" t="s">
        <v>131</v>
      </c>
    </row>
    <row r="1860" spans="1:4" x14ac:dyDescent="0.45">
      <c r="A1860">
        <v>1988</v>
      </c>
      <c r="B1860">
        <v>43</v>
      </c>
      <c r="C1860" t="s">
        <v>130</v>
      </c>
      <c r="D1860" t="s">
        <v>131</v>
      </c>
    </row>
    <row r="1861" spans="1:4" x14ac:dyDescent="0.45">
      <c r="A1861">
        <v>1989</v>
      </c>
      <c r="B1861">
        <v>43</v>
      </c>
      <c r="C1861" t="s">
        <v>130</v>
      </c>
      <c r="D1861" t="s">
        <v>131</v>
      </c>
    </row>
    <row r="1862" spans="1:4" x14ac:dyDescent="0.45">
      <c r="A1862">
        <v>1990</v>
      </c>
      <c r="B1862">
        <v>43</v>
      </c>
      <c r="C1862" t="s">
        <v>130</v>
      </c>
      <c r="D1862" t="s">
        <v>131</v>
      </c>
    </row>
    <row r="1863" spans="1:4" x14ac:dyDescent="0.45">
      <c r="A1863">
        <v>1991</v>
      </c>
      <c r="B1863">
        <v>43</v>
      </c>
      <c r="C1863" t="s">
        <v>130</v>
      </c>
      <c r="D1863" t="s">
        <v>131</v>
      </c>
    </row>
    <row r="1864" spans="1:4" x14ac:dyDescent="0.45">
      <c r="A1864">
        <v>1992</v>
      </c>
      <c r="B1864">
        <v>43</v>
      </c>
      <c r="C1864" t="s">
        <v>130</v>
      </c>
      <c r="D1864" t="s">
        <v>131</v>
      </c>
    </row>
    <row r="1865" spans="1:4" x14ac:dyDescent="0.45">
      <c r="A1865">
        <v>1993</v>
      </c>
      <c r="B1865">
        <v>43</v>
      </c>
      <c r="C1865" t="s">
        <v>130</v>
      </c>
      <c r="D1865" t="s">
        <v>131</v>
      </c>
    </row>
    <row r="1866" spans="1:4" x14ac:dyDescent="0.45">
      <c r="A1866">
        <v>1994</v>
      </c>
      <c r="B1866">
        <v>43</v>
      </c>
      <c r="C1866" t="s">
        <v>130</v>
      </c>
      <c r="D1866" t="s">
        <v>131</v>
      </c>
    </row>
    <row r="1867" spans="1:4" x14ac:dyDescent="0.45">
      <c r="A1867">
        <v>1995</v>
      </c>
      <c r="B1867">
        <v>43</v>
      </c>
      <c r="C1867" t="s">
        <v>130</v>
      </c>
      <c r="D1867" t="s">
        <v>131</v>
      </c>
    </row>
    <row r="1868" spans="1:4" x14ac:dyDescent="0.45">
      <c r="A1868">
        <v>1996</v>
      </c>
      <c r="B1868">
        <v>43</v>
      </c>
      <c r="C1868" t="s">
        <v>130</v>
      </c>
      <c r="D1868" t="s">
        <v>131</v>
      </c>
    </row>
    <row r="1869" spans="1:4" x14ac:dyDescent="0.45">
      <c r="A1869">
        <v>1997</v>
      </c>
      <c r="B1869">
        <v>43</v>
      </c>
      <c r="C1869" t="s">
        <v>130</v>
      </c>
      <c r="D1869" t="s">
        <v>131</v>
      </c>
    </row>
    <row r="1870" spans="1:4" x14ac:dyDescent="0.45">
      <c r="A1870">
        <v>1998</v>
      </c>
      <c r="B1870">
        <v>43</v>
      </c>
      <c r="C1870" t="s">
        <v>130</v>
      </c>
      <c r="D1870" t="s">
        <v>131</v>
      </c>
    </row>
    <row r="1871" spans="1:4" x14ac:dyDescent="0.45">
      <c r="A1871">
        <v>1999</v>
      </c>
      <c r="B1871">
        <v>43</v>
      </c>
      <c r="C1871" t="s">
        <v>130</v>
      </c>
      <c r="D1871" t="s">
        <v>131</v>
      </c>
    </row>
    <row r="1872" spans="1:4" x14ac:dyDescent="0.45">
      <c r="A1872">
        <v>2000</v>
      </c>
      <c r="B1872">
        <v>43</v>
      </c>
      <c r="C1872" t="s">
        <v>130</v>
      </c>
      <c r="D1872" t="s">
        <v>131</v>
      </c>
    </row>
    <row r="1873" spans="1:4" x14ac:dyDescent="0.45">
      <c r="A1873">
        <v>2001</v>
      </c>
      <c r="B1873">
        <v>43</v>
      </c>
      <c r="C1873" t="s">
        <v>130</v>
      </c>
      <c r="D1873" t="s">
        <v>131</v>
      </c>
    </row>
    <row r="1874" spans="1:4" x14ac:dyDescent="0.45">
      <c r="A1874">
        <v>2002</v>
      </c>
      <c r="B1874">
        <v>43</v>
      </c>
      <c r="C1874" t="s">
        <v>130</v>
      </c>
      <c r="D1874" t="s">
        <v>131</v>
      </c>
    </row>
    <row r="1875" spans="1:4" x14ac:dyDescent="0.45">
      <c r="A1875">
        <v>2003</v>
      </c>
      <c r="B1875">
        <v>43</v>
      </c>
      <c r="C1875" t="s">
        <v>130</v>
      </c>
      <c r="D1875" t="s">
        <v>131</v>
      </c>
    </row>
    <row r="1876" spans="1:4" x14ac:dyDescent="0.45">
      <c r="A1876">
        <v>2004</v>
      </c>
      <c r="B1876">
        <v>43</v>
      </c>
      <c r="C1876" t="s">
        <v>130</v>
      </c>
      <c r="D1876" t="s">
        <v>131</v>
      </c>
    </row>
    <row r="1877" spans="1:4" x14ac:dyDescent="0.45">
      <c r="A1877">
        <v>2005</v>
      </c>
      <c r="B1877">
        <v>43</v>
      </c>
      <c r="C1877" t="s">
        <v>130</v>
      </c>
      <c r="D1877" t="s">
        <v>131</v>
      </c>
    </row>
    <row r="1878" spans="1:4" x14ac:dyDescent="0.45">
      <c r="A1878">
        <v>2006</v>
      </c>
      <c r="B1878">
        <v>43</v>
      </c>
      <c r="C1878" t="s">
        <v>130</v>
      </c>
      <c r="D1878" t="s">
        <v>131</v>
      </c>
    </row>
    <row r="1879" spans="1:4" x14ac:dyDescent="0.45">
      <c r="A1879">
        <v>2007</v>
      </c>
      <c r="B1879">
        <v>43</v>
      </c>
      <c r="C1879" t="s">
        <v>130</v>
      </c>
      <c r="D1879" t="s">
        <v>131</v>
      </c>
    </row>
    <row r="1880" spans="1:4" x14ac:dyDescent="0.45">
      <c r="A1880">
        <v>2008</v>
      </c>
      <c r="B1880">
        <v>43</v>
      </c>
      <c r="C1880" t="s">
        <v>130</v>
      </c>
      <c r="D1880" t="s">
        <v>131</v>
      </c>
    </row>
    <row r="1881" spans="1:4" x14ac:dyDescent="0.45">
      <c r="A1881">
        <v>2009</v>
      </c>
      <c r="B1881">
        <v>43</v>
      </c>
      <c r="C1881" t="s">
        <v>130</v>
      </c>
      <c r="D1881" t="s">
        <v>131</v>
      </c>
    </row>
    <row r="1882" spans="1:4" x14ac:dyDescent="0.45">
      <c r="A1882">
        <v>2010</v>
      </c>
      <c r="B1882">
        <v>43</v>
      </c>
      <c r="C1882" t="s">
        <v>130</v>
      </c>
      <c r="D1882" t="s">
        <v>131</v>
      </c>
    </row>
    <row r="1883" spans="1:4" x14ac:dyDescent="0.45">
      <c r="A1883">
        <v>2011</v>
      </c>
      <c r="B1883">
        <v>43</v>
      </c>
      <c r="C1883" t="s">
        <v>130</v>
      </c>
      <c r="D1883" t="s">
        <v>131</v>
      </c>
    </row>
    <row r="1884" spans="1:4" x14ac:dyDescent="0.45">
      <c r="A1884">
        <v>2012</v>
      </c>
      <c r="B1884">
        <v>43</v>
      </c>
      <c r="C1884" t="s">
        <v>130</v>
      </c>
      <c r="D1884" t="s">
        <v>131</v>
      </c>
    </row>
    <row r="1885" spans="1:4" x14ac:dyDescent="0.45">
      <c r="A1885">
        <v>2013</v>
      </c>
      <c r="B1885">
        <v>43</v>
      </c>
      <c r="C1885" t="s">
        <v>130</v>
      </c>
      <c r="D1885" t="s">
        <v>131</v>
      </c>
    </row>
    <row r="1886" spans="1:4" x14ac:dyDescent="0.45">
      <c r="A1886">
        <v>2014</v>
      </c>
      <c r="B1886">
        <v>43</v>
      </c>
      <c r="C1886" t="s">
        <v>130</v>
      </c>
      <c r="D1886" t="s">
        <v>131</v>
      </c>
    </row>
    <row r="1887" spans="1:4" x14ac:dyDescent="0.45">
      <c r="A1887">
        <v>2015</v>
      </c>
      <c r="B1887">
        <v>43</v>
      </c>
      <c r="C1887" t="s">
        <v>130</v>
      </c>
      <c r="D1887" t="s">
        <v>131</v>
      </c>
    </row>
    <row r="1888" spans="1:4" x14ac:dyDescent="0.45">
      <c r="A1888">
        <v>2016</v>
      </c>
      <c r="B1888">
        <v>43</v>
      </c>
      <c r="C1888" t="s">
        <v>130</v>
      </c>
      <c r="D1888" t="s">
        <v>131</v>
      </c>
    </row>
    <row r="1889" spans="1:13" x14ac:dyDescent="0.45">
      <c r="A1889">
        <v>2017</v>
      </c>
      <c r="B1889">
        <v>43</v>
      </c>
      <c r="C1889" t="s">
        <v>130</v>
      </c>
      <c r="D1889" t="s">
        <v>131</v>
      </c>
    </row>
    <row r="1890" spans="1:13" x14ac:dyDescent="0.45">
      <c r="A1890">
        <v>2018</v>
      </c>
      <c r="B1890">
        <v>43</v>
      </c>
      <c r="C1890" t="s">
        <v>130</v>
      </c>
      <c r="D1890" t="s">
        <v>131</v>
      </c>
    </row>
    <row r="1891" spans="1:13" x14ac:dyDescent="0.45">
      <c r="A1891">
        <v>2019</v>
      </c>
      <c r="B1891">
        <v>43</v>
      </c>
      <c r="C1891" t="s">
        <v>130</v>
      </c>
      <c r="D1891" t="s">
        <v>131</v>
      </c>
    </row>
    <row r="1892" spans="1:13" x14ac:dyDescent="0.45">
      <c r="A1892">
        <v>2020</v>
      </c>
      <c r="B1892">
        <v>43</v>
      </c>
      <c r="C1892" t="s">
        <v>130</v>
      </c>
      <c r="D1892" t="s">
        <v>131</v>
      </c>
    </row>
    <row r="1893" spans="1:13" x14ac:dyDescent="0.45">
      <c r="A1893">
        <v>2021</v>
      </c>
      <c r="B1893">
        <v>43</v>
      </c>
      <c r="C1893" t="s">
        <v>130</v>
      </c>
      <c r="D1893" t="s">
        <v>131</v>
      </c>
    </row>
    <row r="1894" spans="1:13" x14ac:dyDescent="0.45">
      <c r="A1894">
        <v>2022</v>
      </c>
      <c r="B1894">
        <v>43</v>
      </c>
      <c r="C1894" t="s">
        <v>130</v>
      </c>
      <c r="D1894" t="s">
        <v>131</v>
      </c>
    </row>
    <row r="1895" spans="1:13" x14ac:dyDescent="0.45">
      <c r="A1895">
        <v>1980</v>
      </c>
      <c r="B1895">
        <v>2</v>
      </c>
      <c r="C1895" t="s">
        <v>2</v>
      </c>
      <c r="D1895" t="s">
        <v>37</v>
      </c>
      <c r="E1895">
        <v>1980</v>
      </c>
      <c r="F1895">
        <v>29.004704788301581</v>
      </c>
      <c r="G1895">
        <v>7.4136286892813672</v>
      </c>
      <c r="H1895">
        <v>280425.99281090853</v>
      </c>
      <c r="I1895">
        <v>7.4136286892813672</v>
      </c>
      <c r="J1895">
        <v>52.654046477444517</v>
      </c>
      <c r="K1895">
        <v>148177096</v>
      </c>
      <c r="L1895">
        <v>2062.4712</v>
      </c>
      <c r="M1895">
        <v>55.994841102045108</v>
      </c>
    </row>
    <row r="1896" spans="1:13" x14ac:dyDescent="0.45">
      <c r="A1896">
        <v>1981</v>
      </c>
      <c r="B1896">
        <v>2</v>
      </c>
      <c r="C1896" t="s">
        <v>2</v>
      </c>
      <c r="D1896" t="s">
        <v>37</v>
      </c>
      <c r="E1896">
        <v>1981</v>
      </c>
      <c r="F1896">
        <v>10.200102243267324</v>
      </c>
      <c r="G1896">
        <v>5.3830280566323268</v>
      </c>
      <c r="H1896">
        <v>295185.25559043005</v>
      </c>
      <c r="I1896">
        <v>5.3830280566323268</v>
      </c>
      <c r="J1896">
        <v>53.177300238769512</v>
      </c>
      <c r="K1896">
        <v>151686337</v>
      </c>
      <c r="L1896">
        <v>2160.0718000000002</v>
      </c>
      <c r="M1896">
        <v>58.941938002152746</v>
      </c>
    </row>
    <row r="1897" spans="1:13" x14ac:dyDescent="0.45">
      <c r="A1897">
        <v>1982</v>
      </c>
      <c r="B1897">
        <v>2</v>
      </c>
      <c r="C1897" t="s">
        <v>2</v>
      </c>
      <c r="D1897" t="s">
        <v>37</v>
      </c>
      <c r="E1897">
        <v>1982</v>
      </c>
      <c r="F1897">
        <v>7.9497166353737896</v>
      </c>
      <c r="G1897">
        <v>-8.6091879801543314E-2</v>
      </c>
      <c r="H1897">
        <v>310721.32167413691</v>
      </c>
      <c r="I1897">
        <v>-8.6091879801543314E-2</v>
      </c>
      <c r="J1897">
        <v>48.676227432645902</v>
      </c>
      <c r="K1897">
        <v>155228658</v>
      </c>
      <c r="L1897">
        <v>2152.163</v>
      </c>
      <c r="M1897">
        <v>62.044145265423943</v>
      </c>
    </row>
    <row r="1898" spans="1:13" x14ac:dyDescent="0.45">
      <c r="A1898">
        <v>1983</v>
      </c>
      <c r="B1898">
        <v>2</v>
      </c>
      <c r="C1898" t="s">
        <v>2</v>
      </c>
      <c r="D1898" t="s">
        <v>37</v>
      </c>
      <c r="E1898">
        <v>1983</v>
      </c>
      <c r="F1898">
        <v>18.382467237542443</v>
      </c>
      <c r="G1898">
        <v>2.0538271713594725</v>
      </c>
      <c r="H1898">
        <v>327075.07544645993</v>
      </c>
      <c r="I1898">
        <v>2.0538271713594725</v>
      </c>
      <c r="J1898">
        <v>56.55923666442326</v>
      </c>
      <c r="K1898">
        <v>158790611</v>
      </c>
      <c r="L1898">
        <v>2228.0264000000002</v>
      </c>
      <c r="M1898">
        <v>65.309626595183104</v>
      </c>
    </row>
    <row r="1899" spans="1:13" x14ac:dyDescent="0.45">
      <c r="A1899">
        <v>1984</v>
      </c>
      <c r="B1899">
        <v>2</v>
      </c>
      <c r="C1899" t="s">
        <v>2</v>
      </c>
      <c r="D1899" t="s">
        <v>37</v>
      </c>
      <c r="E1899">
        <v>1984</v>
      </c>
      <c r="F1899">
        <v>10.559722526874054</v>
      </c>
      <c r="G1899">
        <v>4.5112925775095079</v>
      </c>
      <c r="H1899">
        <v>344289.55310153676</v>
      </c>
      <c r="I1899">
        <v>4.5112925775095079</v>
      </c>
      <c r="J1899">
        <v>50.110619977301653</v>
      </c>
      <c r="K1899">
        <v>162331962</v>
      </c>
      <c r="L1899">
        <v>2399.0100000000002</v>
      </c>
      <c r="M1899">
        <v>68.746975363350643</v>
      </c>
    </row>
    <row r="1900" spans="1:13" x14ac:dyDescent="0.45">
      <c r="A1900">
        <v>1985</v>
      </c>
      <c r="B1900">
        <v>2</v>
      </c>
      <c r="C1900" t="s">
        <v>2</v>
      </c>
      <c r="D1900" t="s">
        <v>37</v>
      </c>
      <c r="E1900">
        <v>1985</v>
      </c>
      <c r="F1900">
        <v>6.1904199335449732</v>
      </c>
      <c r="G1900">
        <v>0.3248607781232522</v>
      </c>
      <c r="H1900">
        <v>362410.05589635449</v>
      </c>
      <c r="I1900">
        <v>0.3248607781232522</v>
      </c>
      <c r="J1900">
        <v>44.718372311044668</v>
      </c>
      <c r="K1900">
        <v>165791694</v>
      </c>
      <c r="L1900">
        <v>2490.9848999999999</v>
      </c>
      <c r="M1900">
        <v>72.36523722457963</v>
      </c>
    </row>
    <row r="1901" spans="1:13" x14ac:dyDescent="0.45">
      <c r="A1901">
        <v>1986</v>
      </c>
      <c r="B1901">
        <v>2</v>
      </c>
      <c r="C1901" t="s">
        <v>2</v>
      </c>
      <c r="D1901" t="s">
        <v>37</v>
      </c>
      <c r="E1901">
        <v>1986</v>
      </c>
      <c r="F1901">
        <v>2.3560688599835231</v>
      </c>
      <c r="G1901">
        <v>3.6783139984507756</v>
      </c>
      <c r="H1901">
        <v>381484.26936458371</v>
      </c>
      <c r="I1901">
        <v>3.6783139984507756</v>
      </c>
      <c r="J1901">
        <v>41.009538167786332</v>
      </c>
      <c r="K1901">
        <v>169135273</v>
      </c>
      <c r="L1901">
        <v>2607.5309999999999</v>
      </c>
      <c r="M1901">
        <v>76.173933920610139</v>
      </c>
    </row>
    <row r="1902" spans="1:13" x14ac:dyDescent="0.45">
      <c r="A1902">
        <v>1987</v>
      </c>
      <c r="B1902">
        <v>2</v>
      </c>
      <c r="C1902" t="s">
        <v>2</v>
      </c>
      <c r="D1902" t="s">
        <v>37</v>
      </c>
      <c r="E1902">
        <v>1987</v>
      </c>
      <c r="F1902">
        <v>15.921980396327996</v>
      </c>
      <c r="G1902">
        <v>2.9988429219831829</v>
      </c>
      <c r="H1902">
        <v>401562.38880482496</v>
      </c>
      <c r="I1902">
        <v>2.9988429219831829</v>
      </c>
      <c r="J1902">
        <v>46.974247878292125</v>
      </c>
      <c r="K1902">
        <v>172421390</v>
      </c>
      <c r="L1902">
        <v>2699.7530000000002</v>
      </c>
      <c r="M1902">
        <v>80.183088337484364</v>
      </c>
    </row>
    <row r="1903" spans="1:13" x14ac:dyDescent="0.45">
      <c r="A1903">
        <v>1988</v>
      </c>
      <c r="B1903">
        <v>2</v>
      </c>
      <c r="C1903" t="s">
        <v>2</v>
      </c>
      <c r="D1903" t="s">
        <v>37</v>
      </c>
      <c r="E1903">
        <v>1988</v>
      </c>
      <c r="F1903">
        <v>7.7847972694008689</v>
      </c>
      <c r="G1903">
        <v>3.6598219571244215</v>
      </c>
      <c r="H1903">
        <v>422697.25137349998</v>
      </c>
      <c r="I1903">
        <v>3.6598219571244215</v>
      </c>
      <c r="J1903">
        <v>47.254561422274264</v>
      </c>
      <c r="K1903">
        <v>175694647</v>
      </c>
      <c r="L1903">
        <v>2796.9160000000002</v>
      </c>
      <c r="M1903">
        <v>84.403250881562485</v>
      </c>
    </row>
    <row r="1904" spans="1:13" x14ac:dyDescent="0.45">
      <c r="A1904">
        <v>1989</v>
      </c>
      <c r="B1904">
        <v>2</v>
      </c>
      <c r="C1904" t="s">
        <v>2</v>
      </c>
      <c r="D1904" t="s">
        <v>37</v>
      </c>
      <c r="E1904">
        <v>1989</v>
      </c>
      <c r="F1904">
        <v>9.1495275815612445</v>
      </c>
      <c r="G1904">
        <v>5.8265781909012873</v>
      </c>
      <c r="H1904">
        <v>444944.47512999998</v>
      </c>
      <c r="I1904">
        <v>5.8265781909012873</v>
      </c>
      <c r="J1904">
        <v>49.081883689117483</v>
      </c>
      <c r="K1904">
        <v>178949174</v>
      </c>
      <c r="L1904">
        <v>3044.8270000000002</v>
      </c>
      <c r="M1904">
        <v>88.845527243749984</v>
      </c>
    </row>
    <row r="1905" spans="1:13" x14ac:dyDescent="0.45">
      <c r="A1905">
        <v>1990</v>
      </c>
      <c r="B1905">
        <v>2</v>
      </c>
      <c r="C1905" t="s">
        <v>2</v>
      </c>
      <c r="D1905" t="s">
        <v>37</v>
      </c>
      <c r="E1905">
        <v>1990</v>
      </c>
      <c r="F1905">
        <v>9.1120570532033867</v>
      </c>
      <c r="G1905">
        <v>5.3344278746355656</v>
      </c>
      <c r="H1905">
        <v>468362.6054</v>
      </c>
      <c r="I1905">
        <v>5.3344278746355656</v>
      </c>
      <c r="J1905">
        <v>52.891861437689293</v>
      </c>
      <c r="K1905">
        <v>182159874</v>
      </c>
      <c r="L1905">
        <v>3294.7917000000002</v>
      </c>
      <c r="M1905">
        <v>93.521607624999987</v>
      </c>
    </row>
    <row r="1906" spans="1:13" x14ac:dyDescent="0.45">
      <c r="A1906">
        <v>1991</v>
      </c>
      <c r="B1906">
        <v>2</v>
      </c>
      <c r="C1906" t="s">
        <v>2</v>
      </c>
      <c r="D1906" t="s">
        <v>37</v>
      </c>
      <c r="E1906">
        <v>1991</v>
      </c>
      <c r="F1906">
        <v>8.9057435771505027</v>
      </c>
      <c r="G1906">
        <v>4.9317036856737104</v>
      </c>
      <c r="H1906">
        <v>489484.47409999999</v>
      </c>
      <c r="I1906">
        <v>4.9317036856737104</v>
      </c>
      <c r="J1906">
        <v>54.839564880576056</v>
      </c>
      <c r="K1906">
        <v>185361228</v>
      </c>
      <c r="L1906">
        <v>3522.5187999999998</v>
      </c>
      <c r="M1906">
        <v>98.443797499999988</v>
      </c>
    </row>
    <row r="1907" spans="1:13" x14ac:dyDescent="0.45">
      <c r="A1907">
        <v>1992</v>
      </c>
      <c r="B1907">
        <v>2</v>
      </c>
      <c r="C1907" t="s">
        <v>2</v>
      </c>
      <c r="D1907" t="s">
        <v>37</v>
      </c>
      <c r="E1907">
        <v>1992</v>
      </c>
      <c r="F1907">
        <v>7.2888562578412319</v>
      </c>
      <c r="G1907">
        <v>4.6917395980727861</v>
      </c>
      <c r="H1907">
        <v>510546.54519999999</v>
      </c>
      <c r="I1907">
        <v>4.6917395980727861</v>
      </c>
      <c r="J1907">
        <v>57.427434110152774</v>
      </c>
      <c r="K1907">
        <v>188558416</v>
      </c>
      <c r="L1907">
        <v>3801.7941999999998</v>
      </c>
      <c r="M1907">
        <v>103.62504999999999</v>
      </c>
    </row>
    <row r="1908" spans="1:13" x14ac:dyDescent="0.45">
      <c r="A1908">
        <v>1993</v>
      </c>
      <c r="B1908">
        <v>2</v>
      </c>
      <c r="C1908" t="s">
        <v>2</v>
      </c>
      <c r="D1908" t="s">
        <v>37</v>
      </c>
      <c r="E1908">
        <v>1993</v>
      </c>
      <c r="F1908">
        <v>19.152578255304277</v>
      </c>
      <c r="G1908">
        <v>4.7307716671831628</v>
      </c>
      <c r="H1908">
        <v>526825.22849999997</v>
      </c>
      <c r="I1908">
        <v>4.7307716671831628</v>
      </c>
      <c r="J1908">
        <v>50.523385888230735</v>
      </c>
      <c r="K1908">
        <v>191737287</v>
      </c>
      <c r="L1908">
        <v>3983.7982999999999</v>
      </c>
      <c r="M1908">
        <v>109.07899999999999</v>
      </c>
    </row>
    <row r="1909" spans="1:13" x14ac:dyDescent="0.45">
      <c r="A1909">
        <v>1994</v>
      </c>
      <c r="B1909">
        <v>2</v>
      </c>
      <c r="C1909" t="s">
        <v>2</v>
      </c>
      <c r="D1909" t="s">
        <v>37</v>
      </c>
      <c r="E1909">
        <v>1994</v>
      </c>
      <c r="F1909">
        <v>7.7765728026776912</v>
      </c>
      <c r="G1909">
        <v>5.7793950663566989</v>
      </c>
      <c r="H1909">
        <v>548354.00639999995</v>
      </c>
      <c r="I1909">
        <v>5.7793950663566989</v>
      </c>
      <c r="J1909">
        <v>51.877101049474952</v>
      </c>
      <c r="K1909">
        <v>194928533</v>
      </c>
      <c r="L1909">
        <v>4102.2560000000003</v>
      </c>
      <c r="M1909">
        <v>114.82</v>
      </c>
    </row>
    <row r="1910" spans="1:13" x14ac:dyDescent="0.45">
      <c r="A1910">
        <v>1995</v>
      </c>
      <c r="B1910">
        <v>2</v>
      </c>
      <c r="C1910" t="s">
        <v>2</v>
      </c>
      <c r="D1910" t="s">
        <v>37</v>
      </c>
      <c r="E1910">
        <v>1995</v>
      </c>
      <c r="F1910">
        <v>9.8820451309312887</v>
      </c>
      <c r="G1910">
        <v>6.4658828912384649</v>
      </c>
      <c r="H1910">
        <v>583641.56980000006</v>
      </c>
      <c r="I1910">
        <v>6.4658828912384649</v>
      </c>
      <c r="J1910">
        <v>53.958590063542587</v>
      </c>
      <c r="K1910">
        <v>198140162</v>
      </c>
      <c r="L1910">
        <v>4392.2640000000001</v>
      </c>
      <c r="M1910">
        <v>115.35</v>
      </c>
    </row>
    <row r="1911" spans="1:13" x14ac:dyDescent="0.45">
      <c r="A1911">
        <v>1996</v>
      </c>
      <c r="B1911">
        <v>2</v>
      </c>
      <c r="C1911" t="s">
        <v>2</v>
      </c>
      <c r="D1911" t="s">
        <v>37</v>
      </c>
      <c r="E1911">
        <v>1996</v>
      </c>
      <c r="F1911">
        <v>8.6765097553661974</v>
      </c>
      <c r="G1911">
        <v>6.0868594062738026</v>
      </c>
      <c r="H1911">
        <v>605935.76419999998</v>
      </c>
      <c r="I1911">
        <v>6.0868594062738026</v>
      </c>
      <c r="J1911">
        <v>52.264743657148003</v>
      </c>
      <c r="K1911">
        <v>201373791</v>
      </c>
      <c r="L1911">
        <v>4633.9022999999997</v>
      </c>
      <c r="M1911">
        <v>120.84</v>
      </c>
    </row>
    <row r="1912" spans="1:13" x14ac:dyDescent="0.45">
      <c r="A1912">
        <v>1997</v>
      </c>
      <c r="B1912">
        <v>2</v>
      </c>
      <c r="C1912" t="s">
        <v>2</v>
      </c>
      <c r="D1912" t="s">
        <v>37</v>
      </c>
      <c r="E1912">
        <v>1997</v>
      </c>
      <c r="F1912">
        <v>12.57137629568949</v>
      </c>
      <c r="G1912">
        <v>3.0348280822154265</v>
      </c>
      <c r="H1912">
        <v>631411.04249999998</v>
      </c>
      <c r="I1912">
        <v>3.0348280822154265</v>
      </c>
      <c r="J1912">
        <v>55.993858808677707</v>
      </c>
      <c r="K1912">
        <v>204628007</v>
      </c>
      <c r="L1912">
        <v>4948.9565000000002</v>
      </c>
      <c r="M1912">
        <v>73.709999999999994</v>
      </c>
    </row>
    <row r="1913" spans="1:13" x14ac:dyDescent="0.45">
      <c r="A1913">
        <v>1998</v>
      </c>
      <c r="B1913">
        <v>2</v>
      </c>
      <c r="C1913" t="s">
        <v>2</v>
      </c>
      <c r="D1913" t="s">
        <v>37</v>
      </c>
      <c r="E1913">
        <v>1998</v>
      </c>
      <c r="F1913">
        <v>75.271168773471771</v>
      </c>
      <c r="G1913">
        <v>-14.475651491547268</v>
      </c>
      <c r="H1913">
        <v>639261.37360000005</v>
      </c>
      <c r="I1913">
        <v>-14.475651491547268</v>
      </c>
      <c r="J1913">
        <v>96.186192360268635</v>
      </c>
      <c r="K1913">
        <v>207855486</v>
      </c>
      <c r="L1913">
        <v>4789.7163</v>
      </c>
      <c r="M1913">
        <v>77.790000000000006</v>
      </c>
    </row>
    <row r="1914" spans="1:13" x14ac:dyDescent="0.45">
      <c r="A1914">
        <v>1999</v>
      </c>
      <c r="B1914">
        <v>2</v>
      </c>
      <c r="C1914" t="s">
        <v>2</v>
      </c>
      <c r="D1914" t="s">
        <v>37</v>
      </c>
      <c r="E1914">
        <v>1999</v>
      </c>
      <c r="F1914">
        <v>14.161195985779102</v>
      </c>
      <c r="G1914">
        <v>-0.70950092936872977</v>
      </c>
      <c r="H1914">
        <v>659940.64939999999</v>
      </c>
      <c r="I1914">
        <v>-0.70950092936872977</v>
      </c>
      <c r="J1914">
        <v>62.943912860192427</v>
      </c>
      <c r="K1914">
        <v>210996910</v>
      </c>
      <c r="L1914">
        <v>5151.6660000000002</v>
      </c>
      <c r="M1914">
        <v>84.22</v>
      </c>
    </row>
    <row r="1915" spans="1:13" x14ac:dyDescent="0.45">
      <c r="A1915">
        <v>2000</v>
      </c>
      <c r="B1915">
        <v>2</v>
      </c>
      <c r="C1915" t="s">
        <v>2</v>
      </c>
      <c r="D1915" t="s">
        <v>37</v>
      </c>
      <c r="E1915">
        <v>2000</v>
      </c>
      <c r="F1915">
        <v>20.447456852145905</v>
      </c>
      <c r="G1915">
        <v>3.4127142029716708</v>
      </c>
      <c r="H1915">
        <v>666121.16379999998</v>
      </c>
      <c r="I1915">
        <v>3.4127142029716708</v>
      </c>
      <c r="J1915">
        <v>71.436875917373087</v>
      </c>
      <c r="K1915">
        <v>214072421</v>
      </c>
      <c r="L1915">
        <v>5435.4354999999996</v>
      </c>
      <c r="M1915">
        <v>72.67</v>
      </c>
    </row>
    <row r="1916" spans="1:13" x14ac:dyDescent="0.45">
      <c r="A1916">
        <v>2001</v>
      </c>
      <c r="B1916">
        <v>2</v>
      </c>
      <c r="C1916" t="s">
        <v>2</v>
      </c>
      <c r="D1916" t="s">
        <v>37</v>
      </c>
      <c r="E1916">
        <v>2001</v>
      </c>
      <c r="F1916">
        <v>14.295715436283587</v>
      </c>
      <c r="G1916">
        <v>2.1922469747210442</v>
      </c>
      <c r="H1916">
        <v>681089.57620000001</v>
      </c>
      <c r="I1916">
        <v>2.1922469747210442</v>
      </c>
      <c r="J1916">
        <v>69.793207525623785</v>
      </c>
      <c r="K1916">
        <v>217112437</v>
      </c>
      <c r="L1916">
        <v>5740.4345999999996</v>
      </c>
      <c r="M1916">
        <v>77.97</v>
      </c>
    </row>
    <row r="1917" spans="1:13" x14ac:dyDescent="0.45">
      <c r="A1917">
        <v>2002</v>
      </c>
      <c r="B1917">
        <v>2</v>
      </c>
      <c r="C1917" t="s">
        <v>2</v>
      </c>
      <c r="D1917" t="s">
        <v>37</v>
      </c>
      <c r="E1917">
        <v>2002</v>
      </c>
      <c r="F1917">
        <v>5.8960516931848304</v>
      </c>
      <c r="G1917">
        <v>3.0739671740937666</v>
      </c>
      <c r="H1917">
        <v>682865.76320000004</v>
      </c>
      <c r="I1917">
        <v>3.0739671740937666</v>
      </c>
      <c r="J1917">
        <v>59.079461766372262</v>
      </c>
      <c r="K1917">
        <v>220115092</v>
      </c>
      <c r="L1917">
        <v>5815.3860000000004</v>
      </c>
      <c r="M1917">
        <v>93.19</v>
      </c>
    </row>
    <row r="1918" spans="1:13" x14ac:dyDescent="0.45">
      <c r="A1918">
        <v>2003</v>
      </c>
      <c r="B1918">
        <v>2</v>
      </c>
      <c r="C1918" t="s">
        <v>2</v>
      </c>
      <c r="D1918" t="s">
        <v>37</v>
      </c>
      <c r="E1918">
        <v>2003</v>
      </c>
      <c r="F1918">
        <v>5.4874291379014721</v>
      </c>
      <c r="G1918">
        <v>3.3876998345890001</v>
      </c>
      <c r="H1918">
        <v>705534.90119999996</v>
      </c>
      <c r="I1918">
        <v>3.3876998345890001</v>
      </c>
      <c r="J1918">
        <v>53.616493747301575</v>
      </c>
      <c r="K1918">
        <v>223080121</v>
      </c>
      <c r="L1918">
        <v>6224.9413999999997</v>
      </c>
      <c r="M1918">
        <v>94.03</v>
      </c>
    </row>
    <row r="1919" spans="1:13" x14ac:dyDescent="0.45">
      <c r="A1919">
        <v>2004</v>
      </c>
      <c r="B1919">
        <v>2</v>
      </c>
      <c r="C1919" t="s">
        <v>2</v>
      </c>
      <c r="D1919" t="s">
        <v>37</v>
      </c>
      <c r="E1919">
        <v>2004</v>
      </c>
      <c r="F1919">
        <v>8.5507270318636586</v>
      </c>
      <c r="G1919">
        <v>3.7020703275157985</v>
      </c>
      <c r="H1919">
        <v>713132.30240000004</v>
      </c>
      <c r="I1919">
        <v>3.7020703275157985</v>
      </c>
      <c r="J1919">
        <v>59.761294836691036</v>
      </c>
      <c r="K1919">
        <v>225938595</v>
      </c>
      <c r="L1919">
        <v>6087.6787000000004</v>
      </c>
      <c r="M1919">
        <v>86.13</v>
      </c>
    </row>
    <row r="1920" spans="1:13" x14ac:dyDescent="0.45">
      <c r="A1920">
        <v>2005</v>
      </c>
      <c r="B1920">
        <v>2</v>
      </c>
      <c r="C1920" t="s">
        <v>2</v>
      </c>
      <c r="D1920" t="s">
        <v>37</v>
      </c>
      <c r="E1920">
        <v>2005</v>
      </c>
      <c r="F1920">
        <v>14.331787084271213</v>
      </c>
      <c r="G1920">
        <v>4.368418667744379</v>
      </c>
      <c r="H1920">
        <v>711329.97820000001</v>
      </c>
      <c r="I1920">
        <v>4.368418667744379</v>
      </c>
      <c r="J1920">
        <v>63.987935868863467</v>
      </c>
      <c r="K1920">
        <v>228805144</v>
      </c>
      <c r="L1920">
        <v>6186.4364999999998</v>
      </c>
      <c r="M1920">
        <v>96.76</v>
      </c>
    </row>
    <row r="1921" spans="1:13" x14ac:dyDescent="0.45">
      <c r="A1921">
        <v>2006</v>
      </c>
      <c r="B1921">
        <v>2</v>
      </c>
      <c r="C1921" t="s">
        <v>2</v>
      </c>
      <c r="D1921" t="s">
        <v>37</v>
      </c>
      <c r="E1921">
        <v>2006</v>
      </c>
      <c r="F1921">
        <v>14.087424416792629</v>
      </c>
      <c r="G1921">
        <v>4.1390354404173166</v>
      </c>
      <c r="H1921">
        <v>738257.42330000002</v>
      </c>
      <c r="I1921">
        <v>4.1390354404173166</v>
      </c>
      <c r="J1921">
        <v>56.657126814886652</v>
      </c>
      <c r="K1921">
        <v>231797427</v>
      </c>
      <c r="L1921">
        <v>6211.2920000000004</v>
      </c>
      <c r="M1921">
        <v>103.58</v>
      </c>
    </row>
    <row r="1922" spans="1:13" x14ac:dyDescent="0.45">
      <c r="A1922">
        <v>2007</v>
      </c>
      <c r="B1922">
        <v>2</v>
      </c>
      <c r="C1922" t="s">
        <v>2</v>
      </c>
      <c r="D1922" t="s">
        <v>37</v>
      </c>
      <c r="E1922">
        <v>2007</v>
      </c>
      <c r="F1922">
        <v>11.258578530897111</v>
      </c>
      <c r="G1922">
        <v>4.9590484174923546</v>
      </c>
      <c r="H1922">
        <v>749377.00100000005</v>
      </c>
      <c r="I1922">
        <v>4.9590484174923546</v>
      </c>
      <c r="J1922">
        <v>54.829249978207464</v>
      </c>
      <c r="K1922">
        <v>234858289</v>
      </c>
      <c r="L1922">
        <v>6579.23</v>
      </c>
      <c r="M1922">
        <v>97.68</v>
      </c>
    </row>
    <row r="1923" spans="1:13" x14ac:dyDescent="0.45">
      <c r="A1923">
        <v>2008</v>
      </c>
      <c r="B1923">
        <v>2</v>
      </c>
      <c r="C1923" t="s">
        <v>2</v>
      </c>
      <c r="D1923" t="s">
        <v>37</v>
      </c>
      <c r="E1923">
        <v>2008</v>
      </c>
      <c r="F1923">
        <v>18.149751249467556</v>
      </c>
      <c r="G1923">
        <v>4.642173598658033</v>
      </c>
      <c r="H1923">
        <v>742749.25170000002</v>
      </c>
      <c r="I1923">
        <v>4.642173598658033</v>
      </c>
      <c r="J1923">
        <v>58.561399631296062</v>
      </c>
      <c r="K1923">
        <v>237936543</v>
      </c>
      <c r="L1923">
        <v>6569.1009999999997</v>
      </c>
      <c r="M1923">
        <v>90.21</v>
      </c>
    </row>
    <row r="1924" spans="1:13" x14ac:dyDescent="0.45">
      <c r="A1924">
        <v>2009</v>
      </c>
      <c r="B1924">
        <v>2</v>
      </c>
      <c r="C1924" t="s">
        <v>2</v>
      </c>
      <c r="D1924" t="s">
        <v>37</v>
      </c>
      <c r="E1924">
        <v>2009</v>
      </c>
      <c r="F1924">
        <v>8.2747524317285297</v>
      </c>
      <c r="G1924">
        <v>3.3069039401726172</v>
      </c>
      <c r="H1924">
        <v>762564.49159999995</v>
      </c>
      <c r="I1924">
        <v>3.3069039401726172</v>
      </c>
      <c r="J1924">
        <v>45.512121368705387</v>
      </c>
      <c r="K1924">
        <v>240981299</v>
      </c>
      <c r="L1924">
        <v>6662.8239999999996</v>
      </c>
      <c r="M1924">
        <v>104.51</v>
      </c>
    </row>
    <row r="1925" spans="1:13" x14ac:dyDescent="0.45">
      <c r="A1925">
        <v>2010</v>
      </c>
      <c r="B1925">
        <v>2</v>
      </c>
      <c r="C1925" t="s">
        <v>2</v>
      </c>
      <c r="D1925" t="s">
        <v>37</v>
      </c>
      <c r="E1925">
        <v>2010</v>
      </c>
      <c r="F1925">
        <v>15.264293657644942</v>
      </c>
      <c r="G1925">
        <v>4.9027285795244069</v>
      </c>
      <c r="H1925">
        <v>788131.79630000005</v>
      </c>
      <c r="I1925">
        <v>4.9027285795244069</v>
      </c>
      <c r="J1925">
        <v>46.701273875873703</v>
      </c>
      <c r="K1925">
        <v>244016173</v>
      </c>
      <c r="L1925">
        <v>7121.8190000000004</v>
      </c>
      <c r="M1925">
        <v>109.54</v>
      </c>
    </row>
    <row r="1926" spans="1:13" x14ac:dyDescent="0.45">
      <c r="A1926">
        <v>2011</v>
      </c>
      <c r="B1926">
        <v>2</v>
      </c>
      <c r="C1926" t="s">
        <v>2</v>
      </c>
      <c r="D1926" t="s">
        <v>37</v>
      </c>
      <c r="E1926">
        <v>2011</v>
      </c>
      <c r="F1926">
        <v>7.4659430336751313</v>
      </c>
      <c r="G1926">
        <v>4.844905700557149</v>
      </c>
      <c r="H1926">
        <v>858226.35800000001</v>
      </c>
      <c r="I1926">
        <v>4.844905700557149</v>
      </c>
      <c r="J1926">
        <v>50.180013184110372</v>
      </c>
      <c r="K1926">
        <v>247099697</v>
      </c>
      <c r="L1926">
        <v>7429.8622999999998</v>
      </c>
      <c r="M1926">
        <v>103.74</v>
      </c>
    </row>
    <row r="1927" spans="1:13" x14ac:dyDescent="0.45">
      <c r="A1927">
        <v>2012</v>
      </c>
      <c r="B1927">
        <v>2</v>
      </c>
      <c r="C1927" t="s">
        <v>2</v>
      </c>
      <c r="D1927" t="s">
        <v>37</v>
      </c>
      <c r="E1927">
        <v>2012</v>
      </c>
      <c r="F1927">
        <v>3.7538787532365347</v>
      </c>
      <c r="G1927">
        <v>4.7067029202320327</v>
      </c>
      <c r="H1927">
        <v>863277.50230000005</v>
      </c>
      <c r="I1927">
        <v>4.7067029202320327</v>
      </c>
      <c r="J1927">
        <v>49.582898299262702</v>
      </c>
      <c r="K1927">
        <v>250222695</v>
      </c>
      <c r="L1927">
        <v>7574.4570000000003</v>
      </c>
      <c r="M1927">
        <v>91.98</v>
      </c>
    </row>
    <row r="1928" spans="1:13" x14ac:dyDescent="0.45">
      <c r="A1928">
        <v>2013</v>
      </c>
      <c r="B1928">
        <v>2</v>
      </c>
      <c r="C1928" t="s">
        <v>2</v>
      </c>
      <c r="D1928" t="s">
        <v>37</v>
      </c>
      <c r="E1928">
        <v>2013</v>
      </c>
      <c r="F1928">
        <v>4.9659902913167713</v>
      </c>
      <c r="G1928">
        <v>4.2847784567687341</v>
      </c>
      <c r="H1928">
        <v>829244.30709999998</v>
      </c>
      <c r="I1928">
        <v>4.2847784567687341</v>
      </c>
      <c r="J1928">
        <v>48.637372675289285</v>
      </c>
      <c r="K1928">
        <v>253275918</v>
      </c>
      <c r="L1928">
        <v>7225.1826000000001</v>
      </c>
      <c r="M1928">
        <v>100.66</v>
      </c>
    </row>
    <row r="1929" spans="1:13" x14ac:dyDescent="0.45">
      <c r="A1929">
        <v>2014</v>
      </c>
      <c r="B1929">
        <v>2</v>
      </c>
      <c r="C1929" t="s">
        <v>2</v>
      </c>
      <c r="D1929" t="s">
        <v>37</v>
      </c>
      <c r="E1929">
        <v>2014</v>
      </c>
      <c r="F1929">
        <v>5.4431745493561152</v>
      </c>
      <c r="G1929">
        <v>3.7961407677959329</v>
      </c>
      <c r="H1929">
        <v>873788.94869999995</v>
      </c>
      <c r="I1929">
        <v>3.7961407677959329</v>
      </c>
      <c r="J1929">
        <v>48.08017558552271</v>
      </c>
      <c r="K1929">
        <v>256229761</v>
      </c>
      <c r="L1929">
        <v>7235.558</v>
      </c>
      <c r="M1929">
        <v>98.94</v>
      </c>
    </row>
    <row r="1930" spans="1:13" x14ac:dyDescent="0.45">
      <c r="A1930">
        <v>2015</v>
      </c>
      <c r="B1930">
        <v>2</v>
      </c>
      <c r="C1930" t="s">
        <v>2</v>
      </c>
      <c r="D1930" t="s">
        <v>37</v>
      </c>
      <c r="E1930">
        <v>2015</v>
      </c>
      <c r="F1930">
        <v>3.9802426601396093</v>
      </c>
      <c r="G1930">
        <v>3.7177454690882712</v>
      </c>
      <c r="H1930">
        <v>874598.98690000002</v>
      </c>
      <c r="I1930">
        <v>3.7177454690882712</v>
      </c>
      <c r="J1930">
        <v>41.93764024152938</v>
      </c>
      <c r="K1930">
        <v>259091970</v>
      </c>
      <c r="L1930">
        <v>7266.8945000000003</v>
      </c>
      <c r="M1930">
        <v>106.13</v>
      </c>
    </row>
    <row r="1931" spans="1:13" x14ac:dyDescent="0.45">
      <c r="A1931">
        <v>2016</v>
      </c>
      <c r="B1931">
        <v>2</v>
      </c>
      <c r="C1931" t="s">
        <v>2</v>
      </c>
      <c r="D1931" t="s">
        <v>37</v>
      </c>
      <c r="E1931">
        <v>2016</v>
      </c>
      <c r="F1931">
        <v>2.4389240868820679</v>
      </c>
      <c r="G1931">
        <v>3.9266980907364939</v>
      </c>
      <c r="H1931">
        <v>870044.01370000001</v>
      </c>
      <c r="I1931">
        <v>3.9266980907364939</v>
      </c>
      <c r="J1931">
        <v>37.421341802331824</v>
      </c>
      <c r="K1931">
        <v>261850182</v>
      </c>
      <c r="L1931">
        <v>7212.07</v>
      </c>
      <c r="M1931">
        <v>101.05</v>
      </c>
    </row>
    <row r="1932" spans="1:13" x14ac:dyDescent="0.45">
      <c r="A1932">
        <v>2017</v>
      </c>
      <c r="B1932">
        <v>2</v>
      </c>
      <c r="C1932" t="s">
        <v>2</v>
      </c>
      <c r="D1932" t="s">
        <v>37</v>
      </c>
      <c r="E1932">
        <v>2017</v>
      </c>
      <c r="F1932">
        <v>4.2926781219952517</v>
      </c>
      <c r="G1932">
        <v>4.0176256075747006</v>
      </c>
      <c r="H1932">
        <v>914633.34550000005</v>
      </c>
      <c r="I1932">
        <v>4.0176256075747006</v>
      </c>
      <c r="J1932">
        <v>39.355497070460586</v>
      </c>
      <c r="K1932">
        <v>264498852</v>
      </c>
      <c r="L1932">
        <v>7388.5230000000001</v>
      </c>
      <c r="M1932">
        <v>99.12</v>
      </c>
    </row>
    <row r="1933" spans="1:13" x14ac:dyDescent="0.45">
      <c r="A1933">
        <v>2018</v>
      </c>
      <c r="B1933">
        <v>2</v>
      </c>
      <c r="C1933" t="s">
        <v>2</v>
      </c>
      <c r="D1933" t="s">
        <v>37</v>
      </c>
      <c r="E1933">
        <v>2018</v>
      </c>
      <c r="F1933">
        <v>3.8183235694333462</v>
      </c>
      <c r="G1933">
        <v>4.1629842912560804</v>
      </c>
      <c r="H1933">
        <v>980509.80390000006</v>
      </c>
      <c r="I1933">
        <v>4.1629842912560804</v>
      </c>
      <c r="J1933">
        <v>43.074308955199484</v>
      </c>
      <c r="K1933">
        <v>267066843</v>
      </c>
      <c r="L1933">
        <v>8026.8909999999996</v>
      </c>
      <c r="M1933">
        <v>102.99</v>
      </c>
    </row>
    <row r="1934" spans="1:13" x14ac:dyDescent="0.45">
      <c r="A1934">
        <v>2019</v>
      </c>
      <c r="B1934">
        <v>2</v>
      </c>
      <c r="C1934" t="s">
        <v>2</v>
      </c>
      <c r="D1934" t="s">
        <v>37</v>
      </c>
      <c r="E1934">
        <v>2019</v>
      </c>
      <c r="F1934">
        <v>1.5984884998414373</v>
      </c>
      <c r="G1934">
        <v>4.0391356565679502</v>
      </c>
      <c r="H1934">
        <v>1020913.716</v>
      </c>
      <c r="I1934">
        <v>4.0391356565679502</v>
      </c>
      <c r="J1934">
        <v>37.627777535710813</v>
      </c>
      <c r="K1934">
        <v>269582878</v>
      </c>
      <c r="L1934">
        <v>8474.4794999999995</v>
      </c>
      <c r="M1934">
        <v>98.97</v>
      </c>
    </row>
    <row r="1935" spans="1:13" x14ac:dyDescent="0.45">
      <c r="A1935">
        <v>2020</v>
      </c>
      <c r="B1935">
        <v>2</v>
      </c>
      <c r="C1935" t="s">
        <v>2</v>
      </c>
      <c r="D1935" t="s">
        <v>37</v>
      </c>
      <c r="E1935">
        <v>2020</v>
      </c>
      <c r="F1935">
        <v>-0.40165143521899438</v>
      </c>
      <c r="G1935">
        <v>-2.8845914469966658</v>
      </c>
      <c r="H1935">
        <v>976487.67720000003</v>
      </c>
      <c r="I1935">
        <v>-2.8845914469966658</v>
      </c>
      <c r="J1935">
        <v>32.97217540024274</v>
      </c>
      <c r="K1935">
        <v>271857970</v>
      </c>
      <c r="L1935">
        <v>7771.0420000000004</v>
      </c>
      <c r="M1935">
        <v>99.59</v>
      </c>
    </row>
    <row r="1936" spans="1:13" x14ac:dyDescent="0.45">
      <c r="A1936">
        <v>2021</v>
      </c>
      <c r="B1936">
        <v>2</v>
      </c>
      <c r="C1936" t="s">
        <v>2</v>
      </c>
      <c r="D1936" t="s">
        <v>37</v>
      </c>
      <c r="E1936">
        <v>2021</v>
      </c>
      <c r="F1936">
        <v>6.003421337024875</v>
      </c>
      <c r="G1936">
        <v>2.9733751801534538</v>
      </c>
      <c r="H1936">
        <v>992637.06570000004</v>
      </c>
      <c r="I1936">
        <v>2.9733751801534538</v>
      </c>
      <c r="J1936">
        <v>40.197751253900435</v>
      </c>
      <c r="K1936">
        <v>273753191</v>
      </c>
      <c r="L1936">
        <v>7871.8433000000005</v>
      </c>
      <c r="M1936">
        <v>98.58</v>
      </c>
    </row>
    <row r="1937" spans="1:13" x14ac:dyDescent="0.45">
      <c r="A1937">
        <v>2022</v>
      </c>
      <c r="B1937">
        <v>2</v>
      </c>
      <c r="C1937" t="s">
        <v>2</v>
      </c>
      <c r="D1937" t="s">
        <v>37</v>
      </c>
      <c r="E1937">
        <v>2022</v>
      </c>
      <c r="F1937">
        <v>9.5678443611082855</v>
      </c>
      <c r="G1937">
        <v>8.8313418073035308</v>
      </c>
      <c r="H1937">
        <v>996679.48629999999</v>
      </c>
      <c r="I1937">
        <v>8.8313418073035308</v>
      </c>
      <c r="J1937">
        <v>45.393305403898921</v>
      </c>
      <c r="K1937">
        <v>275501339</v>
      </c>
      <c r="L1937">
        <v>9854.4549999999999</v>
      </c>
      <c r="M1937">
        <v>99.046666666666667</v>
      </c>
    </row>
    <row r="1938" spans="1:13" x14ac:dyDescent="0.45">
      <c r="A1938">
        <v>1980</v>
      </c>
      <c r="B1938">
        <v>3</v>
      </c>
      <c r="C1938" t="s">
        <v>21</v>
      </c>
      <c r="D1938" t="s">
        <v>38</v>
      </c>
      <c r="E1938">
        <v>1980</v>
      </c>
      <c r="F1938">
        <v>11.508320807462042</v>
      </c>
      <c r="G1938">
        <v>4.3493740925680981</v>
      </c>
      <c r="H1938">
        <v>741214.05716423632</v>
      </c>
      <c r="I1938">
        <v>4.3493740925680981</v>
      </c>
      <c r="J1938">
        <v>15.384576848506088</v>
      </c>
      <c r="K1938">
        <v>696828385</v>
      </c>
      <c r="L1938">
        <v>1748.7791999999999</v>
      </c>
      <c r="M1938">
        <v>46.017011029341369</v>
      </c>
    </row>
    <row r="1939" spans="1:13" x14ac:dyDescent="0.45">
      <c r="A1939">
        <v>1981</v>
      </c>
      <c r="B1939">
        <v>3</v>
      </c>
      <c r="C1939" t="s">
        <v>21</v>
      </c>
      <c r="D1939" t="s">
        <v>38</v>
      </c>
      <c r="E1939">
        <v>1981</v>
      </c>
      <c r="F1939">
        <v>10.827581979485302</v>
      </c>
      <c r="G1939">
        <v>3.6208627302913357</v>
      </c>
      <c r="H1939">
        <v>780225.32333077514</v>
      </c>
      <c r="I1939">
        <v>3.6208627302913357</v>
      </c>
      <c r="J1939">
        <v>14.507264761620434</v>
      </c>
      <c r="K1939">
        <v>712869298</v>
      </c>
      <c r="L1939">
        <v>1892.7515000000001</v>
      </c>
      <c r="M1939">
        <v>48.438958978254071</v>
      </c>
    </row>
    <row r="1940" spans="1:13" x14ac:dyDescent="0.45">
      <c r="A1940">
        <v>1982</v>
      </c>
      <c r="B1940">
        <v>3</v>
      </c>
      <c r="C1940" t="s">
        <v>21</v>
      </c>
      <c r="D1940" t="s">
        <v>38</v>
      </c>
      <c r="E1940">
        <v>1982</v>
      </c>
      <c r="F1940">
        <v>8.0958631006234612</v>
      </c>
      <c r="G1940">
        <v>1.1625921739020413</v>
      </c>
      <c r="H1940">
        <v>821289.8140323949</v>
      </c>
      <c r="I1940">
        <v>1.1625921739020413</v>
      </c>
      <c r="J1940">
        <v>14.12592774954747</v>
      </c>
      <c r="K1940">
        <v>729169466</v>
      </c>
      <c r="L1940">
        <v>1832.2887000000001</v>
      </c>
      <c r="M1940">
        <v>50.988377871846396</v>
      </c>
    </row>
    <row r="1941" spans="1:13" x14ac:dyDescent="0.45">
      <c r="A1941">
        <v>1983</v>
      </c>
      <c r="B1941">
        <v>3</v>
      </c>
      <c r="C1941" t="s">
        <v>21</v>
      </c>
      <c r="D1941" t="s">
        <v>38</v>
      </c>
      <c r="E1941">
        <v>1983</v>
      </c>
      <c r="F1941">
        <v>8.5528596022411278</v>
      </c>
      <c r="G1941">
        <v>4.8927329892241289</v>
      </c>
      <c r="H1941">
        <v>864515.59371831047</v>
      </c>
      <c r="I1941">
        <v>4.8927329892241289</v>
      </c>
      <c r="J1941">
        <v>13.690593886880247</v>
      </c>
      <c r="K1941">
        <v>745826546</v>
      </c>
      <c r="L1941">
        <v>1883.8833</v>
      </c>
      <c r="M1941">
        <v>53.671976707206738</v>
      </c>
    </row>
    <row r="1942" spans="1:13" x14ac:dyDescent="0.45">
      <c r="A1942">
        <v>1984</v>
      </c>
      <c r="B1942">
        <v>3</v>
      </c>
      <c r="C1942" t="s">
        <v>21</v>
      </c>
      <c r="D1942" t="s">
        <v>38</v>
      </c>
      <c r="E1942">
        <v>1984</v>
      </c>
      <c r="F1942">
        <v>7.9232328482273857</v>
      </c>
      <c r="G1942">
        <v>1.4979079489541505</v>
      </c>
      <c r="H1942">
        <v>910016.41444032686</v>
      </c>
      <c r="I1942">
        <v>1.4979079489541505</v>
      </c>
      <c r="J1942">
        <v>14.009375944128916</v>
      </c>
      <c r="K1942">
        <v>762895156</v>
      </c>
      <c r="L1942">
        <v>1967.3982000000001</v>
      </c>
      <c r="M1942">
        <v>56.49681758653341</v>
      </c>
    </row>
    <row r="1943" spans="1:13" x14ac:dyDescent="0.45">
      <c r="A1943">
        <v>1985</v>
      </c>
      <c r="B1943">
        <v>3</v>
      </c>
      <c r="C1943" t="s">
        <v>21</v>
      </c>
      <c r="D1943" t="s">
        <v>38</v>
      </c>
      <c r="E1943">
        <v>1985</v>
      </c>
      <c r="F1943">
        <v>7.1937854445294249</v>
      </c>
      <c r="G1943">
        <v>2.9142065932040992</v>
      </c>
      <c r="H1943">
        <v>957912.01520034415</v>
      </c>
      <c r="I1943">
        <v>2.9142065932040992</v>
      </c>
      <c r="J1943">
        <v>12.900036194148711</v>
      </c>
      <c r="K1943">
        <v>780242084</v>
      </c>
      <c r="L1943">
        <v>2030.4757</v>
      </c>
      <c r="M1943">
        <v>59.470334301614116</v>
      </c>
    </row>
    <row r="1944" spans="1:13" x14ac:dyDescent="0.45">
      <c r="A1944">
        <v>1986</v>
      </c>
      <c r="B1944">
        <v>3</v>
      </c>
      <c r="C1944" t="s">
        <v>21</v>
      </c>
      <c r="D1944" t="s">
        <v>38</v>
      </c>
      <c r="E1944">
        <v>1986</v>
      </c>
      <c r="F1944">
        <v>6.789400453561754</v>
      </c>
      <c r="G1944">
        <v>2.4605052876367495</v>
      </c>
      <c r="H1944">
        <v>1008328.4370529939</v>
      </c>
      <c r="I1944">
        <v>2.4605052876367495</v>
      </c>
      <c r="J1944">
        <v>12.219271899372565</v>
      </c>
      <c r="K1944">
        <v>797878993</v>
      </c>
      <c r="L1944">
        <v>2125.1223</v>
      </c>
      <c r="M1944">
        <v>62.600351896435917</v>
      </c>
    </row>
    <row r="1945" spans="1:13" x14ac:dyDescent="0.45">
      <c r="A1945">
        <v>1987</v>
      </c>
      <c r="B1945">
        <v>3</v>
      </c>
      <c r="C1945" t="s">
        <v>21</v>
      </c>
      <c r="D1945" t="s">
        <v>38</v>
      </c>
      <c r="E1945">
        <v>1987</v>
      </c>
      <c r="F1945">
        <v>9.3278933059824425</v>
      </c>
      <c r="G1945">
        <v>1.6919620913400877</v>
      </c>
      <c r="H1945">
        <v>1061398.3547926252</v>
      </c>
      <c r="I1945">
        <v>1.6919620913400877</v>
      </c>
      <c r="J1945">
        <v>12.584814035675782</v>
      </c>
      <c r="K1945">
        <v>815716125</v>
      </c>
      <c r="L1945">
        <v>2210.1482000000001</v>
      </c>
      <c r="M1945">
        <v>65.895107259406231</v>
      </c>
    </row>
    <row r="1946" spans="1:13" x14ac:dyDescent="0.45">
      <c r="A1946">
        <v>1988</v>
      </c>
      <c r="B1946">
        <v>3</v>
      </c>
      <c r="C1946" t="s">
        <v>21</v>
      </c>
      <c r="D1946" t="s">
        <v>38</v>
      </c>
      <c r="E1946">
        <v>1988</v>
      </c>
      <c r="F1946">
        <v>8.2325153687047674</v>
      </c>
      <c r="G1946">
        <v>7.2591660229554691</v>
      </c>
      <c r="H1946">
        <v>1117261.4260975001</v>
      </c>
      <c r="I1946">
        <v>7.2591660229554691</v>
      </c>
      <c r="J1946">
        <v>13.4904501163017</v>
      </c>
      <c r="K1946">
        <v>833729681</v>
      </c>
      <c r="L1946">
        <v>2353.6423</v>
      </c>
      <c r="M1946">
        <v>69.363270799374988</v>
      </c>
    </row>
    <row r="1947" spans="1:13" x14ac:dyDescent="0.45">
      <c r="A1947">
        <v>1989</v>
      </c>
      <c r="B1947">
        <v>3</v>
      </c>
      <c r="C1947" t="s">
        <v>21</v>
      </c>
      <c r="D1947" t="s">
        <v>38</v>
      </c>
      <c r="E1947">
        <v>1989</v>
      </c>
      <c r="F1947">
        <v>8.4368088690979732</v>
      </c>
      <c r="G1947">
        <v>3.6738625586501428</v>
      </c>
      <c r="H1947">
        <v>1176064.6590500001</v>
      </c>
      <c r="I1947">
        <v>3.6738625586501428</v>
      </c>
      <c r="J1947">
        <v>15.168132090669529</v>
      </c>
      <c r="K1947">
        <v>852012673</v>
      </c>
      <c r="L1947">
        <v>2515.7062999999998</v>
      </c>
      <c r="M1947">
        <v>73.013969262499984</v>
      </c>
    </row>
    <row r="1948" spans="1:13" x14ac:dyDescent="0.45">
      <c r="A1948">
        <v>1990</v>
      </c>
      <c r="B1948">
        <v>3</v>
      </c>
      <c r="C1948" t="s">
        <v>21</v>
      </c>
      <c r="D1948" t="s">
        <v>38</v>
      </c>
      <c r="E1948">
        <v>1990</v>
      </c>
      <c r="F1948">
        <v>10.668303850087483</v>
      </c>
      <c r="G1948">
        <v>3.2978540660614044</v>
      </c>
      <c r="H1948">
        <v>1237962.7990000001</v>
      </c>
      <c r="I1948">
        <v>3.2978540660614044</v>
      </c>
      <c r="J1948">
        <v>15.506261510196545</v>
      </c>
      <c r="K1948">
        <v>870452165</v>
      </c>
      <c r="L1948">
        <v>2643.1104</v>
      </c>
      <c r="M1948">
        <v>76.856809749999982</v>
      </c>
    </row>
    <row r="1949" spans="1:13" x14ac:dyDescent="0.45">
      <c r="A1949">
        <v>1991</v>
      </c>
      <c r="B1949">
        <v>3</v>
      </c>
      <c r="C1949" t="s">
        <v>21</v>
      </c>
      <c r="D1949" t="s">
        <v>38</v>
      </c>
      <c r="E1949">
        <v>1991</v>
      </c>
      <c r="F1949">
        <v>13.75181894267223</v>
      </c>
      <c r="G1949">
        <v>-1.0451054689606991</v>
      </c>
      <c r="H1949">
        <v>1292414.844</v>
      </c>
      <c r="I1949">
        <v>-1.0451054689606991</v>
      </c>
      <c r="J1949">
        <v>16.987726551135058</v>
      </c>
      <c r="K1949">
        <v>888941756</v>
      </c>
      <c r="L1949">
        <v>2730.9582999999998</v>
      </c>
      <c r="M1949">
        <v>80.901904999999985</v>
      </c>
    </row>
    <row r="1950" spans="1:13" x14ac:dyDescent="0.45">
      <c r="A1950">
        <v>1992</v>
      </c>
      <c r="B1950">
        <v>3</v>
      </c>
      <c r="C1950" t="s">
        <v>21</v>
      </c>
      <c r="D1950" t="s">
        <v>38</v>
      </c>
      <c r="E1950">
        <v>1992</v>
      </c>
      <c r="F1950">
        <v>8.9651523604288741</v>
      </c>
      <c r="G1950">
        <v>3.3168659349702949</v>
      </c>
      <c r="H1950">
        <v>1317324.226</v>
      </c>
      <c r="I1950">
        <v>3.3168659349702949</v>
      </c>
      <c r="J1950">
        <v>18.433099041828044</v>
      </c>
      <c r="K1950">
        <v>907574049</v>
      </c>
      <c r="L1950">
        <v>2812.7422000000001</v>
      </c>
      <c r="M1950">
        <v>85.159899999999993</v>
      </c>
    </row>
    <row r="1951" spans="1:13" x14ac:dyDescent="0.45">
      <c r="A1951">
        <v>1993</v>
      </c>
      <c r="B1951">
        <v>3</v>
      </c>
      <c r="C1951" t="s">
        <v>21</v>
      </c>
      <c r="D1951" t="s">
        <v>38</v>
      </c>
      <c r="E1951">
        <v>1993</v>
      </c>
      <c r="F1951">
        <v>9.8617828527791289</v>
      </c>
      <c r="G1951">
        <v>2.6274658625137022</v>
      </c>
      <c r="H1951">
        <v>1350479.311</v>
      </c>
      <c r="I1951">
        <v>2.6274658625137022</v>
      </c>
      <c r="J1951">
        <v>19.651539786468376</v>
      </c>
      <c r="K1951">
        <v>926351297</v>
      </c>
      <c r="L1951">
        <v>2824.2505000000001</v>
      </c>
      <c r="M1951">
        <v>89.641999999999996</v>
      </c>
    </row>
    <row r="1952" spans="1:13" x14ac:dyDescent="0.45">
      <c r="A1952">
        <v>1994</v>
      </c>
      <c r="B1952">
        <v>3</v>
      </c>
      <c r="C1952" t="s">
        <v>21</v>
      </c>
      <c r="D1952" t="s">
        <v>38</v>
      </c>
      <c r="E1952">
        <v>1994</v>
      </c>
      <c r="F1952">
        <v>9.9800447751791097</v>
      </c>
      <c r="G1952">
        <v>4.5251338110077199</v>
      </c>
      <c r="H1952">
        <v>1395751.1769999999</v>
      </c>
      <c r="I1952">
        <v>4.5251338110077199</v>
      </c>
      <c r="J1952">
        <v>20.078144376339278</v>
      </c>
      <c r="K1952">
        <v>945261958</v>
      </c>
      <c r="L1952">
        <v>2916.78</v>
      </c>
      <c r="M1952">
        <v>94.36</v>
      </c>
    </row>
    <row r="1953" spans="1:13" x14ac:dyDescent="0.45">
      <c r="A1953">
        <v>1995</v>
      </c>
      <c r="B1953">
        <v>3</v>
      </c>
      <c r="C1953" t="s">
        <v>21</v>
      </c>
      <c r="D1953" t="s">
        <v>38</v>
      </c>
      <c r="E1953">
        <v>1995</v>
      </c>
      <c r="F1953">
        <v>9.0627022204743781</v>
      </c>
      <c r="G1953">
        <v>5.4529458636032473</v>
      </c>
      <c r="H1953">
        <v>1462173.9839999999</v>
      </c>
      <c r="I1953">
        <v>5.4529458636032473</v>
      </c>
      <c r="J1953">
        <v>22.867448705870537</v>
      </c>
      <c r="K1953">
        <v>964279129</v>
      </c>
      <c r="L1953">
        <v>3072.884</v>
      </c>
      <c r="M1953">
        <v>84.74</v>
      </c>
    </row>
    <row r="1954" spans="1:13" x14ac:dyDescent="0.45">
      <c r="A1954">
        <v>1996</v>
      </c>
      <c r="B1954">
        <v>3</v>
      </c>
      <c r="C1954" t="s">
        <v>21</v>
      </c>
      <c r="D1954" t="s">
        <v>38</v>
      </c>
      <c r="E1954">
        <v>1996</v>
      </c>
      <c r="F1954">
        <v>7.5750182880844221</v>
      </c>
      <c r="G1954">
        <v>5.4711081021157923</v>
      </c>
      <c r="H1954">
        <v>1514073.8759999999</v>
      </c>
      <c r="I1954">
        <v>5.4711081021157923</v>
      </c>
      <c r="J1954">
        <v>21.929487871386652</v>
      </c>
      <c r="K1954">
        <v>983281218</v>
      </c>
      <c r="L1954">
        <v>3134.0286000000001</v>
      </c>
      <c r="M1954">
        <v>86.63</v>
      </c>
    </row>
    <row r="1955" spans="1:13" x14ac:dyDescent="0.45">
      <c r="A1955">
        <v>1997</v>
      </c>
      <c r="B1955">
        <v>3</v>
      </c>
      <c r="C1955" t="s">
        <v>21</v>
      </c>
      <c r="D1955" t="s">
        <v>38</v>
      </c>
      <c r="E1955">
        <v>1997</v>
      </c>
      <c r="F1955">
        <v>6.4762712630614772</v>
      </c>
      <c r="G1955">
        <v>2.0718732765459862</v>
      </c>
      <c r="H1955">
        <v>1574518.527</v>
      </c>
      <c r="I1955">
        <v>2.0718732765459862</v>
      </c>
      <c r="J1955">
        <v>22.619386866462353</v>
      </c>
      <c r="K1955">
        <v>1002335230</v>
      </c>
      <c r="L1955">
        <v>3244.4333000000001</v>
      </c>
      <c r="M1955">
        <v>89.19</v>
      </c>
    </row>
    <row r="1956" spans="1:13" x14ac:dyDescent="0.45">
      <c r="A1956">
        <v>1998</v>
      </c>
      <c r="B1956">
        <v>3</v>
      </c>
      <c r="C1956" t="s">
        <v>21</v>
      </c>
      <c r="D1956" t="s">
        <v>38</v>
      </c>
      <c r="E1956">
        <v>1998</v>
      </c>
      <c r="F1956">
        <v>8.0101675232066043</v>
      </c>
      <c r="G1956">
        <v>4.198921159551233</v>
      </c>
      <c r="H1956">
        <v>1604186.8189999999</v>
      </c>
      <c r="I1956">
        <v>4.198921159551233</v>
      </c>
      <c r="J1956">
        <v>23.699470078931018</v>
      </c>
      <c r="K1956">
        <v>1021434576</v>
      </c>
      <c r="L1956">
        <v>3377.1095999999998</v>
      </c>
      <c r="M1956">
        <v>84.83</v>
      </c>
    </row>
    <row r="1957" spans="1:13" x14ac:dyDescent="0.45">
      <c r="A1957">
        <v>1999</v>
      </c>
      <c r="B1957">
        <v>3</v>
      </c>
      <c r="C1957" t="s">
        <v>21</v>
      </c>
      <c r="D1957" t="s">
        <v>38</v>
      </c>
      <c r="E1957">
        <v>1999</v>
      </c>
      <c r="F1957">
        <v>3.0683955207817064</v>
      </c>
      <c r="G1957">
        <v>6.851333407913458</v>
      </c>
      <c r="H1957">
        <v>1680581.1569999999</v>
      </c>
      <c r="I1957">
        <v>6.851333407913458</v>
      </c>
      <c r="J1957">
        <v>24.815598044292916</v>
      </c>
      <c r="K1957">
        <v>1040500054</v>
      </c>
      <c r="L1957">
        <v>3411.3298</v>
      </c>
      <c r="M1957">
        <v>87.22</v>
      </c>
    </row>
    <row r="1958" spans="1:13" x14ac:dyDescent="0.45">
      <c r="A1958">
        <v>2000</v>
      </c>
      <c r="B1958">
        <v>3</v>
      </c>
      <c r="C1958" t="s">
        <v>21</v>
      </c>
      <c r="D1958" t="s">
        <v>38</v>
      </c>
      <c r="E1958">
        <v>2000</v>
      </c>
      <c r="F1958">
        <v>3.6449701611281853</v>
      </c>
      <c r="G1958">
        <v>1.9659524373621764</v>
      </c>
      <c r="H1958">
        <v>1719664.7220000001</v>
      </c>
      <c r="I1958">
        <v>1.9659524373621764</v>
      </c>
      <c r="J1958">
        <v>26.900922910070218</v>
      </c>
      <c r="K1958">
        <v>1059633675</v>
      </c>
      <c r="L1958">
        <v>3518.6821</v>
      </c>
      <c r="M1958">
        <v>91.72</v>
      </c>
    </row>
    <row r="1959" spans="1:13" x14ac:dyDescent="0.45">
      <c r="A1959">
        <v>2001</v>
      </c>
      <c r="B1959">
        <v>3</v>
      </c>
      <c r="C1959" t="s">
        <v>21</v>
      </c>
      <c r="D1959" t="s">
        <v>38</v>
      </c>
      <c r="E1959">
        <v>2001</v>
      </c>
      <c r="F1959">
        <v>3.2156160174506851</v>
      </c>
      <c r="G1959">
        <v>2.9453193591059375</v>
      </c>
      <c r="H1959">
        <v>1742348.3019999999</v>
      </c>
      <c r="I1959">
        <v>2.9453193591059375</v>
      </c>
      <c r="J1959">
        <v>25.993254753436517</v>
      </c>
      <c r="K1959">
        <v>1078970907</v>
      </c>
      <c r="L1959">
        <v>3469.8364000000001</v>
      </c>
      <c r="M1959">
        <v>92.57</v>
      </c>
    </row>
    <row r="1960" spans="1:13" x14ac:dyDescent="0.45">
      <c r="A1960">
        <v>2002</v>
      </c>
      <c r="B1960">
        <v>3</v>
      </c>
      <c r="C1960" t="s">
        <v>21</v>
      </c>
      <c r="D1960" t="s">
        <v>38</v>
      </c>
      <c r="E1960">
        <v>2002</v>
      </c>
      <c r="F1960">
        <v>3.7156837765281381</v>
      </c>
      <c r="G1960">
        <v>1.9759079840173257</v>
      </c>
      <c r="H1960">
        <v>1762141.2250000001</v>
      </c>
      <c r="I1960">
        <v>1.9759079840173257</v>
      </c>
      <c r="J1960">
        <v>29.508662935298169</v>
      </c>
      <c r="K1960">
        <v>1098313039</v>
      </c>
      <c r="L1960">
        <v>3519.7168000000001</v>
      </c>
      <c r="M1960">
        <v>88.27</v>
      </c>
    </row>
    <row r="1961" spans="1:13" x14ac:dyDescent="0.45">
      <c r="A1961">
        <v>2003</v>
      </c>
      <c r="B1961">
        <v>3</v>
      </c>
      <c r="C1961" t="s">
        <v>21</v>
      </c>
      <c r="D1961" t="s">
        <v>38</v>
      </c>
      <c r="E1961">
        <v>2003</v>
      </c>
      <c r="F1961">
        <v>3.8677980861705947</v>
      </c>
      <c r="G1961">
        <v>6.0165205640334847</v>
      </c>
      <c r="H1961">
        <v>1803992.1470000001</v>
      </c>
      <c r="I1961">
        <v>6.0165205640334847</v>
      </c>
      <c r="J1961">
        <v>30.592436133017536</v>
      </c>
      <c r="K1961">
        <v>1117415123</v>
      </c>
      <c r="L1961">
        <v>3583.3395999999998</v>
      </c>
      <c r="M1961">
        <v>88.73</v>
      </c>
    </row>
    <row r="1962" spans="1:13" x14ac:dyDescent="0.45">
      <c r="A1962">
        <v>2004</v>
      </c>
      <c r="B1962">
        <v>3</v>
      </c>
      <c r="C1962" t="s">
        <v>21</v>
      </c>
      <c r="D1962" t="s">
        <v>38</v>
      </c>
      <c r="E1962">
        <v>2004</v>
      </c>
      <c r="F1962">
        <v>5.7254132274628233</v>
      </c>
      <c r="G1962">
        <v>6.1326061676480208</v>
      </c>
      <c r="H1962">
        <v>1892154.676</v>
      </c>
      <c r="I1962">
        <v>6.1326061676480208</v>
      </c>
      <c r="J1962">
        <v>37.503814059446981</v>
      </c>
      <c r="K1962">
        <v>1136264583</v>
      </c>
      <c r="L1962">
        <v>3826.2053000000001</v>
      </c>
      <c r="M1962">
        <v>89.96</v>
      </c>
    </row>
    <row r="1963" spans="1:13" x14ac:dyDescent="0.45">
      <c r="A1963">
        <v>2005</v>
      </c>
      <c r="B1963">
        <v>3</v>
      </c>
      <c r="C1963" t="s">
        <v>21</v>
      </c>
      <c r="D1963" t="s">
        <v>38</v>
      </c>
      <c r="E1963">
        <v>2005</v>
      </c>
      <c r="F1963">
        <v>5.6219032626840431</v>
      </c>
      <c r="G1963">
        <v>6.2060110321845912</v>
      </c>
      <c r="H1963">
        <v>1966216.3030000001</v>
      </c>
      <c r="I1963">
        <v>6.2060110321845912</v>
      </c>
      <c r="J1963">
        <v>42.001669615100383</v>
      </c>
      <c r="K1963">
        <v>1154638713</v>
      </c>
      <c r="L1963">
        <v>3987.0565999999999</v>
      </c>
      <c r="M1963">
        <v>92.04</v>
      </c>
    </row>
    <row r="1964" spans="1:13" x14ac:dyDescent="0.45">
      <c r="A1964">
        <v>2006</v>
      </c>
      <c r="B1964">
        <v>3</v>
      </c>
      <c r="C1964" t="s">
        <v>21</v>
      </c>
      <c r="D1964" t="s">
        <v>38</v>
      </c>
      <c r="E1964">
        <v>2006</v>
      </c>
      <c r="F1964">
        <v>8.4009382171396254</v>
      </c>
      <c r="G1964">
        <v>6.4260447146432256</v>
      </c>
      <c r="H1964">
        <v>2064473.0830000001</v>
      </c>
      <c r="I1964">
        <v>6.4260447146432256</v>
      </c>
      <c r="J1964">
        <v>45.724480499050287</v>
      </c>
      <c r="K1964">
        <v>1172373788</v>
      </c>
      <c r="L1964">
        <v>4136.6674999999996</v>
      </c>
      <c r="M1964">
        <v>92.7</v>
      </c>
    </row>
    <row r="1965" spans="1:13" x14ac:dyDescent="0.45">
      <c r="A1965">
        <v>2007</v>
      </c>
      <c r="B1965">
        <v>3</v>
      </c>
      <c r="C1965" t="s">
        <v>21</v>
      </c>
      <c r="D1965" t="s">
        <v>38</v>
      </c>
      <c r="E1965">
        <v>2007</v>
      </c>
      <c r="F1965">
        <v>6.9444182537272496</v>
      </c>
      <c r="G1965">
        <v>6.0936257794973869</v>
      </c>
      <c r="H1965">
        <v>2209296.0690000001</v>
      </c>
      <c r="I1965">
        <v>6.0936257794973869</v>
      </c>
      <c r="J1965">
        <v>45.686268679441241</v>
      </c>
      <c r="K1965">
        <v>1189691809</v>
      </c>
      <c r="L1965">
        <v>4423.9287000000004</v>
      </c>
      <c r="M1965">
        <v>99.06</v>
      </c>
    </row>
    <row r="1966" spans="1:13" x14ac:dyDescent="0.45">
      <c r="A1966">
        <v>2008</v>
      </c>
      <c r="B1966">
        <v>3</v>
      </c>
      <c r="C1966" t="s">
        <v>21</v>
      </c>
      <c r="D1966" t="s">
        <v>38</v>
      </c>
      <c r="E1966">
        <v>2008</v>
      </c>
      <c r="F1966">
        <v>9.1939696262633817</v>
      </c>
      <c r="G1966">
        <v>1.6307805894864202</v>
      </c>
      <c r="H1966">
        <v>2310910.8229999999</v>
      </c>
      <c r="I1966">
        <v>1.6307805894864202</v>
      </c>
      <c r="J1966">
        <v>53.368220439222625</v>
      </c>
      <c r="K1966">
        <v>1206734806</v>
      </c>
      <c r="L1966">
        <v>4616.3389999999999</v>
      </c>
      <c r="M1966">
        <v>88.56</v>
      </c>
    </row>
    <row r="1967" spans="1:13" x14ac:dyDescent="0.45">
      <c r="A1967">
        <v>2009</v>
      </c>
      <c r="B1967">
        <v>3</v>
      </c>
      <c r="C1967" t="s">
        <v>21</v>
      </c>
      <c r="D1967" t="s">
        <v>38</v>
      </c>
      <c r="E1967">
        <v>2009</v>
      </c>
      <c r="F1967">
        <v>7.0403654349674696</v>
      </c>
      <c r="G1967">
        <v>6.3717093885885703</v>
      </c>
      <c r="H1967">
        <v>2457277.9410000001</v>
      </c>
      <c r="I1967">
        <v>6.3717093885885703</v>
      </c>
      <c r="J1967">
        <v>46.272869643101785</v>
      </c>
      <c r="K1967">
        <v>1223640160</v>
      </c>
      <c r="L1967">
        <v>4892.3793999999998</v>
      </c>
      <c r="M1967">
        <v>91.73</v>
      </c>
    </row>
    <row r="1968" spans="1:13" x14ac:dyDescent="0.45">
      <c r="A1968">
        <v>2010</v>
      </c>
      <c r="B1968">
        <v>3</v>
      </c>
      <c r="C1968" t="s">
        <v>21</v>
      </c>
      <c r="D1968" t="s">
        <v>38</v>
      </c>
      <c r="E1968">
        <v>2010</v>
      </c>
      <c r="F1968">
        <v>10.526030856185287</v>
      </c>
      <c r="G1968">
        <v>7.0131745803792001</v>
      </c>
      <c r="H1968">
        <v>2569051.7439999999</v>
      </c>
      <c r="I1968">
        <v>7.0131745803792001</v>
      </c>
      <c r="J1968">
        <v>49.25520649748065</v>
      </c>
      <c r="K1968">
        <v>1240613620</v>
      </c>
      <c r="L1968">
        <v>5033.7749999999996</v>
      </c>
      <c r="M1968">
        <v>101.67</v>
      </c>
    </row>
    <row r="1969" spans="1:13" x14ac:dyDescent="0.45">
      <c r="A1969">
        <v>2011</v>
      </c>
      <c r="B1969">
        <v>3</v>
      </c>
      <c r="C1969" t="s">
        <v>21</v>
      </c>
      <c r="D1969" t="s">
        <v>38</v>
      </c>
      <c r="E1969">
        <v>2011</v>
      </c>
      <c r="F1969">
        <v>8.7335801440461438</v>
      </c>
      <c r="G1969">
        <v>3.8180731303019115</v>
      </c>
      <c r="H1969">
        <v>2681723.4550000001</v>
      </c>
      <c r="I1969">
        <v>3.8180731303019115</v>
      </c>
      <c r="J1969">
        <v>55.623880013529771</v>
      </c>
      <c r="K1969">
        <v>1257621191</v>
      </c>
      <c r="L1969">
        <v>5236.9769999999999</v>
      </c>
      <c r="M1969">
        <v>90.82</v>
      </c>
    </row>
    <row r="1970" spans="1:13" x14ac:dyDescent="0.45">
      <c r="A1970">
        <v>2012</v>
      </c>
      <c r="B1970">
        <v>3</v>
      </c>
      <c r="C1970" t="s">
        <v>21</v>
      </c>
      <c r="D1970" t="s">
        <v>38</v>
      </c>
      <c r="E1970">
        <v>2012</v>
      </c>
      <c r="F1970">
        <v>7.9343862703191519</v>
      </c>
      <c r="G1970">
        <v>4.060823569794465</v>
      </c>
      <c r="H1970">
        <v>2832703.0350000001</v>
      </c>
      <c r="I1970">
        <v>4.060823569794465</v>
      </c>
      <c r="J1970">
        <v>55.79372171741737</v>
      </c>
      <c r="K1970">
        <v>1274487215</v>
      </c>
      <c r="L1970">
        <v>5447.3413</v>
      </c>
      <c r="M1970">
        <v>90.91</v>
      </c>
    </row>
    <row r="1971" spans="1:13" x14ac:dyDescent="0.45">
      <c r="A1971">
        <v>2013</v>
      </c>
      <c r="B1971">
        <v>3</v>
      </c>
      <c r="C1971" t="s">
        <v>21</v>
      </c>
      <c r="D1971" t="s">
        <v>38</v>
      </c>
      <c r="E1971">
        <v>2013</v>
      </c>
      <c r="F1971">
        <v>6.1865039792641028</v>
      </c>
      <c r="G1971">
        <v>5.0146118644086357</v>
      </c>
      <c r="H1971">
        <v>2900894.9849999999</v>
      </c>
      <c r="I1971">
        <v>5.0146118644086357</v>
      </c>
      <c r="J1971">
        <v>53.844131946677734</v>
      </c>
      <c r="K1971">
        <v>1291132063</v>
      </c>
      <c r="L1971">
        <v>5555.5483000000004</v>
      </c>
      <c r="M1971">
        <v>85.74</v>
      </c>
    </row>
    <row r="1972" spans="1:13" x14ac:dyDescent="0.45">
      <c r="A1972">
        <v>2014</v>
      </c>
      <c r="B1972">
        <v>3</v>
      </c>
      <c r="C1972" t="s">
        <v>21</v>
      </c>
      <c r="D1972" t="s">
        <v>38</v>
      </c>
      <c r="E1972">
        <v>2014</v>
      </c>
      <c r="F1972">
        <v>3.33175691706154</v>
      </c>
      <c r="G1972">
        <v>6.0861802271276986</v>
      </c>
      <c r="H1972">
        <v>3083573.8909999998</v>
      </c>
      <c r="I1972">
        <v>6.0861802271276986</v>
      </c>
      <c r="J1972">
        <v>48.922185747066905</v>
      </c>
      <c r="K1972">
        <v>1307246509</v>
      </c>
      <c r="L1972">
        <v>5857.2837</v>
      </c>
      <c r="M1972">
        <v>92.18</v>
      </c>
    </row>
    <row r="1973" spans="1:13" x14ac:dyDescent="0.45">
      <c r="A1973">
        <v>2015</v>
      </c>
      <c r="B1973">
        <v>3</v>
      </c>
      <c r="C1973" t="s">
        <v>21</v>
      </c>
      <c r="D1973" t="s">
        <v>38</v>
      </c>
      <c r="E1973">
        <v>2015</v>
      </c>
      <c r="F1973">
        <v>2.2795881084983307</v>
      </c>
      <c r="G1973">
        <v>6.7210676306704187</v>
      </c>
      <c r="H1973">
        <v>3104049.5580000002</v>
      </c>
      <c r="I1973">
        <v>6.7210676306704187</v>
      </c>
      <c r="J1973">
        <v>41.922913865864722</v>
      </c>
      <c r="K1973">
        <v>1322866505</v>
      </c>
      <c r="L1973">
        <v>5988.8334999999997</v>
      </c>
      <c r="M1973">
        <v>97.3</v>
      </c>
    </row>
    <row r="1974" spans="1:13" x14ac:dyDescent="0.45">
      <c r="A1974">
        <v>2016</v>
      </c>
      <c r="B1974">
        <v>3</v>
      </c>
      <c r="C1974" t="s">
        <v>21</v>
      </c>
      <c r="D1974" t="s">
        <v>38</v>
      </c>
      <c r="E1974">
        <v>2016</v>
      </c>
      <c r="F1974">
        <v>3.2379749508076685</v>
      </c>
      <c r="G1974">
        <v>6.980989701330202</v>
      </c>
      <c r="H1974">
        <v>3147642.844</v>
      </c>
      <c r="I1974">
        <v>6.980989701330202</v>
      </c>
      <c r="J1974">
        <v>40.082485713276021</v>
      </c>
      <c r="K1974">
        <v>1338636340</v>
      </c>
      <c r="L1974">
        <v>6184.2494999999999</v>
      </c>
      <c r="M1974">
        <v>99.78</v>
      </c>
    </row>
    <row r="1975" spans="1:13" x14ac:dyDescent="0.45">
      <c r="A1975">
        <v>2017</v>
      </c>
      <c r="B1975">
        <v>3</v>
      </c>
      <c r="C1975" t="s">
        <v>21</v>
      </c>
      <c r="D1975" t="s">
        <v>38</v>
      </c>
      <c r="E1975">
        <v>2017</v>
      </c>
      <c r="F1975">
        <v>3.9692579335233802</v>
      </c>
      <c r="G1975">
        <v>5.5683335135723269</v>
      </c>
      <c r="H1975">
        <v>3269577.7319999998</v>
      </c>
      <c r="I1975">
        <v>5.5683335135723269</v>
      </c>
      <c r="J1975">
        <v>40.74249695452253</v>
      </c>
      <c r="K1975">
        <v>1354195680</v>
      </c>
      <c r="L1975">
        <v>6346.3545000000004</v>
      </c>
      <c r="M1975">
        <v>102.99</v>
      </c>
    </row>
    <row r="1976" spans="1:13" x14ac:dyDescent="0.45">
      <c r="A1976">
        <v>2018</v>
      </c>
      <c r="B1976">
        <v>3</v>
      </c>
      <c r="C1976" t="s">
        <v>21</v>
      </c>
      <c r="D1976" t="s">
        <v>38</v>
      </c>
      <c r="E1976">
        <v>2018</v>
      </c>
      <c r="F1976">
        <v>3.8842402719666325</v>
      </c>
      <c r="G1976">
        <v>5.3024086785740536</v>
      </c>
      <c r="H1976">
        <v>3436071.5690000001</v>
      </c>
      <c r="I1976">
        <v>5.3024086785740536</v>
      </c>
      <c r="J1976">
        <v>43.616969332388891</v>
      </c>
      <c r="K1976">
        <v>1369003306</v>
      </c>
      <c r="L1976">
        <v>6633.665</v>
      </c>
      <c r="M1976">
        <v>97.26</v>
      </c>
    </row>
    <row r="1977" spans="1:13" x14ac:dyDescent="0.45">
      <c r="A1977">
        <v>2019</v>
      </c>
      <c r="B1977">
        <v>3</v>
      </c>
      <c r="C1977" t="s">
        <v>21</v>
      </c>
      <c r="D1977" t="s">
        <v>38</v>
      </c>
      <c r="E1977">
        <v>2019</v>
      </c>
      <c r="F1977">
        <v>2.4055171610651342</v>
      </c>
      <c r="G1977">
        <v>2.6797166656405693</v>
      </c>
      <c r="H1977">
        <v>3412419.3029999998</v>
      </c>
      <c r="I1977">
        <v>2.6797166656405693</v>
      </c>
      <c r="J1977">
        <v>39.905403530644193</v>
      </c>
      <c r="K1977">
        <v>1383112050</v>
      </c>
      <c r="L1977">
        <v>6731.8050000000003</v>
      </c>
      <c r="M1977">
        <v>102.04</v>
      </c>
    </row>
    <row r="1978" spans="1:13" x14ac:dyDescent="0.45">
      <c r="A1978">
        <v>2020</v>
      </c>
      <c r="B1978">
        <v>3</v>
      </c>
      <c r="C1978" t="s">
        <v>21</v>
      </c>
      <c r="D1978" t="s">
        <v>38</v>
      </c>
      <c r="E1978">
        <v>2020</v>
      </c>
      <c r="F1978">
        <v>4.7465489326074248</v>
      </c>
      <c r="G1978">
        <v>-7.4840464733054688</v>
      </c>
      <c r="H1978">
        <v>3200820.6260000002</v>
      </c>
      <c r="I1978">
        <v>-7.4840464733054688</v>
      </c>
      <c r="J1978">
        <v>37.804125361393616</v>
      </c>
      <c r="K1978">
        <v>1396387127</v>
      </c>
      <c r="L1978">
        <v>6317.0959999999995</v>
      </c>
      <c r="M1978">
        <v>98.8</v>
      </c>
    </row>
    <row r="1979" spans="1:13" x14ac:dyDescent="0.45">
      <c r="A1979">
        <v>2021</v>
      </c>
      <c r="B1979">
        <v>3</v>
      </c>
      <c r="C1979" t="s">
        <v>21</v>
      </c>
      <c r="D1979" t="s">
        <v>38</v>
      </c>
      <c r="E1979">
        <v>2021</v>
      </c>
      <c r="F1979">
        <v>8.5385254812817806</v>
      </c>
      <c r="G1979">
        <v>7.8182489617229152</v>
      </c>
      <c r="H1979">
        <v>3349770.4993333332</v>
      </c>
      <c r="I1979">
        <v>7.8182489617229152</v>
      </c>
      <c r="J1979">
        <v>45.667683203815876</v>
      </c>
      <c r="K1979">
        <v>1407563842</v>
      </c>
      <c r="L1979">
        <v>6809.62</v>
      </c>
      <c r="M1979">
        <v>100.94</v>
      </c>
    </row>
    <row r="1980" spans="1:13" x14ac:dyDescent="0.45">
      <c r="A1980">
        <v>2022</v>
      </c>
      <c r="B1980">
        <v>3</v>
      </c>
      <c r="C1980" t="s">
        <v>21</v>
      </c>
      <c r="D1980" t="s">
        <v>38</v>
      </c>
      <c r="E1980">
        <v>2022</v>
      </c>
      <c r="F1980">
        <v>8.3182112923364997</v>
      </c>
      <c r="G1980">
        <v>7.6511494999999998</v>
      </c>
      <c r="H1980">
        <v>3321003.4761111108</v>
      </c>
      <c r="I1980">
        <v>7.6511494999999998</v>
      </c>
      <c r="J1980">
        <v>49.373094057942446</v>
      </c>
      <c r="K1980">
        <v>1417173173</v>
      </c>
      <c r="L1980">
        <v>7143.4062000000004</v>
      </c>
      <c r="M1980">
        <v>97.28</v>
      </c>
    </row>
    <row r="1981" spans="1:13" x14ac:dyDescent="0.45">
      <c r="A1981">
        <v>1980</v>
      </c>
      <c r="B1981">
        <v>4</v>
      </c>
      <c r="C1981" t="s">
        <v>4</v>
      </c>
      <c r="D1981" t="s">
        <v>39</v>
      </c>
      <c r="E1981">
        <v>1980</v>
      </c>
      <c r="F1981">
        <v>3.3187599563300409</v>
      </c>
      <c r="G1981">
        <v>4.5531427967570437</v>
      </c>
      <c r="H1981">
        <v>32467.354114624257</v>
      </c>
      <c r="I1981">
        <v>4.5531427967570437</v>
      </c>
      <c r="J1981">
        <v>12</v>
      </c>
      <c r="K1981">
        <v>33465781</v>
      </c>
      <c r="L1981">
        <v>605.12570000000005</v>
      </c>
      <c r="M1981">
        <v>6.5381423224165296</v>
      </c>
    </row>
    <row r="1982" spans="1:13" x14ac:dyDescent="0.45">
      <c r="A1982">
        <v>1981</v>
      </c>
      <c r="B1982">
        <v>4</v>
      </c>
      <c r="C1982" t="s">
        <v>4</v>
      </c>
      <c r="D1982" t="s">
        <v>39</v>
      </c>
      <c r="E1982">
        <v>1981</v>
      </c>
      <c r="F1982">
        <v>2.8844307643052076</v>
      </c>
      <c r="G1982">
        <v>5.0935656937889604</v>
      </c>
      <c r="H1982">
        <v>34176.16222592027</v>
      </c>
      <c r="I1982">
        <v>5.0935656937889604</v>
      </c>
      <c r="J1982">
        <v>12.69</v>
      </c>
      <c r="K1982">
        <v>34110098</v>
      </c>
      <c r="L1982">
        <v>612.05809999999997</v>
      </c>
      <c r="M1982">
        <v>7.2203372662331997</v>
      </c>
    </row>
    <row r="1983" spans="1:13" x14ac:dyDescent="0.45">
      <c r="A1983">
        <v>1982</v>
      </c>
      <c r="B1983">
        <v>4</v>
      </c>
      <c r="C1983" t="s">
        <v>4</v>
      </c>
      <c r="D1983" t="s">
        <v>39</v>
      </c>
      <c r="E1983">
        <v>1982</v>
      </c>
      <c r="F1983">
        <v>3.866185618412274</v>
      </c>
      <c r="G1983">
        <v>4.0390872151230894</v>
      </c>
      <c r="H1983">
        <v>35974.907606231864</v>
      </c>
      <c r="I1983">
        <v>4.0390872151230894</v>
      </c>
      <c r="J1983">
        <v>8</v>
      </c>
      <c r="K1983">
        <v>34742586</v>
      </c>
      <c r="L1983">
        <v>661.05475000000001</v>
      </c>
      <c r="M1983">
        <v>7.7090637830331996</v>
      </c>
    </row>
    <row r="1984" spans="1:13" x14ac:dyDescent="0.45">
      <c r="A1984">
        <v>1983</v>
      </c>
      <c r="B1984">
        <v>4</v>
      </c>
      <c r="C1984" t="s">
        <v>4</v>
      </c>
      <c r="D1984" t="s">
        <v>39</v>
      </c>
      <c r="E1984">
        <v>1983</v>
      </c>
      <c r="F1984">
        <v>2.6291085273971504</v>
      </c>
      <c r="G1984">
        <v>2.9607878406883117</v>
      </c>
      <c r="H1984">
        <v>37868.323796033539</v>
      </c>
      <c r="I1984">
        <v>2.9607878406883117</v>
      </c>
      <c r="J1984">
        <v>6.46</v>
      </c>
      <c r="K1984">
        <v>35424262</v>
      </c>
      <c r="L1984">
        <v>663.23040000000003</v>
      </c>
      <c r="M1984">
        <v>7.9603968964415301</v>
      </c>
    </row>
    <row r="1985" spans="1:13" x14ac:dyDescent="0.45">
      <c r="A1985">
        <v>1984</v>
      </c>
      <c r="B1985">
        <v>4</v>
      </c>
      <c r="C1985" t="s">
        <v>4</v>
      </c>
      <c r="D1985" t="s">
        <v>39</v>
      </c>
      <c r="E1985">
        <v>1984</v>
      </c>
      <c r="F1985">
        <v>2.2496365239073981</v>
      </c>
      <c r="G1985">
        <v>2.5385412058184045</v>
      </c>
      <c r="H1985">
        <v>39861.393469508992</v>
      </c>
      <c r="I1985">
        <v>2.5385412058184045</v>
      </c>
      <c r="J1985">
        <v>5.4</v>
      </c>
      <c r="K1985">
        <v>36159838</v>
      </c>
      <c r="L1985">
        <v>706.11053000000004</v>
      </c>
      <c r="M1985">
        <v>8.3032669705207596</v>
      </c>
    </row>
    <row r="1986" spans="1:13" x14ac:dyDescent="0.45">
      <c r="A1986">
        <v>1985</v>
      </c>
      <c r="B1986">
        <v>4</v>
      </c>
      <c r="C1986" t="s">
        <v>4</v>
      </c>
      <c r="D1986" t="s">
        <v>39</v>
      </c>
      <c r="E1986">
        <v>1985</v>
      </c>
      <c r="F1986">
        <v>2.0172810352877804</v>
      </c>
      <c r="G1986">
        <v>1.8357692694081607</v>
      </c>
      <c r="H1986">
        <v>41959.361546851571</v>
      </c>
      <c r="I1986">
        <v>1.8357692694081607</v>
      </c>
      <c r="J1986">
        <v>5.86</v>
      </c>
      <c r="K1986">
        <v>36881020</v>
      </c>
      <c r="L1986">
        <v>699.12900000000002</v>
      </c>
      <c r="M1986">
        <v>8.4748499994166693</v>
      </c>
    </row>
    <row r="1987" spans="1:13" x14ac:dyDescent="0.45">
      <c r="A1987">
        <v>1986</v>
      </c>
      <c r="B1987">
        <v>4</v>
      </c>
      <c r="C1987" t="s">
        <v>4</v>
      </c>
      <c r="D1987" t="s">
        <v>39</v>
      </c>
      <c r="E1987">
        <v>1986</v>
      </c>
      <c r="F1987">
        <v>4.0513448401828356</v>
      </c>
      <c r="G1987">
        <v>-0.98660605313335736</v>
      </c>
      <c r="H1987">
        <v>44167.748996685863</v>
      </c>
      <c r="I1987">
        <v>-0.98660605313335736</v>
      </c>
      <c r="J1987">
        <v>5.92</v>
      </c>
      <c r="K1987">
        <v>37572340</v>
      </c>
      <c r="L1987">
        <v>698.70619999999997</v>
      </c>
      <c r="M1987">
        <v>7.3303750000000001</v>
      </c>
    </row>
    <row r="1988" spans="1:13" x14ac:dyDescent="0.45">
      <c r="A1988">
        <v>1987</v>
      </c>
      <c r="B1988">
        <v>4</v>
      </c>
      <c r="C1988" t="s">
        <v>4</v>
      </c>
      <c r="D1988" t="s">
        <v>39</v>
      </c>
      <c r="E1988">
        <v>1987</v>
      </c>
      <c r="F1988">
        <v>13.924741840315761</v>
      </c>
      <c r="G1988">
        <v>-4.208459201860606</v>
      </c>
      <c r="H1988">
        <v>46492.367364932492</v>
      </c>
      <c r="I1988">
        <v>-4.208459201860606</v>
      </c>
      <c r="J1988">
        <v>4.87</v>
      </c>
      <c r="K1988">
        <v>38233171</v>
      </c>
      <c r="L1988">
        <v>678.91510000000005</v>
      </c>
      <c r="M1988">
        <v>6.6534500000000003</v>
      </c>
    </row>
    <row r="1989" spans="1:13" x14ac:dyDescent="0.45">
      <c r="A1989">
        <v>1988</v>
      </c>
      <c r="B1989">
        <v>4</v>
      </c>
      <c r="C1989" t="s">
        <v>4</v>
      </c>
      <c r="D1989" t="s">
        <v>39</v>
      </c>
      <c r="E1989">
        <v>1988</v>
      </c>
      <c r="F1989">
        <v>22.817035704652284</v>
      </c>
      <c r="G1989">
        <v>-9.1136915031710828</v>
      </c>
      <c r="H1989">
        <v>48939.334068349992</v>
      </c>
      <c r="I1989">
        <v>-9.1136915031710828</v>
      </c>
      <c r="J1989">
        <v>3.91</v>
      </c>
      <c r="K1989">
        <v>38868270</v>
      </c>
      <c r="L1989">
        <v>642.33249999999998</v>
      </c>
      <c r="M1989">
        <v>6.3945416666666697</v>
      </c>
    </row>
    <row r="1990" spans="1:13" x14ac:dyDescent="0.45">
      <c r="A1990">
        <v>1989</v>
      </c>
      <c r="B1990">
        <v>4</v>
      </c>
      <c r="C1990" t="s">
        <v>4</v>
      </c>
      <c r="D1990" t="s">
        <v>39</v>
      </c>
      <c r="E1990">
        <v>1989</v>
      </c>
      <c r="F1990">
        <v>44.814328892954279</v>
      </c>
      <c r="G1990">
        <v>-5.7869497118482656</v>
      </c>
      <c r="H1990">
        <v>51515.088492999996</v>
      </c>
      <c r="I1990">
        <v>-5.7869497118482656</v>
      </c>
      <c r="J1990">
        <v>4.09</v>
      </c>
      <c r="K1990">
        <v>39489419</v>
      </c>
      <c r="L1990">
        <v>655.92309999999998</v>
      </c>
      <c r="M1990">
        <v>6.7049000000000003</v>
      </c>
    </row>
    <row r="1991" spans="1:13" x14ac:dyDescent="0.45">
      <c r="A1991">
        <v>1990</v>
      </c>
      <c r="B1991">
        <v>4</v>
      </c>
      <c r="C1991" t="s">
        <v>4</v>
      </c>
      <c r="D1991" t="s">
        <v>39</v>
      </c>
      <c r="E1991">
        <v>1990</v>
      </c>
      <c r="F1991">
        <v>33.346649970552193</v>
      </c>
      <c r="G1991">
        <v>1.6771777460346442</v>
      </c>
      <c r="H1991">
        <v>54226.408940000001</v>
      </c>
      <c r="I1991">
        <v>1.6771777460346442</v>
      </c>
      <c r="J1991">
        <v>10.77</v>
      </c>
      <c r="K1991">
        <v>40099553</v>
      </c>
      <c r="L1991">
        <v>626.52269999999999</v>
      </c>
      <c r="M1991">
        <v>6.3385583333333297</v>
      </c>
    </row>
    <row r="1992" spans="1:13" x14ac:dyDescent="0.45">
      <c r="A1992">
        <v>1991</v>
      </c>
      <c r="B1992">
        <v>4</v>
      </c>
      <c r="C1992" t="s">
        <v>4</v>
      </c>
      <c r="D1992" t="s">
        <v>39</v>
      </c>
      <c r="E1992">
        <v>1991</v>
      </c>
      <c r="F1992">
        <v>21.180356189030093</v>
      </c>
      <c r="G1992">
        <v>-0.38419991806316034</v>
      </c>
      <c r="H1992">
        <v>53635.158320000002</v>
      </c>
      <c r="I1992">
        <v>-0.38419991806316034</v>
      </c>
      <c r="J1992">
        <v>84.85</v>
      </c>
      <c r="K1992">
        <v>40680533</v>
      </c>
      <c r="L1992">
        <v>611.50229999999999</v>
      </c>
      <c r="M1992">
        <v>6.2836999999999996</v>
      </c>
    </row>
    <row r="1993" spans="1:13" x14ac:dyDescent="0.45">
      <c r="A1993">
        <v>1992</v>
      </c>
      <c r="B1993">
        <v>4</v>
      </c>
      <c r="C1993" t="s">
        <v>4</v>
      </c>
      <c r="D1993" t="s">
        <v>39</v>
      </c>
      <c r="E1993">
        <v>1992</v>
      </c>
      <c r="F1993">
        <v>23.237706247257933</v>
      </c>
      <c r="G1993">
        <v>3.076300251386499</v>
      </c>
      <c r="H1993">
        <v>56372.72939</v>
      </c>
      <c r="I1993">
        <v>3.076300251386499</v>
      </c>
      <c r="J1993">
        <v>45.00022669419586</v>
      </c>
      <c r="K1993">
        <v>41237813</v>
      </c>
      <c r="L1993">
        <v>630.84466999999995</v>
      </c>
      <c r="M1993">
        <v>6.1045333333333298</v>
      </c>
    </row>
    <row r="1994" spans="1:13" x14ac:dyDescent="0.45">
      <c r="A1994">
        <v>1993</v>
      </c>
      <c r="B1994">
        <v>4</v>
      </c>
      <c r="C1994" t="s">
        <v>4</v>
      </c>
      <c r="D1994" t="s">
        <v>39</v>
      </c>
      <c r="E1994">
        <v>1993</v>
      </c>
      <c r="F1994">
        <v>29.705876294432983</v>
      </c>
      <c r="G1994">
        <v>6.3470968457308317</v>
      </c>
      <c r="H1994">
        <v>59045.650459999997</v>
      </c>
      <c r="I1994">
        <v>6.3470968457308317</v>
      </c>
      <c r="J1994">
        <v>58.767226442480748</v>
      </c>
      <c r="K1994">
        <v>41788302</v>
      </c>
      <c r="L1994">
        <v>665.22644000000003</v>
      </c>
      <c r="M1994">
        <v>6.15696666666667</v>
      </c>
    </row>
    <row r="1995" spans="1:13" x14ac:dyDescent="0.45">
      <c r="A1995">
        <v>1994</v>
      </c>
      <c r="B1995">
        <v>4</v>
      </c>
      <c r="C1995" t="s">
        <v>4</v>
      </c>
      <c r="D1995" t="s">
        <v>39</v>
      </c>
      <c r="E1995">
        <v>1994</v>
      </c>
      <c r="F1995">
        <v>27.961195228788611</v>
      </c>
      <c r="G1995">
        <v>5.3956040259993472</v>
      </c>
      <c r="H1995">
        <v>61686.188540000003</v>
      </c>
      <c r="I1995">
        <v>5.3956040259993472</v>
      </c>
      <c r="J1995">
        <v>56.019569022766788</v>
      </c>
      <c r="K1995">
        <v>42337109</v>
      </c>
      <c r="L1995">
        <v>768.19330000000002</v>
      </c>
      <c r="M1995">
        <v>5.9749125000000003</v>
      </c>
    </row>
    <row r="1996" spans="1:13" x14ac:dyDescent="0.45">
      <c r="A1996">
        <v>1995</v>
      </c>
      <c r="B1996">
        <v>4</v>
      </c>
      <c r="C1996" t="s">
        <v>4</v>
      </c>
      <c r="D1996" t="s">
        <v>39</v>
      </c>
      <c r="E1996">
        <v>1995</v>
      </c>
      <c r="F1996">
        <v>20.646664845998956</v>
      </c>
      <c r="G1996">
        <v>5.8457250231509477</v>
      </c>
      <c r="H1996">
        <v>64814.177009999999</v>
      </c>
      <c r="I1996">
        <v>5.8457250231509477</v>
      </c>
      <c r="J1996">
        <v>36.910804571991875</v>
      </c>
      <c r="K1996">
        <v>42880186</v>
      </c>
      <c r="L1996">
        <v>804.47095000000002</v>
      </c>
      <c r="M1996">
        <v>5.6670416666666696</v>
      </c>
    </row>
    <row r="1997" spans="1:13" x14ac:dyDescent="0.45">
      <c r="A1997">
        <v>1996</v>
      </c>
      <c r="B1997">
        <v>4</v>
      </c>
      <c r="C1997" t="s">
        <v>4</v>
      </c>
      <c r="D1997" t="s">
        <v>39</v>
      </c>
      <c r="E1997">
        <v>1996</v>
      </c>
      <c r="F1997">
        <v>21.500007824061825</v>
      </c>
      <c r="G1997">
        <v>5.3523537164680874</v>
      </c>
      <c r="H1997">
        <v>64875.152349999997</v>
      </c>
      <c r="I1997">
        <v>5.3523537164680874</v>
      </c>
      <c r="J1997">
        <v>32.234220971008952</v>
      </c>
      <c r="K1997">
        <v>43423369</v>
      </c>
      <c r="L1997">
        <v>802.51099999999997</v>
      </c>
      <c r="M1997">
        <v>5.9175666666666702</v>
      </c>
    </row>
    <row r="1998" spans="1:13" x14ac:dyDescent="0.45">
      <c r="A1998">
        <v>1997</v>
      </c>
      <c r="B1998">
        <v>4</v>
      </c>
      <c r="C1998" t="s">
        <v>4</v>
      </c>
      <c r="D1998" t="s">
        <v>39</v>
      </c>
      <c r="E1998">
        <v>1997</v>
      </c>
      <c r="F1998">
        <v>29.067658893315155</v>
      </c>
      <c r="G1998">
        <v>4.7117168671902476</v>
      </c>
      <c r="H1998">
        <v>63701.942990000003</v>
      </c>
      <c r="I1998">
        <v>4.7117168671902476</v>
      </c>
      <c r="J1998">
        <v>19.921182374729838</v>
      </c>
      <c r="K1998">
        <v>43972046</v>
      </c>
      <c r="L1998">
        <v>844.21140000000003</v>
      </c>
      <c r="M1998">
        <v>6.2418333333333296</v>
      </c>
    </row>
    <row r="1999" spans="1:13" x14ac:dyDescent="0.45">
      <c r="A1999">
        <v>1998</v>
      </c>
      <c r="B1999">
        <v>4</v>
      </c>
      <c r="C1999" t="s">
        <v>4</v>
      </c>
      <c r="D1999" t="s">
        <v>39</v>
      </c>
      <c r="E1999">
        <v>1998</v>
      </c>
      <c r="F1999">
        <v>35.004441851553196</v>
      </c>
      <c r="G1999">
        <v>4.4690781803496122</v>
      </c>
      <c r="H1999">
        <v>65351.933830000002</v>
      </c>
      <c r="I1999">
        <v>4.4690781803496122</v>
      </c>
      <c r="J1999">
        <v>25.532011446373815</v>
      </c>
      <c r="K1999">
        <v>44516185</v>
      </c>
      <c r="L1999">
        <v>923.95420000000001</v>
      </c>
      <c r="M1999">
        <v>6.3431583333333297</v>
      </c>
    </row>
    <row r="2000" spans="1:13" x14ac:dyDescent="0.45">
      <c r="A2000">
        <v>1999</v>
      </c>
      <c r="B2000">
        <v>4</v>
      </c>
      <c r="C2000" t="s">
        <v>4</v>
      </c>
      <c r="D2000" t="s">
        <v>39</v>
      </c>
      <c r="E2000">
        <v>1999</v>
      </c>
      <c r="F2000">
        <v>28.352364502610101</v>
      </c>
      <c r="G2000">
        <v>7.212540753618299</v>
      </c>
      <c r="H2000">
        <v>70070.61477</v>
      </c>
      <c r="I2000">
        <v>7.212540753618299</v>
      </c>
      <c r="J2000">
        <v>57.042000000000002</v>
      </c>
      <c r="K2000">
        <v>45041636</v>
      </c>
      <c r="L2000">
        <v>925.74816999999996</v>
      </c>
      <c r="M2000">
        <v>6.28579166666667</v>
      </c>
    </row>
    <row r="2001" spans="1:13" x14ac:dyDescent="0.45">
      <c r="A2001">
        <v>2000</v>
      </c>
      <c r="B2001">
        <v>4</v>
      </c>
      <c r="C2001" t="s">
        <v>4</v>
      </c>
      <c r="D2001" t="s">
        <v>39</v>
      </c>
      <c r="E2001">
        <v>2000</v>
      </c>
      <c r="F2001">
        <v>11.02653052074254</v>
      </c>
      <c r="G2001">
        <v>11.192023190554565</v>
      </c>
      <c r="H2001">
        <v>72065.173200000005</v>
      </c>
      <c r="I2001">
        <v>11.192023190554565</v>
      </c>
      <c r="J2001">
        <v>57.183700000000002</v>
      </c>
      <c r="K2001">
        <v>45538332</v>
      </c>
      <c r="L2001">
        <v>1055.1343999999999</v>
      </c>
      <c r="M2001">
        <v>6.5167250000000001</v>
      </c>
    </row>
    <row r="2002" spans="1:13" x14ac:dyDescent="0.45">
      <c r="A2002">
        <v>2001</v>
      </c>
      <c r="B2002">
        <v>4</v>
      </c>
      <c r="C2002" t="s">
        <v>4</v>
      </c>
      <c r="D2002" t="s">
        <v>39</v>
      </c>
      <c r="E2002">
        <v>2001</v>
      </c>
      <c r="F2002">
        <v>14.374638542067515</v>
      </c>
      <c r="G2002">
        <v>11.303101085296547</v>
      </c>
      <c r="H2002">
        <v>71630.535569999993</v>
      </c>
      <c r="I2002">
        <v>11.303101085296547</v>
      </c>
      <c r="J2002">
        <v>56.900300000000001</v>
      </c>
      <c r="K2002">
        <v>46014826</v>
      </c>
      <c r="L2002">
        <v>963.84076000000005</v>
      </c>
      <c r="M2002">
        <v>6.74890833333333</v>
      </c>
    </row>
    <row r="2003" spans="1:13" x14ac:dyDescent="0.45">
      <c r="A2003">
        <v>2002</v>
      </c>
      <c r="B2003">
        <v>4</v>
      </c>
      <c r="C2003" t="s">
        <v>4</v>
      </c>
      <c r="D2003" t="s">
        <v>39</v>
      </c>
      <c r="E2003">
        <v>2002</v>
      </c>
      <c r="F2003">
        <v>34.60624105095286</v>
      </c>
      <c r="G2003">
        <v>10.584569136879836</v>
      </c>
      <c r="H2003">
        <v>72160.750329999995</v>
      </c>
      <c r="I2003">
        <v>10.584569136879836</v>
      </c>
      <c r="J2003">
        <v>57.467100000000002</v>
      </c>
      <c r="K2003">
        <v>46480230</v>
      </c>
      <c r="L2003">
        <v>1107.3801000000001</v>
      </c>
      <c r="M2003">
        <v>6.6420833333333302</v>
      </c>
    </row>
    <row r="2004" spans="1:13" x14ac:dyDescent="0.45">
      <c r="A2004">
        <v>2003</v>
      </c>
      <c r="B2004">
        <v>4</v>
      </c>
      <c r="C2004" t="s">
        <v>4</v>
      </c>
      <c r="D2004" t="s">
        <v>39</v>
      </c>
      <c r="E2004">
        <v>2003</v>
      </c>
      <c r="F2004">
        <v>28.719707517757826</v>
      </c>
      <c r="G2004">
        <v>11.917090959083936</v>
      </c>
      <c r="H2004">
        <v>76267.040890000004</v>
      </c>
      <c r="I2004">
        <v>11.917090959083936</v>
      </c>
      <c r="J2004">
        <v>56.3337</v>
      </c>
      <c r="K2004">
        <v>46924293</v>
      </c>
      <c r="L2004">
        <v>1236.4875</v>
      </c>
      <c r="M2004">
        <v>6.1389250000000004</v>
      </c>
    </row>
    <row r="2005" spans="1:13" x14ac:dyDescent="0.45">
      <c r="A2005">
        <v>2004</v>
      </c>
      <c r="B2005">
        <v>4</v>
      </c>
      <c r="C2005" t="s">
        <v>4</v>
      </c>
      <c r="D2005" t="s">
        <v>39</v>
      </c>
      <c r="E2005">
        <v>2004</v>
      </c>
      <c r="F2005">
        <v>10.722248210498961</v>
      </c>
      <c r="G2005">
        <v>12.700593846776627</v>
      </c>
      <c r="H2005">
        <v>78883.67585</v>
      </c>
      <c r="I2005">
        <v>12.700593846776627</v>
      </c>
      <c r="J2005">
        <v>58.6004</v>
      </c>
      <c r="K2005">
        <v>47338446</v>
      </c>
      <c r="L2005">
        <v>1285.3595</v>
      </c>
      <c r="M2005">
        <v>5.8058333333333296</v>
      </c>
    </row>
    <row r="2006" spans="1:13" x14ac:dyDescent="0.45">
      <c r="A2006">
        <v>2005</v>
      </c>
      <c r="B2006">
        <v>4</v>
      </c>
      <c r="C2006" t="s">
        <v>4</v>
      </c>
      <c r="D2006" t="s">
        <v>39</v>
      </c>
      <c r="E2006">
        <v>2005</v>
      </c>
      <c r="F2006">
        <v>12.013657249983751</v>
      </c>
      <c r="G2006">
        <v>12.648342433636103</v>
      </c>
      <c r="H2006">
        <v>82116.799220000001</v>
      </c>
      <c r="I2006">
        <v>12.648342433636103</v>
      </c>
      <c r="J2006">
        <v>54.067</v>
      </c>
      <c r="K2006">
        <v>47724471</v>
      </c>
      <c r="L2006">
        <v>1642.7947999999999</v>
      </c>
      <c r="M2006">
        <v>5.81816666666667</v>
      </c>
    </row>
    <row r="2007" spans="1:13" x14ac:dyDescent="0.45">
      <c r="A2007">
        <v>2006</v>
      </c>
      <c r="B2007">
        <v>4</v>
      </c>
      <c r="C2007" t="s">
        <v>4</v>
      </c>
      <c r="D2007" t="s">
        <v>39</v>
      </c>
      <c r="E2007">
        <v>2006</v>
      </c>
      <c r="F2007">
        <v>20.367488546657924</v>
      </c>
      <c r="G2007">
        <v>12.449667010357814</v>
      </c>
      <c r="H2007">
        <v>85213.258539999995</v>
      </c>
      <c r="I2007">
        <v>12.449667010357814</v>
      </c>
      <c r="J2007">
        <v>63.133783241887272</v>
      </c>
      <c r="K2007">
        <v>48088274</v>
      </c>
      <c r="L2007">
        <v>1538.9808</v>
      </c>
      <c r="M2007">
        <v>5.84294166666667</v>
      </c>
    </row>
    <row r="2008" spans="1:13" x14ac:dyDescent="0.45">
      <c r="A2008">
        <v>2007</v>
      </c>
      <c r="B2008">
        <v>4</v>
      </c>
      <c r="C2008" t="s">
        <v>4</v>
      </c>
      <c r="D2008" t="s">
        <v>39</v>
      </c>
      <c r="E2008">
        <v>2007</v>
      </c>
      <c r="F2008">
        <v>22.593927777519539</v>
      </c>
      <c r="G2008">
        <v>11.670594677673193</v>
      </c>
      <c r="H2008">
        <v>87772.440969999996</v>
      </c>
      <c r="I2008">
        <v>11.670594677673193</v>
      </c>
      <c r="J2008">
        <v>45.00022669419586</v>
      </c>
      <c r="K2008">
        <v>48445647</v>
      </c>
      <c r="L2008">
        <v>1648.7915</v>
      </c>
      <c r="M2008">
        <v>5.6168833333333303</v>
      </c>
    </row>
    <row r="2009" spans="1:13" x14ac:dyDescent="0.45">
      <c r="A2009">
        <v>2008</v>
      </c>
      <c r="B2009">
        <v>4</v>
      </c>
      <c r="C2009" t="s">
        <v>4</v>
      </c>
      <c r="D2009" t="s">
        <v>39</v>
      </c>
      <c r="E2009">
        <v>2008</v>
      </c>
      <c r="F2009">
        <v>17.764330366518195</v>
      </c>
      <c r="G2009">
        <v>10.42728342049864</v>
      </c>
      <c r="H2009">
        <v>86051.647899999996</v>
      </c>
      <c r="I2009">
        <v>10.42728342049864</v>
      </c>
      <c r="J2009">
        <v>36.267113095382818</v>
      </c>
      <c r="K2009">
        <v>48729486</v>
      </c>
      <c r="L2009">
        <v>1504.8369</v>
      </c>
      <c r="M2009">
        <v>5.4414499999999997</v>
      </c>
    </row>
    <row r="2010" spans="1:13" x14ac:dyDescent="0.45">
      <c r="A2010">
        <v>2009</v>
      </c>
      <c r="B2010">
        <v>4</v>
      </c>
      <c r="C2010" t="s">
        <v>4</v>
      </c>
      <c r="D2010" t="s">
        <v>39</v>
      </c>
      <c r="E2010">
        <v>2009</v>
      </c>
      <c r="F2010">
        <v>8.7618477573264926</v>
      </c>
      <c r="G2010">
        <v>9.7648312496131382</v>
      </c>
      <c r="H2010">
        <v>86927.845419999998</v>
      </c>
      <c r="I2010">
        <v>9.7648312496131382</v>
      </c>
      <c r="J2010">
        <v>26.866670146504454</v>
      </c>
      <c r="K2010">
        <v>49015836</v>
      </c>
      <c r="L2010">
        <v>1377.9010000000001</v>
      </c>
      <c r="M2010">
        <v>5.5763666666666696</v>
      </c>
    </row>
    <row r="2011" spans="1:13" x14ac:dyDescent="0.45">
      <c r="A2011">
        <v>2010</v>
      </c>
      <c r="B2011">
        <v>4</v>
      </c>
      <c r="C2011" t="s">
        <v>4</v>
      </c>
      <c r="D2011" t="s">
        <v>39</v>
      </c>
      <c r="E2011">
        <v>2010</v>
      </c>
      <c r="F2011">
        <v>6.0258734195764561</v>
      </c>
      <c r="G2011">
        <v>9.2332487015622178</v>
      </c>
      <c r="H2011">
        <v>89150.325549999994</v>
      </c>
      <c r="I2011">
        <v>9.2332487015622178</v>
      </c>
      <c r="J2011">
        <v>18.800885897756729</v>
      </c>
      <c r="K2011">
        <v>49390988</v>
      </c>
      <c r="L2011">
        <v>1386.8824</v>
      </c>
      <c r="M2011">
        <v>5.6348833333333301</v>
      </c>
    </row>
    <row r="2012" spans="1:13" x14ac:dyDescent="0.45">
      <c r="A2012">
        <v>2011</v>
      </c>
      <c r="B2012">
        <v>4</v>
      </c>
      <c r="C2012" t="s">
        <v>4</v>
      </c>
      <c r="D2012" t="s">
        <v>39</v>
      </c>
      <c r="E2012">
        <v>2011</v>
      </c>
      <c r="F2012">
        <v>8.6777991328952169</v>
      </c>
      <c r="G2012">
        <v>6.6487164244702512</v>
      </c>
      <c r="H2012">
        <v>88427.889809999993</v>
      </c>
      <c r="I2012">
        <v>6.6487164244702512</v>
      </c>
      <c r="J2012">
        <v>16.131568497495451</v>
      </c>
      <c r="K2012">
        <v>49794522</v>
      </c>
      <c r="L2012">
        <v>1505.1958</v>
      </c>
      <c r="M2012">
        <v>5.4441083333333298</v>
      </c>
    </row>
    <row r="2013" spans="1:13" x14ac:dyDescent="0.45">
      <c r="A2013">
        <v>2012</v>
      </c>
      <c r="B2013">
        <v>4</v>
      </c>
      <c r="C2013" t="s">
        <v>4</v>
      </c>
      <c r="D2013" t="s">
        <v>39</v>
      </c>
      <c r="E2013">
        <v>2012</v>
      </c>
      <c r="F2013">
        <v>6.4354663410652506</v>
      </c>
      <c r="G2013">
        <v>5.5873927036392104</v>
      </c>
      <c r="H2013">
        <v>92134.790370000002</v>
      </c>
      <c r="I2013">
        <v>5.5873927036392104</v>
      </c>
      <c r="J2013">
        <v>11.855398125982113</v>
      </c>
      <c r="K2013">
        <v>50218185</v>
      </c>
      <c r="L2013">
        <v>1779.6029000000001</v>
      </c>
      <c r="M2013">
        <v>640.653416666667</v>
      </c>
    </row>
    <row r="2014" spans="1:13" x14ac:dyDescent="0.45">
      <c r="A2014">
        <v>2013</v>
      </c>
      <c r="B2014">
        <v>4</v>
      </c>
      <c r="C2014" t="s">
        <v>4</v>
      </c>
      <c r="D2014" t="s">
        <v>39</v>
      </c>
      <c r="E2014">
        <v>2013</v>
      </c>
      <c r="F2014">
        <v>3.7969915774223466</v>
      </c>
      <c r="G2014">
        <v>6.9823016313234518</v>
      </c>
      <c r="H2014">
        <v>95306.011029999994</v>
      </c>
      <c r="I2014">
        <v>6.9823016313234518</v>
      </c>
      <c r="J2014">
        <v>30.983105509000815</v>
      </c>
      <c r="K2014">
        <v>50648334</v>
      </c>
      <c r="L2014">
        <v>2042.9813999999999</v>
      </c>
      <c r="M2014">
        <v>933.57045635687905</v>
      </c>
    </row>
    <row r="2015" spans="1:13" x14ac:dyDescent="0.45">
      <c r="A2015">
        <v>2014</v>
      </c>
      <c r="B2015">
        <v>4</v>
      </c>
      <c r="C2015" t="s">
        <v>4</v>
      </c>
      <c r="D2015" t="s">
        <v>39</v>
      </c>
      <c r="E2015">
        <v>2014</v>
      </c>
      <c r="F2015">
        <v>4.2652066163038569</v>
      </c>
      <c r="G2015">
        <v>7.3011811756791474</v>
      </c>
      <c r="H2015">
        <v>100795.38039999999</v>
      </c>
      <c r="I2015">
        <v>7.3011811756791474</v>
      </c>
      <c r="J2015">
        <v>40.528016268266384</v>
      </c>
      <c r="K2015">
        <v>51072436</v>
      </c>
      <c r="L2015">
        <v>2368.4949000000001</v>
      </c>
      <c r="M2015">
        <v>984.34574756004599</v>
      </c>
    </row>
    <row r="2016" spans="1:13" x14ac:dyDescent="0.45">
      <c r="A2016">
        <v>2015</v>
      </c>
      <c r="B2016">
        <v>4</v>
      </c>
      <c r="C2016" t="s">
        <v>4</v>
      </c>
      <c r="D2016" t="s">
        <v>39</v>
      </c>
      <c r="E2016">
        <v>2015</v>
      </c>
      <c r="F2016">
        <v>8.3748972406742155</v>
      </c>
      <c r="G2016">
        <v>2.4517805205452703</v>
      </c>
      <c r="H2016">
        <v>104222.8504</v>
      </c>
      <c r="I2016">
        <v>2.4517805205452703</v>
      </c>
      <c r="J2016">
        <v>44.947228360036767</v>
      </c>
      <c r="K2016">
        <v>51483949</v>
      </c>
      <c r="L2016">
        <v>2192.5250000000001</v>
      </c>
      <c r="M2016">
        <v>1162.6153286255401</v>
      </c>
    </row>
    <row r="2017" spans="1:13" x14ac:dyDescent="0.45">
      <c r="A2017">
        <v>2016</v>
      </c>
      <c r="B2017">
        <v>4</v>
      </c>
      <c r="C2017" t="s">
        <v>4</v>
      </c>
      <c r="D2017" t="s">
        <v>39</v>
      </c>
      <c r="E2017">
        <v>2016</v>
      </c>
      <c r="F2017">
        <v>-2.6513524138243127</v>
      </c>
      <c r="G2017">
        <v>9.638069184674265</v>
      </c>
      <c r="H2017">
        <v>108641.19319999999</v>
      </c>
      <c r="I2017">
        <v>9.638069184674265</v>
      </c>
      <c r="J2017">
        <v>53.91504376279881</v>
      </c>
      <c r="K2017">
        <v>51892349</v>
      </c>
      <c r="L2017">
        <v>2501.5963999999999</v>
      </c>
      <c r="M2017">
        <v>1234.8695166666701</v>
      </c>
    </row>
    <row r="2018" spans="1:13" x14ac:dyDescent="0.45">
      <c r="A2018">
        <v>2017</v>
      </c>
      <c r="B2018">
        <v>4</v>
      </c>
      <c r="C2018" t="s">
        <v>4</v>
      </c>
      <c r="D2018" t="s">
        <v>39</v>
      </c>
      <c r="E2018">
        <v>2017</v>
      </c>
      <c r="F2018">
        <v>5.3729010205101417</v>
      </c>
      <c r="G2018">
        <v>4.9491941965002013</v>
      </c>
      <c r="H2018">
        <v>124412.81909999999</v>
      </c>
      <c r="I2018">
        <v>4.9491941965002013</v>
      </c>
      <c r="J2018">
        <v>61.021481739939922</v>
      </c>
      <c r="K2018">
        <v>52288341</v>
      </c>
      <c r="L2018">
        <v>3203.9011</v>
      </c>
      <c r="M2018">
        <v>1360.35870704085</v>
      </c>
    </row>
    <row r="2019" spans="1:13" x14ac:dyDescent="0.45">
      <c r="A2019">
        <v>2018</v>
      </c>
      <c r="B2019">
        <v>4</v>
      </c>
      <c r="C2019" t="s">
        <v>4</v>
      </c>
      <c r="D2019" t="s">
        <v>39</v>
      </c>
      <c r="E2019">
        <v>2018</v>
      </c>
      <c r="F2019">
        <v>5.4456594359947132</v>
      </c>
      <c r="G2019">
        <v>5.641937103395648</v>
      </c>
      <c r="H2019">
        <v>126490.12089999999</v>
      </c>
      <c r="I2019">
        <v>5.641937103395648</v>
      </c>
      <c r="J2019">
        <v>62.448907025142262</v>
      </c>
      <c r="K2019">
        <v>52666014</v>
      </c>
      <c r="L2019">
        <v>3270.8009999999999</v>
      </c>
      <c r="M2019">
        <v>1429.8079752010699</v>
      </c>
    </row>
    <row r="2020" spans="1:13" x14ac:dyDescent="0.45">
      <c r="A2020">
        <v>2019</v>
      </c>
      <c r="B2020">
        <v>4</v>
      </c>
      <c r="C2020" t="s">
        <v>4</v>
      </c>
      <c r="D2020" t="s">
        <v>39</v>
      </c>
      <c r="E2020">
        <v>2019</v>
      </c>
      <c r="F2020">
        <v>6.2652186585049776</v>
      </c>
      <c r="G2020">
        <v>5.9973370500001835</v>
      </c>
      <c r="H2020">
        <v>129006.2203</v>
      </c>
      <c r="I2020">
        <v>5.9973370500001835</v>
      </c>
      <c r="J2020">
        <v>60.688989216536513</v>
      </c>
      <c r="K2020">
        <v>53040212</v>
      </c>
      <c r="L2020">
        <v>3197.22</v>
      </c>
      <c r="M2020">
        <v>1518.2551166666699</v>
      </c>
    </row>
    <row r="2021" spans="1:13" x14ac:dyDescent="0.45">
      <c r="A2021">
        <v>2020</v>
      </c>
      <c r="B2021">
        <v>4</v>
      </c>
      <c r="C2021" t="s">
        <v>4</v>
      </c>
      <c r="D2021" t="s">
        <v>39</v>
      </c>
      <c r="E2021">
        <v>2020</v>
      </c>
      <c r="F2021">
        <v>3.8442545356197115</v>
      </c>
      <c r="G2021">
        <v>2.434131087359475</v>
      </c>
      <c r="H2021">
        <v>128949.3985</v>
      </c>
      <c r="I2021">
        <v>2.434131087359475</v>
      </c>
      <c r="J2021">
        <v>64.900657099085208</v>
      </c>
      <c r="K2021">
        <v>53423198</v>
      </c>
      <c r="L2021">
        <v>3183.1046999999999</v>
      </c>
      <c r="M2021">
        <v>1381.61916666667</v>
      </c>
    </row>
    <row r="2022" spans="1:13" x14ac:dyDescent="0.45">
      <c r="A2022">
        <v>2021</v>
      </c>
      <c r="B2022">
        <v>4</v>
      </c>
      <c r="C2022" t="s">
        <v>4</v>
      </c>
      <c r="D2022" t="s">
        <v>39</v>
      </c>
      <c r="E2022">
        <v>2021</v>
      </c>
      <c r="F2022">
        <v>4.8025550036039846</v>
      </c>
      <c r="G2022">
        <v>-18.484959372189905</v>
      </c>
      <c r="H2022">
        <v>42949.447094251962</v>
      </c>
      <c r="I2022">
        <v>-18.484959372189905</v>
      </c>
      <c r="J2022">
        <v>65.838334586847765</v>
      </c>
      <c r="K2022">
        <v>53798084</v>
      </c>
      <c r="L2022">
        <v>3064.8483999999999</v>
      </c>
      <c r="M2022">
        <v>1443.2274195114699</v>
      </c>
    </row>
    <row r="2023" spans="1:13" x14ac:dyDescent="0.45">
      <c r="A2023">
        <v>2022</v>
      </c>
      <c r="B2023">
        <v>4</v>
      </c>
      <c r="C2023" t="s">
        <v>4</v>
      </c>
      <c r="D2023" t="s">
        <v>39</v>
      </c>
      <c r="E2023">
        <v>2022</v>
      </c>
      <c r="F2023">
        <v>10.505836575920569</v>
      </c>
      <c r="G2023">
        <v>2.2779203116183595</v>
      </c>
      <c r="H2023">
        <v>45209.944309738908</v>
      </c>
      <c r="I2023">
        <v>2.2779203116183595</v>
      </c>
      <c r="J2023">
        <v>72.372910084353194</v>
      </c>
      <c r="K2023">
        <v>54179306</v>
      </c>
      <c r="L2023">
        <v>1402.19</v>
      </c>
      <c r="M2023">
        <v>1447.7005676149365</v>
      </c>
    </row>
    <row r="2024" spans="1:13" x14ac:dyDescent="0.45">
      <c r="A2024">
        <v>1980</v>
      </c>
      <c r="B2024">
        <v>5</v>
      </c>
      <c r="C2024" t="s">
        <v>5</v>
      </c>
      <c r="D2024" t="s">
        <v>40</v>
      </c>
      <c r="E2024">
        <v>1980</v>
      </c>
      <c r="F2024">
        <v>6.875078733969886</v>
      </c>
      <c r="G2024">
        <v>4.6720165363948638</v>
      </c>
      <c r="H2024">
        <v>47589.415062883061</v>
      </c>
      <c r="I2024">
        <v>4.6720165363948638</v>
      </c>
      <c r="J2024">
        <v>112.58722893374353</v>
      </c>
      <c r="K2024">
        <v>13215707</v>
      </c>
      <c r="L2024">
        <v>9580.384</v>
      </c>
      <c r="M2024">
        <v>158.302826460348</v>
      </c>
    </row>
    <row r="2025" spans="1:13" x14ac:dyDescent="0.45">
      <c r="A2025">
        <v>1981</v>
      </c>
      <c r="B2025">
        <v>5</v>
      </c>
      <c r="C2025" t="s">
        <v>5</v>
      </c>
      <c r="D2025" t="s">
        <v>40</v>
      </c>
      <c r="E2025">
        <v>1981</v>
      </c>
      <c r="F2025">
        <v>1.0600191290354672</v>
      </c>
      <c r="G2025">
        <v>4.1915087975568497</v>
      </c>
      <c r="H2025">
        <v>50094.121118824274</v>
      </c>
      <c r="I2025">
        <v>4.1915087975568497</v>
      </c>
      <c r="J2025">
        <v>110.86213181052887</v>
      </c>
      <c r="K2025">
        <v>13564594</v>
      </c>
      <c r="L2025">
        <v>9649.4889999999996</v>
      </c>
      <c r="M2025">
        <v>159.083405773961</v>
      </c>
    </row>
    <row r="2026" spans="1:13" x14ac:dyDescent="0.45">
      <c r="A2026">
        <v>1982</v>
      </c>
      <c r="B2026">
        <v>5</v>
      </c>
      <c r="C2026" t="s">
        <v>5</v>
      </c>
      <c r="D2026" t="s">
        <v>40</v>
      </c>
      <c r="E2026">
        <v>1982</v>
      </c>
      <c r="F2026">
        <v>2.5590557316689626</v>
      </c>
      <c r="G2026">
        <v>3.2305765739738348</v>
      </c>
      <c r="H2026">
        <v>52730.653809288713</v>
      </c>
      <c r="I2026">
        <v>3.2305765739738348</v>
      </c>
      <c r="J2026">
        <v>110.4586335244972</v>
      </c>
      <c r="K2026">
        <v>13921029</v>
      </c>
      <c r="L2026">
        <v>10068.273999999999</v>
      </c>
      <c r="M2026">
        <v>169.15779604391301</v>
      </c>
    </row>
    <row r="2027" spans="1:13" x14ac:dyDescent="0.45">
      <c r="A2027">
        <v>1983</v>
      </c>
      <c r="B2027">
        <v>5</v>
      </c>
      <c r="C2027" t="s">
        <v>5</v>
      </c>
      <c r="D2027" t="s">
        <v>40</v>
      </c>
      <c r="E2027">
        <v>1983</v>
      </c>
      <c r="F2027">
        <v>5.9103872144689689</v>
      </c>
      <c r="G2027">
        <v>3.4880478404958097</v>
      </c>
      <c r="H2027">
        <v>55505.951378198646</v>
      </c>
      <c r="I2027">
        <v>3.4880478404958097</v>
      </c>
      <c r="J2027">
        <v>108.01629663278634</v>
      </c>
      <c r="K2027">
        <v>14292862</v>
      </c>
      <c r="L2027">
        <v>11261.694</v>
      </c>
      <c r="M2027">
        <v>177.12609562264501</v>
      </c>
    </row>
    <row r="2028" spans="1:13" x14ac:dyDescent="0.45">
      <c r="A2028">
        <v>1984</v>
      </c>
      <c r="B2028">
        <v>5</v>
      </c>
      <c r="C2028" t="s">
        <v>5</v>
      </c>
      <c r="D2028" t="s">
        <v>40</v>
      </c>
      <c r="E2028">
        <v>1984</v>
      </c>
      <c r="F2028">
        <v>4.7927840196209814</v>
      </c>
      <c r="G2028">
        <v>4.8738105937217995</v>
      </c>
      <c r="H2028">
        <v>58427.317240209108</v>
      </c>
      <c r="I2028">
        <v>4.8738105937217995</v>
      </c>
      <c r="J2028">
        <v>106.62979258328096</v>
      </c>
      <c r="K2028">
        <v>14686454</v>
      </c>
      <c r="L2028">
        <v>11811.673000000001</v>
      </c>
      <c r="M2028">
        <v>184.03395659228599</v>
      </c>
    </row>
    <row r="2029" spans="1:13" x14ac:dyDescent="0.45">
      <c r="A2029">
        <v>1985</v>
      </c>
      <c r="B2029">
        <v>5</v>
      </c>
      <c r="C2029" t="s">
        <v>5</v>
      </c>
      <c r="D2029" t="s">
        <v>40</v>
      </c>
      <c r="E2029">
        <v>1985</v>
      </c>
      <c r="F2029">
        <v>-1.6059221989808918</v>
      </c>
      <c r="G2029">
        <v>-3.7877203695460508</v>
      </c>
      <c r="H2029">
        <v>61502.439200220113</v>
      </c>
      <c r="I2029">
        <v>-3.7877203695460508</v>
      </c>
      <c r="J2029">
        <v>104.68310313669808</v>
      </c>
      <c r="K2029">
        <v>15108135</v>
      </c>
      <c r="L2029">
        <v>11376.896000000001</v>
      </c>
      <c r="M2029">
        <v>174.88180190656001</v>
      </c>
    </row>
    <row r="2030" spans="1:13" x14ac:dyDescent="0.45">
      <c r="A2030">
        <v>1986</v>
      </c>
      <c r="B2030">
        <v>5</v>
      </c>
      <c r="C2030" t="s">
        <v>5</v>
      </c>
      <c r="D2030" t="s">
        <v>40</v>
      </c>
      <c r="E2030">
        <v>1986</v>
      </c>
      <c r="F2030">
        <v>-8.7173198626618813</v>
      </c>
      <c r="G2030">
        <v>-1.691488151027059</v>
      </c>
      <c r="H2030">
        <v>64739.409684442224</v>
      </c>
      <c r="I2030">
        <v>-1.691488151027059</v>
      </c>
      <c r="J2030">
        <v>106.49775120820179</v>
      </c>
      <c r="K2030">
        <v>15558740</v>
      </c>
      <c r="L2030">
        <v>12125.576999999999</v>
      </c>
      <c r="M2030">
        <v>146.83063073763299</v>
      </c>
    </row>
    <row r="2031" spans="1:13" x14ac:dyDescent="0.45">
      <c r="A2031">
        <v>1987</v>
      </c>
      <c r="B2031">
        <v>5</v>
      </c>
      <c r="C2031" t="s">
        <v>5</v>
      </c>
      <c r="D2031" t="s">
        <v>40</v>
      </c>
      <c r="E2031">
        <v>1987</v>
      </c>
      <c r="F2031">
        <v>7.6667147507537976</v>
      </c>
      <c r="G2031">
        <v>2.0796736501705482</v>
      </c>
      <c r="H2031">
        <v>68146.747036254979</v>
      </c>
      <c r="I2031">
        <v>2.0796736501705482</v>
      </c>
      <c r="J2031">
        <v>111.91959055312326</v>
      </c>
      <c r="K2031">
        <v>16033103</v>
      </c>
      <c r="L2031">
        <v>12132.968999999999</v>
      </c>
      <c r="M2031">
        <v>139.18187235938001</v>
      </c>
    </row>
    <row r="2032" spans="1:13" x14ac:dyDescent="0.45">
      <c r="A2032">
        <v>1988</v>
      </c>
      <c r="B2032">
        <v>5</v>
      </c>
      <c r="C2032" t="s">
        <v>5</v>
      </c>
      <c r="D2032" t="s">
        <v>40</v>
      </c>
      <c r="E2032">
        <v>1988</v>
      </c>
      <c r="F2032">
        <v>3.6200262502995173</v>
      </c>
      <c r="G2032">
        <v>6.6677000638786268</v>
      </c>
      <c r="H2032">
        <v>71733.417932899989</v>
      </c>
      <c r="I2032">
        <v>6.6677000638786268</v>
      </c>
      <c r="J2032">
        <v>122.62422864566418</v>
      </c>
      <c r="K2032">
        <v>16524616</v>
      </c>
      <c r="L2032">
        <v>12381.6875</v>
      </c>
      <c r="M2032">
        <v>126.530266313308</v>
      </c>
    </row>
    <row r="2033" spans="1:13" x14ac:dyDescent="0.45">
      <c r="A2033">
        <v>1989</v>
      </c>
      <c r="B2033">
        <v>5</v>
      </c>
      <c r="C2033" t="s">
        <v>5</v>
      </c>
      <c r="D2033" t="s">
        <v>40</v>
      </c>
      <c r="E2033">
        <v>1989</v>
      </c>
      <c r="F2033">
        <v>4.4617035433516889</v>
      </c>
      <c r="G2033">
        <v>5.8844232643786114</v>
      </c>
      <c r="H2033">
        <v>75508.860981999998</v>
      </c>
      <c r="I2033">
        <v>5.8844232643786114</v>
      </c>
      <c r="J2033">
        <v>136.68906141609571</v>
      </c>
      <c r="K2033">
        <v>17020143</v>
      </c>
      <c r="L2033">
        <v>13454.194</v>
      </c>
      <c r="M2033">
        <v>124.372850506265</v>
      </c>
    </row>
    <row r="2034" spans="1:13" x14ac:dyDescent="0.45">
      <c r="A2034">
        <v>1990</v>
      </c>
      <c r="B2034">
        <v>5</v>
      </c>
      <c r="C2034" t="s">
        <v>5</v>
      </c>
      <c r="D2034" t="s">
        <v>40</v>
      </c>
      <c r="E2034">
        <v>1990</v>
      </c>
      <c r="F2034">
        <v>3.8078149763084923</v>
      </c>
      <c r="G2034">
        <v>5.9162528187572292</v>
      </c>
      <c r="H2034">
        <v>79483.011559999999</v>
      </c>
      <c r="I2034">
        <v>5.9162528187572292</v>
      </c>
      <c r="J2034">
        <v>146.88825253398946</v>
      </c>
      <c r="K2034">
        <v>17517054</v>
      </c>
      <c r="L2034">
        <v>13757.189</v>
      </c>
      <c r="M2034">
        <v>119.130492907861</v>
      </c>
    </row>
    <row r="2035" spans="1:13" x14ac:dyDescent="0.45">
      <c r="A2035">
        <v>1991</v>
      </c>
      <c r="B2035">
        <v>5</v>
      </c>
      <c r="C2035" t="s">
        <v>5</v>
      </c>
      <c r="D2035" t="s">
        <v>40</v>
      </c>
      <c r="E2035">
        <v>1991</v>
      </c>
      <c r="F2035">
        <v>3.584698694941892</v>
      </c>
      <c r="G2035">
        <v>6.5029944366099386</v>
      </c>
      <c r="H2035">
        <v>90478.345350000003</v>
      </c>
      <c r="I2035">
        <v>6.5029944366099386</v>
      </c>
      <c r="J2035">
        <v>159.31144726325451</v>
      </c>
      <c r="K2035">
        <v>18017464</v>
      </c>
      <c r="L2035">
        <v>16754.076000000001</v>
      </c>
      <c r="M2035">
        <v>115.716796984574</v>
      </c>
    </row>
    <row r="2036" spans="1:13" x14ac:dyDescent="0.45">
      <c r="A2036">
        <v>1992</v>
      </c>
      <c r="B2036">
        <v>5</v>
      </c>
      <c r="C2036" t="s">
        <v>5</v>
      </c>
      <c r="D2036" t="s">
        <v>40</v>
      </c>
      <c r="E2036">
        <v>1992</v>
      </c>
      <c r="F2036">
        <v>2.4142424724986</v>
      </c>
      <c r="G2036">
        <v>5.8921905235491181</v>
      </c>
      <c r="H2036">
        <v>93209.029739999998</v>
      </c>
      <c r="I2036">
        <v>5.8921905235491181</v>
      </c>
      <c r="J2036">
        <v>150.61122098193547</v>
      </c>
      <c r="K2036">
        <v>18526708</v>
      </c>
      <c r="L2036">
        <v>18381.809000000001</v>
      </c>
      <c r="M2036">
        <v>123.418240455098</v>
      </c>
    </row>
    <row r="2037" spans="1:13" x14ac:dyDescent="0.45">
      <c r="A2037">
        <v>1993</v>
      </c>
      <c r="B2037">
        <v>5</v>
      </c>
      <c r="C2037" t="s">
        <v>5</v>
      </c>
      <c r="D2037" t="s">
        <v>40</v>
      </c>
      <c r="E2037">
        <v>1993</v>
      </c>
      <c r="F2037">
        <v>3.9869713102189479</v>
      </c>
      <c r="G2037">
        <v>6.8757635898959961</v>
      </c>
      <c r="H2037">
        <v>99807.165739999997</v>
      </c>
      <c r="I2037">
        <v>6.8757635898959961</v>
      </c>
      <c r="J2037">
        <v>157.94046250159704</v>
      </c>
      <c r="K2037">
        <v>19050077</v>
      </c>
      <c r="L2037">
        <v>17979.701000000001</v>
      </c>
      <c r="M2037">
        <v>124.143892793698</v>
      </c>
    </row>
    <row r="2038" spans="1:13" x14ac:dyDescent="0.45">
      <c r="A2038">
        <v>1994</v>
      </c>
      <c r="B2038">
        <v>5</v>
      </c>
      <c r="C2038" t="s">
        <v>5</v>
      </c>
      <c r="D2038" t="s">
        <v>40</v>
      </c>
      <c r="E2038">
        <v>1994</v>
      </c>
      <c r="F2038">
        <v>3.9373345120758358</v>
      </c>
      <c r="G2038">
        <v>6.2090637389576244</v>
      </c>
      <c r="H2038">
        <v>107698.1924</v>
      </c>
      <c r="I2038">
        <v>6.2090637389576244</v>
      </c>
      <c r="J2038">
        <v>179.90494267398611</v>
      </c>
      <c r="K2038">
        <v>19588703</v>
      </c>
      <c r="L2038">
        <v>18568.719000000001</v>
      </c>
      <c r="M2038">
        <v>120.224347779851</v>
      </c>
    </row>
    <row r="2039" spans="1:13" x14ac:dyDescent="0.45">
      <c r="A2039">
        <v>1995</v>
      </c>
      <c r="B2039">
        <v>5</v>
      </c>
      <c r="C2039" t="s">
        <v>5</v>
      </c>
      <c r="D2039" t="s">
        <v>40</v>
      </c>
      <c r="E2039">
        <v>1995</v>
      </c>
      <c r="F2039">
        <v>3.6334195531012341</v>
      </c>
      <c r="G2039">
        <v>6.8392162032070445</v>
      </c>
      <c r="H2039">
        <v>115161.2754</v>
      </c>
      <c r="I2039">
        <v>6.8392162032070445</v>
      </c>
      <c r="J2039">
        <v>192.1132002535139</v>
      </c>
      <c r="K2039">
        <v>20136888</v>
      </c>
      <c r="L2039">
        <v>19762.298999999999</v>
      </c>
      <c r="M2039">
        <v>120.454025449949</v>
      </c>
    </row>
    <row r="2040" spans="1:13" x14ac:dyDescent="0.45">
      <c r="A2040">
        <v>1996</v>
      </c>
      <c r="B2040">
        <v>5</v>
      </c>
      <c r="C2040" t="s">
        <v>5</v>
      </c>
      <c r="D2040" t="s">
        <v>40</v>
      </c>
      <c r="E2040">
        <v>1996</v>
      </c>
      <c r="F2040">
        <v>3.6799033847535867</v>
      </c>
      <c r="G2040">
        <v>7.0668762629672273</v>
      </c>
      <c r="H2040">
        <v>128608.78569999999</v>
      </c>
      <c r="I2040">
        <v>7.0668762629672273</v>
      </c>
      <c r="J2040">
        <v>181.76698248545711</v>
      </c>
      <c r="K2040">
        <v>20689051</v>
      </c>
      <c r="L2040">
        <v>21473.817999999999</v>
      </c>
      <c r="M2040">
        <v>124.889872443953</v>
      </c>
    </row>
    <row r="2041" spans="1:13" x14ac:dyDescent="0.45">
      <c r="A2041">
        <v>1997</v>
      </c>
      <c r="B2041">
        <v>5</v>
      </c>
      <c r="C2041" t="s">
        <v>5</v>
      </c>
      <c r="D2041" t="s">
        <v>40</v>
      </c>
      <c r="E2041">
        <v>1997</v>
      </c>
      <c r="F2041">
        <v>3.4823495826593387</v>
      </c>
      <c r="G2041">
        <v>4.4937211030900528</v>
      </c>
      <c r="H2041">
        <v>138023.32889999999</v>
      </c>
      <c r="I2041">
        <v>4.4937211030900528</v>
      </c>
      <c r="J2041">
        <v>185.66511116236981</v>
      </c>
      <c r="K2041">
        <v>21249178</v>
      </c>
      <c r="L2041">
        <v>24257.473000000002</v>
      </c>
      <c r="M2041">
        <v>120.685944793915</v>
      </c>
    </row>
    <row r="2042" spans="1:13" x14ac:dyDescent="0.45">
      <c r="A2042">
        <v>1998</v>
      </c>
      <c r="B2042">
        <v>5</v>
      </c>
      <c r="C2042" t="s">
        <v>5</v>
      </c>
      <c r="D2042" t="s">
        <v>40</v>
      </c>
      <c r="E2042">
        <v>1998</v>
      </c>
      <c r="F2042">
        <v>8.4987199983485766</v>
      </c>
      <c r="G2042">
        <v>-9.7438166969645152</v>
      </c>
      <c r="H2042">
        <v>138400.19029999999</v>
      </c>
      <c r="I2042">
        <v>-9.7438166969645152</v>
      </c>
      <c r="J2042">
        <v>209.49220280818946</v>
      </c>
      <c r="K2042">
        <v>21810542</v>
      </c>
      <c r="L2042">
        <v>22715.671999999999</v>
      </c>
      <c r="M2042">
        <v>96.383517452598895</v>
      </c>
    </row>
    <row r="2043" spans="1:13" x14ac:dyDescent="0.45">
      <c r="A2043">
        <v>1999</v>
      </c>
      <c r="B2043">
        <v>5</v>
      </c>
      <c r="C2043" t="s">
        <v>5</v>
      </c>
      <c r="D2043" t="s">
        <v>40</v>
      </c>
      <c r="E2043">
        <v>1999</v>
      </c>
      <c r="F2043">
        <v>4.5452820569551022E-2</v>
      </c>
      <c r="G2043">
        <v>3.4894071430040015</v>
      </c>
      <c r="H2043">
        <v>147176.7506</v>
      </c>
      <c r="I2043">
        <v>3.4894071430040015</v>
      </c>
      <c r="J2043">
        <v>217.57091939194854</v>
      </c>
      <c r="K2043">
        <v>22368655</v>
      </c>
      <c r="L2043">
        <v>23668.324000000001</v>
      </c>
      <c r="M2043">
        <v>97.247398412063603</v>
      </c>
    </row>
    <row r="2044" spans="1:13" x14ac:dyDescent="0.45">
      <c r="A2044">
        <v>2000</v>
      </c>
      <c r="B2044">
        <v>5</v>
      </c>
      <c r="C2044" t="s">
        <v>5</v>
      </c>
      <c r="D2044" t="s">
        <v>40</v>
      </c>
      <c r="E2044">
        <v>2000</v>
      </c>
      <c r="F2044">
        <v>8.8552168514483895</v>
      </c>
      <c r="G2044">
        <v>6.1237980914643515</v>
      </c>
      <c r="H2044">
        <v>158087.77989999999</v>
      </c>
      <c r="I2044">
        <v>6.1237980914643515</v>
      </c>
      <c r="J2044">
        <v>220.40678898207355</v>
      </c>
      <c r="K2044">
        <v>22945150</v>
      </c>
      <c r="L2044">
        <v>26639.928</v>
      </c>
      <c r="M2044">
        <v>98.5022409951969</v>
      </c>
    </row>
    <row r="2045" spans="1:13" x14ac:dyDescent="0.45">
      <c r="A2045">
        <v>2001</v>
      </c>
      <c r="B2045">
        <v>5</v>
      </c>
      <c r="C2045" t="s">
        <v>5</v>
      </c>
      <c r="D2045" t="s">
        <v>40</v>
      </c>
      <c r="E2045">
        <v>2001</v>
      </c>
      <c r="F2045">
        <v>-1.5818739118174392</v>
      </c>
      <c r="G2045">
        <v>-2.0328566461191002</v>
      </c>
      <c r="H2045">
        <v>163921.68100000001</v>
      </c>
      <c r="I2045">
        <v>-2.0328566461191002</v>
      </c>
      <c r="J2045">
        <v>203.3646360106529</v>
      </c>
      <c r="K2045">
        <v>23542517</v>
      </c>
      <c r="L2045">
        <v>26582.326000000001</v>
      </c>
      <c r="M2045">
        <v>103.338161264132</v>
      </c>
    </row>
    <row r="2046" spans="1:13" x14ac:dyDescent="0.45">
      <c r="A2046">
        <v>2002</v>
      </c>
      <c r="B2046">
        <v>5</v>
      </c>
      <c r="C2046" t="s">
        <v>5</v>
      </c>
      <c r="D2046" t="s">
        <v>40</v>
      </c>
      <c r="E2046">
        <v>2002</v>
      </c>
      <c r="F2046">
        <v>3.1288831986340853</v>
      </c>
      <c r="G2046">
        <v>2.7720735767505147</v>
      </c>
      <c r="H2046">
        <v>172668.6269</v>
      </c>
      <c r="I2046">
        <v>2.7720735767505147</v>
      </c>
      <c r="J2046">
        <v>199.35623269565491</v>
      </c>
      <c r="K2046">
        <v>24142445</v>
      </c>
      <c r="L2046">
        <v>27303.565999999999</v>
      </c>
      <c r="M2046">
        <v>103.46992622543</v>
      </c>
    </row>
    <row r="2047" spans="1:13" x14ac:dyDescent="0.45">
      <c r="A2047">
        <v>2003</v>
      </c>
      <c r="B2047">
        <v>5</v>
      </c>
      <c r="C2047" t="s">
        <v>5</v>
      </c>
      <c r="D2047" t="s">
        <v>40</v>
      </c>
      <c r="E2047">
        <v>2003</v>
      </c>
      <c r="F2047">
        <v>3.2989328768782542</v>
      </c>
      <c r="G2047">
        <v>3.2358056399191639</v>
      </c>
      <c r="H2047">
        <v>182491.17920000001</v>
      </c>
      <c r="I2047">
        <v>3.2358056399191639</v>
      </c>
      <c r="J2047">
        <v>194.19512905683087</v>
      </c>
      <c r="K2047">
        <v>24739411</v>
      </c>
      <c r="L2047">
        <v>28867.148000000001</v>
      </c>
      <c r="M2047">
        <v>97.881676387954101</v>
      </c>
    </row>
    <row r="2048" spans="1:13" x14ac:dyDescent="0.45">
      <c r="A2048">
        <v>2004</v>
      </c>
      <c r="B2048">
        <v>5</v>
      </c>
      <c r="C2048" t="s">
        <v>5</v>
      </c>
      <c r="D2048" t="s">
        <v>40</v>
      </c>
      <c r="E2048">
        <v>2004</v>
      </c>
      <c r="F2048">
        <v>6.0092826148210605</v>
      </c>
      <c r="G2048">
        <v>4.2803298700555104</v>
      </c>
      <c r="H2048">
        <v>198774.02189999999</v>
      </c>
      <c r="I2048">
        <v>4.2803298700555104</v>
      </c>
      <c r="J2048">
        <v>210.37426589712433</v>
      </c>
      <c r="K2048">
        <v>25333247</v>
      </c>
      <c r="L2048">
        <v>30459.574000000001</v>
      </c>
      <c r="M2048">
        <v>93.476394032518499</v>
      </c>
    </row>
    <row r="2049" spans="1:13" x14ac:dyDescent="0.45">
      <c r="A2049">
        <v>2005</v>
      </c>
      <c r="B2049">
        <v>5</v>
      </c>
      <c r="C2049" t="s">
        <v>5</v>
      </c>
      <c r="D2049" t="s">
        <v>40</v>
      </c>
      <c r="E2049">
        <v>2005</v>
      </c>
      <c r="F2049">
        <v>8.8625864706771011</v>
      </c>
      <c r="G2049">
        <v>2.9336853743445914</v>
      </c>
      <c r="H2049">
        <v>209389.8407</v>
      </c>
      <c r="I2049">
        <v>2.9336853743445914</v>
      </c>
      <c r="J2049">
        <v>203.8546445956238</v>
      </c>
      <c r="K2049">
        <v>25923536</v>
      </c>
      <c r="L2049">
        <v>32213.138999999999</v>
      </c>
      <c r="M2049">
        <v>93.300812989730801</v>
      </c>
    </row>
    <row r="2050" spans="1:13" x14ac:dyDescent="0.45">
      <c r="A2050">
        <v>2006</v>
      </c>
      <c r="B2050">
        <v>5</v>
      </c>
      <c r="C2050" t="s">
        <v>5</v>
      </c>
      <c r="D2050" t="s">
        <v>40</v>
      </c>
      <c r="E2050">
        <v>2006</v>
      </c>
      <c r="F2050">
        <v>3.9809316735124156</v>
      </c>
      <c r="G2050">
        <v>3.251346380238445</v>
      </c>
      <c r="H2050">
        <v>216878.90909999999</v>
      </c>
      <c r="I2050">
        <v>3.251346380238445</v>
      </c>
      <c r="J2050">
        <v>202.57714684039786</v>
      </c>
      <c r="K2050">
        <v>26509413</v>
      </c>
      <c r="L2050">
        <v>31831.440999999999</v>
      </c>
      <c r="M2050">
        <v>96.288999824116601</v>
      </c>
    </row>
    <row r="2051" spans="1:13" x14ac:dyDescent="0.45">
      <c r="A2051">
        <v>2007</v>
      </c>
      <c r="B2051">
        <v>5</v>
      </c>
      <c r="C2051" t="s">
        <v>5</v>
      </c>
      <c r="D2051" t="s">
        <v>40</v>
      </c>
      <c r="E2051">
        <v>2007</v>
      </c>
      <c r="F2051">
        <v>4.8813233572794275</v>
      </c>
      <c r="G2051">
        <v>4.0106155003884396</v>
      </c>
      <c r="H2051">
        <v>234709.09109999999</v>
      </c>
      <c r="I2051">
        <v>4.0106155003884396</v>
      </c>
      <c r="J2051">
        <v>192.46550635765172</v>
      </c>
      <c r="K2051">
        <v>27092604</v>
      </c>
      <c r="L2051">
        <v>33221.49</v>
      </c>
      <c r="M2051">
        <v>98.078455160403706</v>
      </c>
    </row>
    <row r="2052" spans="1:13" x14ac:dyDescent="0.45">
      <c r="A2052">
        <v>2008</v>
      </c>
      <c r="B2052">
        <v>5</v>
      </c>
      <c r="C2052" t="s">
        <v>5</v>
      </c>
      <c r="D2052" t="s">
        <v>40</v>
      </c>
      <c r="E2052">
        <v>2008</v>
      </c>
      <c r="F2052">
        <v>10.388900399283571</v>
      </c>
      <c r="G2052">
        <v>2.665386034958189</v>
      </c>
      <c r="H2052">
        <v>249865.21919999999</v>
      </c>
      <c r="I2052">
        <v>2.665386034958189</v>
      </c>
      <c r="J2052">
        <v>176.66832478514812</v>
      </c>
      <c r="K2052">
        <v>27664296</v>
      </c>
      <c r="L2052">
        <v>33712.133000000002</v>
      </c>
      <c r="M2052">
        <v>97.7930601963253</v>
      </c>
    </row>
    <row r="2053" spans="1:13" x14ac:dyDescent="0.45">
      <c r="A2053">
        <v>2009</v>
      </c>
      <c r="B2053">
        <v>5</v>
      </c>
      <c r="C2053" t="s">
        <v>5</v>
      </c>
      <c r="D2053" t="s">
        <v>40</v>
      </c>
      <c r="E2053">
        <v>2009</v>
      </c>
      <c r="F2053">
        <v>-5.9922015556219606</v>
      </c>
      <c r="G2053">
        <v>-3.4433428061677489</v>
      </c>
      <c r="H2053">
        <v>227748.7334</v>
      </c>
      <c r="I2053">
        <v>-3.4433428061677489</v>
      </c>
      <c r="J2053">
        <v>162.5589704526995</v>
      </c>
      <c r="K2053">
        <v>28217204</v>
      </c>
      <c r="L2053">
        <v>32003.473000000002</v>
      </c>
      <c r="M2053">
        <v>94.940996824989895</v>
      </c>
    </row>
    <row r="2054" spans="1:13" x14ac:dyDescent="0.45">
      <c r="A2054">
        <v>2010</v>
      </c>
      <c r="B2054">
        <v>5</v>
      </c>
      <c r="C2054" t="s">
        <v>5</v>
      </c>
      <c r="D2054" t="s">
        <v>40</v>
      </c>
      <c r="E2054">
        <v>2010</v>
      </c>
      <c r="F2054">
        <v>7.2668459338943876</v>
      </c>
      <c r="G2054">
        <v>5.5525185218268547</v>
      </c>
      <c r="H2054">
        <v>248443.04079999999</v>
      </c>
      <c r="I2054">
        <v>5.5525185218268547</v>
      </c>
      <c r="J2054">
        <v>157.9447648867712</v>
      </c>
      <c r="K2054">
        <v>28717731</v>
      </c>
      <c r="L2054">
        <v>32487.745999999999</v>
      </c>
      <c r="M2054">
        <v>100</v>
      </c>
    </row>
    <row r="2055" spans="1:13" x14ac:dyDescent="0.45">
      <c r="A2055">
        <v>2011</v>
      </c>
      <c r="B2055">
        <v>5</v>
      </c>
      <c r="C2055" t="s">
        <v>5</v>
      </c>
      <c r="D2055" t="s">
        <v>40</v>
      </c>
      <c r="E2055">
        <v>2011</v>
      </c>
      <c r="F2055">
        <v>5.4124080900796798</v>
      </c>
      <c r="G2055">
        <v>3.6111733971429203</v>
      </c>
      <c r="H2055">
        <v>251672.3365</v>
      </c>
      <c r="I2055">
        <v>3.6111733971429203</v>
      </c>
      <c r="J2055">
        <v>154.937684607226</v>
      </c>
      <c r="K2055">
        <v>29184133</v>
      </c>
      <c r="L2055">
        <v>32524.594000000001</v>
      </c>
      <c r="M2055">
        <v>99.826529935748297</v>
      </c>
    </row>
    <row r="2056" spans="1:13" x14ac:dyDescent="0.45">
      <c r="A2056">
        <v>2012</v>
      </c>
      <c r="B2056">
        <v>5</v>
      </c>
      <c r="C2056" t="s">
        <v>5</v>
      </c>
      <c r="D2056" t="s">
        <v>40</v>
      </c>
      <c r="E2056">
        <v>2012</v>
      </c>
      <c r="F2056">
        <v>0.99993230347088513</v>
      </c>
      <c r="G2056">
        <v>3.7804893344812314</v>
      </c>
      <c r="H2056">
        <v>256173.5197</v>
      </c>
      <c r="I2056">
        <v>3.7804893344812314</v>
      </c>
      <c r="J2056">
        <v>147.84175476601337</v>
      </c>
      <c r="K2056">
        <v>29660212</v>
      </c>
      <c r="L2056">
        <v>35010.120000000003</v>
      </c>
      <c r="M2056">
        <v>99.517281487277103</v>
      </c>
    </row>
    <row r="2057" spans="1:13" x14ac:dyDescent="0.45">
      <c r="A2057">
        <v>2013</v>
      </c>
      <c r="B2057">
        <v>5</v>
      </c>
      <c r="C2057" t="s">
        <v>5</v>
      </c>
      <c r="D2057" t="s">
        <v>40</v>
      </c>
      <c r="E2057">
        <v>2013</v>
      </c>
      <c r="F2057">
        <v>0.17447448132143961</v>
      </c>
      <c r="G2057">
        <v>3.04489440326752</v>
      </c>
      <c r="H2057">
        <v>275412.54389999999</v>
      </c>
      <c r="I2057">
        <v>3.04489440326752</v>
      </c>
      <c r="J2057">
        <v>142.72099146487284</v>
      </c>
      <c r="K2057">
        <v>30134807</v>
      </c>
      <c r="L2057">
        <v>36062.542999999998</v>
      </c>
      <c r="M2057">
        <v>99.014866103490505</v>
      </c>
    </row>
    <row r="2058" spans="1:13" x14ac:dyDescent="0.45">
      <c r="A2058">
        <v>2014</v>
      </c>
      <c r="B2058">
        <v>5</v>
      </c>
      <c r="C2058" t="s">
        <v>5</v>
      </c>
      <c r="D2058" t="s">
        <v>40</v>
      </c>
      <c r="E2058">
        <v>2014</v>
      </c>
      <c r="F2058">
        <v>2.4674667836637809</v>
      </c>
      <c r="G2058">
        <v>4.3731359623398163</v>
      </c>
      <c r="H2058">
        <v>290459.54580000002</v>
      </c>
      <c r="I2058">
        <v>4.3731359623398163</v>
      </c>
      <c r="J2058">
        <v>138.31223117684328</v>
      </c>
      <c r="K2058">
        <v>30606459</v>
      </c>
      <c r="L2058">
        <v>35862.222999999998</v>
      </c>
      <c r="M2058">
        <v>97.9640936831602</v>
      </c>
    </row>
    <row r="2059" spans="1:13" x14ac:dyDescent="0.45">
      <c r="A2059">
        <v>2015</v>
      </c>
      <c r="B2059">
        <v>5</v>
      </c>
      <c r="C2059" t="s">
        <v>5</v>
      </c>
      <c r="D2059" t="s">
        <v>40</v>
      </c>
      <c r="E2059">
        <v>2015</v>
      </c>
      <c r="F2059">
        <v>1.2180557335533848</v>
      </c>
      <c r="G2059">
        <v>3.5275344364348769</v>
      </c>
      <c r="H2059">
        <v>291460.22529999999</v>
      </c>
      <c r="I2059">
        <v>3.5275344364348769</v>
      </c>
      <c r="J2059">
        <v>131.37007244525975</v>
      </c>
      <c r="K2059">
        <v>31068833</v>
      </c>
      <c r="L2059">
        <v>35878.008000000002</v>
      </c>
      <c r="M2059">
        <v>89.571901474142393</v>
      </c>
    </row>
    <row r="2060" spans="1:13" x14ac:dyDescent="0.45">
      <c r="A2060">
        <v>2016</v>
      </c>
      <c r="B2060">
        <v>5</v>
      </c>
      <c r="C2060" t="s">
        <v>5</v>
      </c>
      <c r="D2060" t="s">
        <v>40</v>
      </c>
      <c r="E2060">
        <v>2016</v>
      </c>
      <c r="F2060">
        <v>1.65825996642414</v>
      </c>
      <c r="G2060">
        <v>2.9337622538982941</v>
      </c>
      <c r="H2060">
        <v>287585.96289999998</v>
      </c>
      <c r="I2060">
        <v>2.9337622538982941</v>
      </c>
      <c r="J2060">
        <v>126.89901002569985</v>
      </c>
      <c r="K2060">
        <v>31526418</v>
      </c>
      <c r="L2060">
        <v>37199.58</v>
      </c>
      <c r="M2060">
        <v>86.561622761488493</v>
      </c>
    </row>
    <row r="2061" spans="1:13" x14ac:dyDescent="0.45">
      <c r="A2061">
        <v>2017</v>
      </c>
      <c r="B2061">
        <v>5</v>
      </c>
      <c r="C2061" t="s">
        <v>5</v>
      </c>
      <c r="D2061" t="s">
        <v>40</v>
      </c>
      <c r="E2061">
        <v>2017</v>
      </c>
      <c r="F2061">
        <v>3.7789609430645328</v>
      </c>
      <c r="G2061">
        <v>4.3256303347090466</v>
      </c>
      <c r="H2061">
        <v>281063.64980000001</v>
      </c>
      <c r="I2061">
        <v>4.3256303347090466</v>
      </c>
      <c r="J2061">
        <v>133.15517337195615</v>
      </c>
      <c r="K2061">
        <v>31975806</v>
      </c>
      <c r="L2061">
        <v>37162.887000000002</v>
      </c>
      <c r="M2061">
        <v>85.117359108447701</v>
      </c>
    </row>
    <row r="2062" spans="1:13" x14ac:dyDescent="0.45">
      <c r="A2062">
        <v>2018</v>
      </c>
      <c r="B2062">
        <v>5</v>
      </c>
      <c r="C2062" t="s">
        <v>5</v>
      </c>
      <c r="D2062" t="s">
        <v>40</v>
      </c>
      <c r="E2062">
        <v>2018</v>
      </c>
      <c r="F2062">
        <v>0.62467467458664316</v>
      </c>
      <c r="G2062">
        <v>3.4727667050550508</v>
      </c>
      <c r="H2062">
        <v>297793.95649999997</v>
      </c>
      <c r="I2062">
        <v>3.4727667050550508</v>
      </c>
      <c r="J2062">
        <v>130.40262550212626</v>
      </c>
      <c r="K2062">
        <v>32399271</v>
      </c>
      <c r="L2062">
        <v>37333.03</v>
      </c>
      <c r="M2062">
        <v>88.662096305121096</v>
      </c>
    </row>
    <row r="2063" spans="1:13" x14ac:dyDescent="0.45">
      <c r="A2063">
        <v>2019</v>
      </c>
      <c r="B2063">
        <v>5</v>
      </c>
      <c r="C2063" t="s">
        <v>5</v>
      </c>
      <c r="D2063" t="s">
        <v>40</v>
      </c>
      <c r="E2063">
        <v>2019</v>
      </c>
      <c r="F2063">
        <v>7.1826909312136422E-2</v>
      </c>
      <c r="G2063">
        <v>3.1248988847621746</v>
      </c>
      <c r="H2063">
        <v>302134.91200000001</v>
      </c>
      <c r="I2063">
        <v>3.1248988847621746</v>
      </c>
      <c r="J2063">
        <v>123.02856202794288</v>
      </c>
      <c r="K2063">
        <v>32804020</v>
      </c>
      <c r="L2063">
        <v>37823.5</v>
      </c>
      <c r="M2063">
        <v>87.487144843009901</v>
      </c>
    </row>
    <row r="2064" spans="1:13" x14ac:dyDescent="0.45">
      <c r="A2064">
        <v>2020</v>
      </c>
      <c r="B2064">
        <v>5</v>
      </c>
      <c r="C2064" t="s">
        <v>5</v>
      </c>
      <c r="D2064" t="s">
        <v>40</v>
      </c>
      <c r="E2064">
        <v>2020</v>
      </c>
      <c r="F2064">
        <v>-0.77087420788838301</v>
      </c>
      <c r="G2064">
        <v>-6.6611373216887415</v>
      </c>
      <c r="H2064">
        <v>302088.66310000001</v>
      </c>
      <c r="I2064">
        <v>-6.6611373216887415</v>
      </c>
      <c r="J2064">
        <v>116.82858611492692</v>
      </c>
      <c r="K2064">
        <v>33199993</v>
      </c>
      <c r="L2064">
        <v>35997.362999999998</v>
      </c>
      <c r="M2064">
        <v>84.400549564146701</v>
      </c>
    </row>
    <row r="2065" spans="1:13" x14ac:dyDescent="0.45">
      <c r="A2065">
        <v>2021</v>
      </c>
      <c r="B2065">
        <v>5</v>
      </c>
      <c r="C2065" t="s">
        <v>5</v>
      </c>
      <c r="D2065" t="s">
        <v>40</v>
      </c>
      <c r="E2065">
        <v>2021</v>
      </c>
      <c r="F2065">
        <v>5.7136178320068751</v>
      </c>
      <c r="G2065">
        <v>1.9441181773949978</v>
      </c>
      <c r="H2065">
        <v>300672.51053333335</v>
      </c>
      <c r="I2065">
        <v>1.9441181773949978</v>
      </c>
      <c r="J2065">
        <v>130.56985050658213</v>
      </c>
      <c r="K2065">
        <v>33573874</v>
      </c>
      <c r="L2065">
        <v>37897.133000000002</v>
      </c>
      <c r="M2065">
        <v>83.277041024513196</v>
      </c>
    </row>
    <row r="2066" spans="1:13" x14ac:dyDescent="0.45">
      <c r="A2066">
        <v>2022</v>
      </c>
      <c r="B2066">
        <v>5</v>
      </c>
      <c r="C2066" t="s">
        <v>5</v>
      </c>
      <c r="D2066" t="s">
        <v>40</v>
      </c>
      <c r="E2066">
        <v>2022</v>
      </c>
      <c r="F2066">
        <v>6.4565021944460881</v>
      </c>
      <c r="G2066">
        <v>-1.71148746054437</v>
      </c>
      <c r="H2066">
        <v>301632.02854444442</v>
      </c>
      <c r="I2066">
        <v>-1.71148746054437</v>
      </c>
      <c r="J2066">
        <v>140.74554788086797</v>
      </c>
      <c r="K2066">
        <v>33938221</v>
      </c>
      <c r="L2066">
        <v>39586.995999999999</v>
      </c>
      <c r="M2066">
        <v>82.059281176749195</v>
      </c>
    </row>
    <row r="2067" spans="1:13" x14ac:dyDescent="0.45">
      <c r="A2067">
        <v>1980</v>
      </c>
      <c r="B2067">
        <v>6</v>
      </c>
      <c r="C2067" t="s">
        <v>6</v>
      </c>
      <c r="D2067" t="s">
        <v>41</v>
      </c>
      <c r="E2067">
        <v>1980</v>
      </c>
      <c r="F2067">
        <v>7.6095465523937378</v>
      </c>
      <c r="G2067">
        <v>-4.585257073866245</v>
      </c>
      <c r="H2067">
        <v>12686.059332148287</v>
      </c>
      <c r="I2067">
        <v>-4.585257073866245</v>
      </c>
      <c r="J2067">
        <v>30.27279560930134</v>
      </c>
      <c r="K2067">
        <v>15600442</v>
      </c>
      <c r="L2067">
        <v>140.71605</v>
      </c>
      <c r="M2067">
        <v>12</v>
      </c>
    </row>
    <row r="2068" spans="1:13" x14ac:dyDescent="0.45">
      <c r="A2068">
        <v>1981</v>
      </c>
      <c r="B2068">
        <v>6</v>
      </c>
      <c r="C2068" t="s">
        <v>6</v>
      </c>
      <c r="D2068" t="s">
        <v>41</v>
      </c>
      <c r="E2068">
        <v>1981</v>
      </c>
      <c r="F2068">
        <v>7.9373564075474263</v>
      </c>
      <c r="G2068">
        <v>5.8362365435552448</v>
      </c>
      <c r="H2068">
        <v>13353.74666541925</v>
      </c>
      <c r="I2068">
        <v>5.8362365435552448</v>
      </c>
      <c r="J2068">
        <v>32.519135624705278</v>
      </c>
      <c r="K2068">
        <v>15969792</v>
      </c>
      <c r="L2068">
        <v>137.74970999999999</v>
      </c>
      <c r="M2068">
        <v>12.33633333</v>
      </c>
    </row>
    <row r="2069" spans="1:13" x14ac:dyDescent="0.45">
      <c r="A2069">
        <v>1982</v>
      </c>
      <c r="B2069">
        <v>6</v>
      </c>
      <c r="C2069" t="s">
        <v>6</v>
      </c>
      <c r="D2069" t="s">
        <v>41</v>
      </c>
      <c r="E2069">
        <v>1982</v>
      </c>
      <c r="F2069">
        <v>9.34740967360203</v>
      </c>
      <c r="G2069">
        <v>1.3838903473572373</v>
      </c>
      <c r="H2069">
        <v>14056.575437283422</v>
      </c>
      <c r="I2069">
        <v>1.3838903473572373</v>
      </c>
      <c r="J2069">
        <v>30.398863893090589</v>
      </c>
      <c r="K2069">
        <v>16347124</v>
      </c>
      <c r="L2069">
        <v>174.85508999999999</v>
      </c>
      <c r="M2069">
        <v>13.243833329999999</v>
      </c>
    </row>
    <row r="2070" spans="1:13" x14ac:dyDescent="0.45">
      <c r="A2070">
        <v>1983</v>
      </c>
      <c r="B2070">
        <v>6</v>
      </c>
      <c r="C2070" t="s">
        <v>6</v>
      </c>
      <c r="D2070" t="s">
        <v>41</v>
      </c>
      <c r="E2070">
        <v>1983</v>
      </c>
      <c r="F2070">
        <v>12.28869109719642</v>
      </c>
      <c r="G2070">
        <v>-5.2582157284544166</v>
      </c>
      <c r="H2070">
        <v>14796.395197140444</v>
      </c>
      <c r="I2070">
        <v>-5.2582157284544166</v>
      </c>
      <c r="J2070">
        <v>31.546209715639812</v>
      </c>
      <c r="K2070">
        <v>16740664</v>
      </c>
      <c r="L2070">
        <v>195.14613</v>
      </c>
      <c r="M2070">
        <v>14.545249999999999</v>
      </c>
    </row>
    <row r="2071" spans="1:13" x14ac:dyDescent="0.45">
      <c r="A2071">
        <v>1984</v>
      </c>
      <c r="B2071">
        <v>6</v>
      </c>
      <c r="C2071" t="s">
        <v>6</v>
      </c>
      <c r="D2071" t="s">
        <v>41</v>
      </c>
      <c r="E2071">
        <v>1984</v>
      </c>
      <c r="F2071">
        <v>6.3779499733312974</v>
      </c>
      <c r="G2071">
        <v>7.1156644408698213</v>
      </c>
      <c r="H2071">
        <v>15575.152839095204</v>
      </c>
      <c r="I2071">
        <v>7.1156644408698213</v>
      </c>
      <c r="J2071">
        <v>30.101549811916602</v>
      </c>
      <c r="K2071">
        <v>17141610</v>
      </c>
      <c r="L2071">
        <v>192.87585000000001</v>
      </c>
      <c r="M2071">
        <v>16.45941667</v>
      </c>
    </row>
    <row r="2072" spans="1:13" x14ac:dyDescent="0.45">
      <c r="A2072">
        <v>1985</v>
      </c>
      <c r="B2072">
        <v>6</v>
      </c>
      <c r="C2072" t="s">
        <v>6</v>
      </c>
      <c r="D2072" t="s">
        <v>41</v>
      </c>
      <c r="E2072">
        <v>1985</v>
      </c>
      <c r="F2072">
        <v>11.42183275617765</v>
      </c>
      <c r="G2072">
        <v>3.7306350553568848</v>
      </c>
      <c r="H2072">
        <v>16394.897725363375</v>
      </c>
      <c r="I2072">
        <v>3.7306350553568848</v>
      </c>
      <c r="J2072">
        <v>31.528785472030226</v>
      </c>
      <c r="K2072">
        <v>17540571</v>
      </c>
      <c r="L2072">
        <v>172.61324999999999</v>
      </c>
      <c r="M2072">
        <v>18.246416669999999</v>
      </c>
    </row>
    <row r="2073" spans="1:13" x14ac:dyDescent="0.45">
      <c r="A2073">
        <v>1986</v>
      </c>
      <c r="B2073">
        <v>6</v>
      </c>
      <c r="C2073" t="s">
        <v>6</v>
      </c>
      <c r="D2073" t="s">
        <v>41</v>
      </c>
      <c r="E2073">
        <v>1986</v>
      </c>
      <c r="F2073">
        <v>14.392570079272573</v>
      </c>
      <c r="G2073">
        <v>2.2550473562785669</v>
      </c>
      <c r="H2073">
        <v>17257.787079329868</v>
      </c>
      <c r="I2073">
        <v>2.2550473562785669</v>
      </c>
      <c r="J2073">
        <v>31.965041992678202</v>
      </c>
      <c r="K2073">
        <v>17936926</v>
      </c>
      <c r="L2073">
        <v>227.17125999999999</v>
      </c>
      <c r="M2073">
        <v>21.229833330000002</v>
      </c>
    </row>
    <row r="2074" spans="1:13" x14ac:dyDescent="0.45">
      <c r="A2074">
        <v>1987</v>
      </c>
      <c r="B2074">
        <v>6</v>
      </c>
      <c r="C2074" t="s">
        <v>6</v>
      </c>
      <c r="D2074" t="s">
        <v>41</v>
      </c>
      <c r="E2074">
        <v>1987</v>
      </c>
      <c r="F2074">
        <v>12.696801867657086</v>
      </c>
      <c r="G2074">
        <v>-0.4645599625147554</v>
      </c>
      <c r="H2074">
        <v>18166.091662452494</v>
      </c>
      <c r="I2074">
        <v>-0.4645599625147554</v>
      </c>
      <c r="J2074">
        <v>32.719889139421269</v>
      </c>
      <c r="K2074">
        <v>18326204</v>
      </c>
      <c r="L2074">
        <v>253.22533000000001</v>
      </c>
      <c r="M2074">
        <v>21.819166670000001</v>
      </c>
    </row>
    <row r="2075" spans="1:13" x14ac:dyDescent="0.45">
      <c r="A2075">
        <v>1988</v>
      </c>
      <c r="B2075">
        <v>6</v>
      </c>
      <c r="C2075" t="s">
        <v>6</v>
      </c>
      <c r="D2075" t="s">
        <v>41</v>
      </c>
      <c r="E2075">
        <v>1988</v>
      </c>
      <c r="F2075">
        <v>11.815310196070612</v>
      </c>
      <c r="G2075">
        <v>5.4270909938729943</v>
      </c>
      <c r="H2075">
        <v>19122.201749949996</v>
      </c>
      <c r="I2075">
        <v>5.4270909938729943</v>
      </c>
      <c r="J2075">
        <v>33.829038046446314</v>
      </c>
      <c r="K2075">
        <v>18720745</v>
      </c>
      <c r="L2075">
        <v>245.25229999999999</v>
      </c>
      <c r="M2075">
        <v>23.289249999999999</v>
      </c>
    </row>
    <row r="2076" spans="1:13" x14ac:dyDescent="0.45">
      <c r="A2076">
        <v>1989</v>
      </c>
      <c r="B2076">
        <v>6</v>
      </c>
      <c r="C2076" t="s">
        <v>6</v>
      </c>
      <c r="D2076" t="s">
        <v>41</v>
      </c>
      <c r="E2076">
        <v>1989</v>
      </c>
      <c r="F2076">
        <v>11.258372911177787</v>
      </c>
      <c r="G2076">
        <v>2.0172828184969802</v>
      </c>
      <c r="H2076">
        <v>20128.633420999999</v>
      </c>
      <c r="I2076">
        <v>2.0172828184969802</v>
      </c>
      <c r="J2076">
        <v>33.350928093739149</v>
      </c>
      <c r="K2076">
        <v>19145077</v>
      </c>
      <c r="L2076">
        <v>240.75</v>
      </c>
      <c r="M2076">
        <v>27.188833330000001</v>
      </c>
    </row>
    <row r="2077" spans="1:13" x14ac:dyDescent="0.45">
      <c r="A2077">
        <v>1990</v>
      </c>
      <c r="B2077">
        <v>6</v>
      </c>
      <c r="C2077" t="s">
        <v>6</v>
      </c>
      <c r="D2077" t="s">
        <v>41</v>
      </c>
      <c r="E2077">
        <v>1990</v>
      </c>
      <c r="F2077">
        <v>10.715885153300817</v>
      </c>
      <c r="G2077">
        <v>2.1202948615048456</v>
      </c>
      <c r="H2077">
        <v>21188.035179999999</v>
      </c>
      <c r="I2077">
        <v>2.1202948615048456</v>
      </c>
      <c r="J2077">
        <v>32.188754157963949</v>
      </c>
      <c r="K2077">
        <v>19616530</v>
      </c>
      <c r="L2077">
        <v>282.64832000000001</v>
      </c>
      <c r="M2077">
        <v>29.369166669999998</v>
      </c>
    </row>
    <row r="2078" spans="1:13" x14ac:dyDescent="0.45">
      <c r="A2078">
        <v>1991</v>
      </c>
      <c r="B2078">
        <v>6</v>
      </c>
      <c r="C2078" t="s">
        <v>6</v>
      </c>
      <c r="D2078" t="s">
        <v>41</v>
      </c>
      <c r="E2078">
        <v>1991</v>
      </c>
      <c r="F2078">
        <v>12.544638209438901</v>
      </c>
      <c r="G2078">
        <v>3.6509324013169504</v>
      </c>
      <c r="H2078">
        <v>21438.52218</v>
      </c>
      <c r="I2078">
        <v>3.6509324013169504</v>
      </c>
      <c r="J2078">
        <v>34.675055128795407</v>
      </c>
      <c r="K2078">
        <v>20130779</v>
      </c>
      <c r="L2078">
        <v>314.06229999999999</v>
      </c>
      <c r="M2078">
        <v>37.255000000000003</v>
      </c>
    </row>
    <row r="2079" spans="1:13" x14ac:dyDescent="0.45">
      <c r="A2079">
        <v>1992</v>
      </c>
      <c r="B2079">
        <v>6</v>
      </c>
      <c r="C2079" t="s">
        <v>6</v>
      </c>
      <c r="D2079" t="s">
        <v>41</v>
      </c>
      <c r="E2079">
        <v>1992</v>
      </c>
      <c r="F2079">
        <v>18.489094630457387</v>
      </c>
      <c r="G2079">
        <v>1.2331948520606346</v>
      </c>
      <c r="H2079">
        <v>21155.386470000001</v>
      </c>
      <c r="I2079">
        <v>1.2331948520606346</v>
      </c>
      <c r="J2079">
        <v>41.695413137202515</v>
      </c>
      <c r="K2079">
        <v>20702133</v>
      </c>
      <c r="L2079">
        <v>322.01544000000001</v>
      </c>
      <c r="M2079">
        <v>42.717500000000001</v>
      </c>
    </row>
    <row r="2080" spans="1:13" x14ac:dyDescent="0.45">
      <c r="A2080">
        <v>1993</v>
      </c>
      <c r="B2080">
        <v>6</v>
      </c>
      <c r="C2080" t="s">
        <v>6</v>
      </c>
      <c r="D2080" t="s">
        <v>41</v>
      </c>
      <c r="E2080">
        <v>1993</v>
      </c>
      <c r="F2080">
        <v>10.774909271590388</v>
      </c>
      <c r="G2080">
        <v>1.0898159608771323</v>
      </c>
      <c r="H2080">
        <v>21963.88797</v>
      </c>
      <c r="I2080">
        <v>1.0898159608771323</v>
      </c>
      <c r="J2080">
        <v>47.189581175077699</v>
      </c>
      <c r="K2080">
        <v>21267359</v>
      </c>
      <c r="L2080">
        <v>320.27237000000002</v>
      </c>
      <c r="M2080">
        <v>48.607165000000002</v>
      </c>
    </row>
    <row r="2081" spans="1:13" x14ac:dyDescent="0.45">
      <c r="A2081">
        <v>1994</v>
      </c>
      <c r="B2081">
        <v>6</v>
      </c>
      <c r="C2081" t="s">
        <v>6</v>
      </c>
      <c r="D2081" t="s">
        <v>41</v>
      </c>
      <c r="E2081">
        <v>1994</v>
      </c>
      <c r="F2081">
        <v>4.8159862010783314</v>
      </c>
      <c r="G2081">
        <v>5.5973788858264726</v>
      </c>
      <c r="H2081">
        <v>22687.410960000001</v>
      </c>
      <c r="I2081">
        <v>5.5973788858264726</v>
      </c>
      <c r="J2081">
        <v>50.432072744791036</v>
      </c>
      <c r="K2081">
        <v>21794751</v>
      </c>
      <c r="L2081">
        <v>350.82409999999999</v>
      </c>
      <c r="M2081">
        <v>49.397518329999997</v>
      </c>
    </row>
    <row r="2082" spans="1:13" x14ac:dyDescent="0.45">
      <c r="A2082">
        <v>1995</v>
      </c>
      <c r="B2082">
        <v>6</v>
      </c>
      <c r="C2082" t="s">
        <v>6</v>
      </c>
      <c r="D2082" t="s">
        <v>41</v>
      </c>
      <c r="E2082">
        <v>1995</v>
      </c>
      <c r="F2082">
        <v>6.3008615502761813</v>
      </c>
      <c r="G2082">
        <v>1.0989203229354558</v>
      </c>
      <c r="H2082">
        <v>23798.532950000001</v>
      </c>
      <c r="I2082">
        <v>1.0989203229354558</v>
      </c>
      <c r="J2082">
        <v>59.490518398539983</v>
      </c>
      <c r="K2082">
        <v>22305571</v>
      </c>
      <c r="L2082">
        <v>379.11971999999997</v>
      </c>
      <c r="M2082">
        <v>51.890333329999997</v>
      </c>
    </row>
    <row r="2083" spans="1:13" x14ac:dyDescent="0.45">
      <c r="A2083">
        <v>1996</v>
      </c>
      <c r="B2083">
        <v>6</v>
      </c>
      <c r="C2083" t="s">
        <v>6</v>
      </c>
      <c r="D2083" t="s">
        <v>41</v>
      </c>
      <c r="E2083">
        <v>1996</v>
      </c>
      <c r="F2083">
        <v>7.8230355612473517</v>
      </c>
      <c r="G2083">
        <v>3.1166923112962337</v>
      </c>
      <c r="H2083">
        <v>24223.31452</v>
      </c>
      <c r="I2083">
        <v>3.1166923112962337</v>
      </c>
      <c r="J2083">
        <v>58.457768698300207</v>
      </c>
      <c r="K2083">
        <v>22783969</v>
      </c>
      <c r="L2083">
        <v>421.09924000000001</v>
      </c>
      <c r="M2083">
        <v>56.691952499999999</v>
      </c>
    </row>
    <row r="2084" spans="1:13" x14ac:dyDescent="0.45">
      <c r="A2084">
        <v>1997</v>
      </c>
      <c r="B2084">
        <v>6</v>
      </c>
      <c r="C2084" t="s">
        <v>6</v>
      </c>
      <c r="D2084" t="s">
        <v>41</v>
      </c>
      <c r="E2084">
        <v>1997</v>
      </c>
      <c r="F2084">
        <v>7.2790929776352016</v>
      </c>
      <c r="G2084">
        <v>2.9455633886207977</v>
      </c>
      <c r="H2084">
        <v>24726.540690000002</v>
      </c>
      <c r="I2084">
        <v>2.9455633886207977</v>
      </c>
      <c r="J2084">
        <v>64.035534894995948</v>
      </c>
      <c r="K2084">
        <v>23249417</v>
      </c>
      <c r="L2084">
        <v>445.4051</v>
      </c>
      <c r="M2084">
        <v>58.00954917</v>
      </c>
    </row>
    <row r="2085" spans="1:13" x14ac:dyDescent="0.45">
      <c r="A2085">
        <v>1998</v>
      </c>
      <c r="B2085">
        <v>6</v>
      </c>
      <c r="C2085" t="s">
        <v>6</v>
      </c>
      <c r="D2085" t="s">
        <v>41</v>
      </c>
      <c r="E2085">
        <v>1998</v>
      </c>
      <c r="F2085">
        <v>4.1078506762858069</v>
      </c>
      <c r="G2085">
        <v>1.0436592225042602</v>
      </c>
      <c r="H2085">
        <v>25181.062160000001</v>
      </c>
      <c r="I2085">
        <v>1.0436592225042602</v>
      </c>
      <c r="J2085">
        <v>56.709601289700672</v>
      </c>
      <c r="K2085">
        <v>23703328</v>
      </c>
      <c r="L2085">
        <v>531.41459999999995</v>
      </c>
      <c r="M2085">
        <v>65.975787499999996</v>
      </c>
    </row>
    <row r="2086" spans="1:13" x14ac:dyDescent="0.45">
      <c r="A2086">
        <v>1999</v>
      </c>
      <c r="B2086">
        <v>6</v>
      </c>
      <c r="C2086" t="s">
        <v>6</v>
      </c>
      <c r="D2086" t="s">
        <v>41</v>
      </c>
      <c r="E2086">
        <v>1999</v>
      </c>
      <c r="F2086">
        <v>8.8870474257355596</v>
      </c>
      <c r="G2086">
        <v>2.5104327348189912</v>
      </c>
      <c r="H2086">
        <v>26168.750230000001</v>
      </c>
      <c r="I2086">
        <v>2.5104327348189912</v>
      </c>
      <c r="J2086">
        <v>52.566981253435308</v>
      </c>
      <c r="K2086">
        <v>24143157</v>
      </c>
      <c r="L2086">
        <v>589.57100000000003</v>
      </c>
      <c r="M2086">
        <v>68.239370829999999</v>
      </c>
    </row>
    <row r="2087" spans="1:13" x14ac:dyDescent="0.45">
      <c r="A2087">
        <v>2000</v>
      </c>
      <c r="B2087">
        <v>6</v>
      </c>
      <c r="C2087" t="s">
        <v>6</v>
      </c>
      <c r="D2087" t="s">
        <v>41</v>
      </c>
      <c r="E2087">
        <v>2000</v>
      </c>
      <c r="F2087">
        <v>4.4724337187195289</v>
      </c>
      <c r="G2087">
        <v>4.3996528041182899</v>
      </c>
      <c r="H2087">
        <v>26541.088889999999</v>
      </c>
      <c r="I2087">
        <v>4.3996528041182899</v>
      </c>
      <c r="J2087">
        <v>55.710589004131883</v>
      </c>
      <c r="K2087">
        <v>24559500</v>
      </c>
      <c r="L2087">
        <v>599.05600000000004</v>
      </c>
      <c r="M2087">
        <v>71.093795830000005</v>
      </c>
    </row>
    <row r="2088" spans="1:13" x14ac:dyDescent="0.45">
      <c r="A2088">
        <v>2001</v>
      </c>
      <c r="B2088">
        <v>6</v>
      </c>
      <c r="C2088" t="s">
        <v>6</v>
      </c>
      <c r="D2088" t="s">
        <v>41</v>
      </c>
      <c r="E2088">
        <v>2001</v>
      </c>
      <c r="F2088">
        <v>11.017148295892085</v>
      </c>
      <c r="G2088">
        <v>3.1345419378861408</v>
      </c>
      <c r="H2088">
        <v>26928.598859999998</v>
      </c>
      <c r="I2088">
        <v>3.1345419378861408</v>
      </c>
      <c r="J2088">
        <v>55.799921080370588</v>
      </c>
      <c r="K2088">
        <v>24956071</v>
      </c>
      <c r="L2088">
        <v>622.0788</v>
      </c>
      <c r="M2088">
        <v>74.949250000000006</v>
      </c>
    </row>
    <row r="2089" spans="1:13" x14ac:dyDescent="0.45">
      <c r="A2089">
        <v>2002</v>
      </c>
      <c r="B2089">
        <v>6</v>
      </c>
      <c r="C2089" t="s">
        <v>6</v>
      </c>
      <c r="D2089" t="s">
        <v>41</v>
      </c>
      <c r="E2089">
        <v>2002</v>
      </c>
      <c r="F2089">
        <v>3.9348578981679907</v>
      </c>
      <c r="G2089">
        <v>-1.3663411922489814</v>
      </c>
      <c r="H2089">
        <v>26439.364229999999</v>
      </c>
      <c r="I2089">
        <v>-1.3663411922489814</v>
      </c>
      <c r="J2089">
        <v>46.230718500445107</v>
      </c>
      <c r="K2089">
        <v>25332178</v>
      </c>
      <c r="L2089">
        <v>645.29060000000004</v>
      </c>
      <c r="M2089">
        <v>77.876619169999998</v>
      </c>
    </row>
    <row r="2090" spans="1:13" x14ac:dyDescent="0.45">
      <c r="A2090">
        <v>2003</v>
      </c>
      <c r="B2090">
        <v>6</v>
      </c>
      <c r="C2090" t="s">
        <v>6</v>
      </c>
      <c r="D2090" t="s">
        <v>41</v>
      </c>
      <c r="E2090">
        <v>2003</v>
      </c>
      <c r="F2090">
        <v>3.0703049673214764</v>
      </c>
      <c r="G2090">
        <v>2.5255472926532434</v>
      </c>
      <c r="H2090">
        <v>26965.412799999998</v>
      </c>
      <c r="I2090">
        <v>2.5255472926532434</v>
      </c>
      <c r="J2090">
        <v>44.247883615619493</v>
      </c>
      <c r="K2090">
        <v>25682908</v>
      </c>
      <c r="L2090">
        <v>669.50134000000003</v>
      </c>
      <c r="M2090">
        <v>76.141447499999998</v>
      </c>
    </row>
    <row r="2091" spans="1:13" x14ac:dyDescent="0.45">
      <c r="A2091">
        <v>2004</v>
      </c>
      <c r="B2091">
        <v>6</v>
      </c>
      <c r="C2091" t="s">
        <v>6</v>
      </c>
      <c r="D2091" t="s">
        <v>41</v>
      </c>
      <c r="E2091">
        <v>2004</v>
      </c>
      <c r="F2091">
        <v>4.1664271507483477</v>
      </c>
      <c r="G2091">
        <v>3.3901433275147923</v>
      </c>
      <c r="H2091">
        <v>27182.28487</v>
      </c>
      <c r="I2091">
        <v>3.3901433275147923</v>
      </c>
      <c r="J2091">
        <v>46.147286720608697</v>
      </c>
      <c r="K2091">
        <v>26003965</v>
      </c>
      <c r="L2091">
        <v>660.46559999999999</v>
      </c>
      <c r="M2091">
        <v>73.673596669999995</v>
      </c>
    </row>
    <row r="2092" spans="1:13" x14ac:dyDescent="0.45">
      <c r="A2092">
        <v>2005</v>
      </c>
      <c r="B2092">
        <v>6</v>
      </c>
      <c r="C2092" t="s">
        <v>6</v>
      </c>
      <c r="D2092" t="s">
        <v>41</v>
      </c>
      <c r="E2092">
        <v>2005</v>
      </c>
      <c r="F2092">
        <v>6.1193904079363648</v>
      </c>
      <c r="G2092">
        <v>2.3723698360261949</v>
      </c>
      <c r="H2092">
        <v>27869.13564</v>
      </c>
      <c r="I2092">
        <v>2.3723698360261949</v>
      </c>
      <c r="J2092">
        <v>44.062947479861286</v>
      </c>
      <c r="K2092">
        <v>26285110</v>
      </c>
      <c r="L2092">
        <v>678.47529999999995</v>
      </c>
      <c r="M2092">
        <v>71.367500000000007</v>
      </c>
    </row>
    <row r="2093" spans="1:13" x14ac:dyDescent="0.45">
      <c r="A2093">
        <v>2006</v>
      </c>
      <c r="B2093">
        <v>6</v>
      </c>
      <c r="C2093" t="s">
        <v>6</v>
      </c>
      <c r="D2093" t="s">
        <v>41</v>
      </c>
      <c r="E2093">
        <v>2006</v>
      </c>
      <c r="F2093">
        <v>7.3600392790254432</v>
      </c>
      <c r="G2093">
        <v>2.4530804680497056</v>
      </c>
      <c r="H2093">
        <v>27681.78282</v>
      </c>
      <c r="I2093">
        <v>2.4530804680497056</v>
      </c>
      <c r="J2093">
        <v>44.761987756924185</v>
      </c>
      <c r="K2093">
        <v>26518971</v>
      </c>
      <c r="L2093">
        <v>663.45460000000003</v>
      </c>
      <c r="M2093">
        <v>72.755605829999993</v>
      </c>
    </row>
    <row r="2094" spans="1:13" x14ac:dyDescent="0.45">
      <c r="A2094">
        <v>2007</v>
      </c>
      <c r="B2094">
        <v>6</v>
      </c>
      <c r="C2094" t="s">
        <v>6</v>
      </c>
      <c r="D2094" t="s">
        <v>41</v>
      </c>
      <c r="E2094">
        <v>2007</v>
      </c>
      <c r="F2094">
        <v>7.6032889406115061</v>
      </c>
      <c r="G2094">
        <v>2.6579166342362299</v>
      </c>
      <c r="H2094">
        <v>27911.027290000002</v>
      </c>
      <c r="I2094">
        <v>2.6579166342362299</v>
      </c>
      <c r="J2094">
        <v>44.579275020025364</v>
      </c>
      <c r="K2094">
        <v>26713655</v>
      </c>
      <c r="L2094">
        <v>653.86755000000005</v>
      </c>
      <c r="M2094">
        <v>66.415027499999994</v>
      </c>
    </row>
    <row r="2095" spans="1:13" x14ac:dyDescent="0.45">
      <c r="A2095">
        <v>2008</v>
      </c>
      <c r="B2095">
        <v>6</v>
      </c>
      <c r="C2095" t="s">
        <v>6</v>
      </c>
      <c r="D2095" t="s">
        <v>41</v>
      </c>
      <c r="E2095">
        <v>2008</v>
      </c>
      <c r="F2095">
        <v>5.6198545238214166</v>
      </c>
      <c r="G2095">
        <v>5.4419613724690663</v>
      </c>
      <c r="H2095">
        <v>29003.619569999999</v>
      </c>
      <c r="I2095">
        <v>5.4419613724690663</v>
      </c>
      <c r="J2095">
        <v>46.036206351191304</v>
      </c>
      <c r="K2095">
        <v>26881544</v>
      </c>
      <c r="L2095">
        <v>719.46136000000001</v>
      </c>
      <c r="M2095">
        <v>69.761695000000003</v>
      </c>
    </row>
    <row r="2096" spans="1:13" x14ac:dyDescent="0.45">
      <c r="A2096">
        <v>2009</v>
      </c>
      <c r="B2096">
        <v>6</v>
      </c>
      <c r="C2096" t="s">
        <v>6</v>
      </c>
      <c r="D2096" t="s">
        <v>41</v>
      </c>
      <c r="E2096">
        <v>2009</v>
      </c>
      <c r="F2096">
        <v>15.908330210245538</v>
      </c>
      <c r="G2096">
        <v>3.9707214774958857</v>
      </c>
      <c r="H2096">
        <v>30632.21974</v>
      </c>
      <c r="I2096">
        <v>3.9707214774958857</v>
      </c>
      <c r="J2096">
        <v>47.07944776336879</v>
      </c>
      <c r="K2096">
        <v>27026941</v>
      </c>
      <c r="L2096">
        <v>818.67523000000006</v>
      </c>
      <c r="M2096">
        <v>77.545214029999997</v>
      </c>
    </row>
    <row r="2097" spans="1:13" x14ac:dyDescent="0.45">
      <c r="A2097">
        <v>2010</v>
      </c>
      <c r="B2097">
        <v>6</v>
      </c>
      <c r="C2097" t="s">
        <v>6</v>
      </c>
      <c r="D2097" t="s">
        <v>41</v>
      </c>
      <c r="E2097">
        <v>2010</v>
      </c>
      <c r="F2097">
        <v>15.146932449007224</v>
      </c>
      <c r="G2097">
        <v>4.2968932760445426</v>
      </c>
      <c r="H2097">
        <v>31721.867020000002</v>
      </c>
      <c r="I2097">
        <v>4.2968932760445426</v>
      </c>
      <c r="J2097">
        <v>45.984905774270736</v>
      </c>
      <c r="K2097">
        <v>27161567</v>
      </c>
      <c r="L2097">
        <v>868.66949999999997</v>
      </c>
      <c r="M2097">
        <v>73.154755690000002</v>
      </c>
    </row>
    <row r="2098" spans="1:13" x14ac:dyDescent="0.45">
      <c r="A2098">
        <v>2011</v>
      </c>
      <c r="B2098">
        <v>6</v>
      </c>
      <c r="C2098" t="s">
        <v>6</v>
      </c>
      <c r="D2098" t="s">
        <v>41</v>
      </c>
      <c r="E2098">
        <v>2011</v>
      </c>
      <c r="F2098">
        <v>26.39730666496753</v>
      </c>
      <c r="G2098">
        <v>3.024199012708479</v>
      </c>
      <c r="H2098">
        <v>32970.221120000002</v>
      </c>
      <c r="I2098">
        <v>3.024199012708479</v>
      </c>
      <c r="J2098">
        <v>36.296758890229</v>
      </c>
      <c r="K2098">
        <v>27266399</v>
      </c>
      <c r="L2098">
        <v>922.14340000000004</v>
      </c>
      <c r="M2098">
        <v>73.487221573333343</v>
      </c>
    </row>
    <row r="2099" spans="1:13" x14ac:dyDescent="0.45">
      <c r="A2099">
        <v>2012</v>
      </c>
      <c r="B2099">
        <v>6</v>
      </c>
      <c r="C2099" t="s">
        <v>6</v>
      </c>
      <c r="D2099" t="s">
        <v>41</v>
      </c>
      <c r="E2099">
        <v>2012</v>
      </c>
      <c r="F2099">
        <v>7.7411500287850004</v>
      </c>
      <c r="G2099">
        <v>4.4238874387819891</v>
      </c>
      <c r="H2099">
        <v>34020.982830000001</v>
      </c>
      <c r="I2099">
        <v>4.4238874387819891</v>
      </c>
      <c r="J2099">
        <v>37.921906059675699</v>
      </c>
      <c r="K2099">
        <v>27330694</v>
      </c>
      <c r="L2099">
        <v>967.20619999999997</v>
      </c>
      <c r="M2099">
        <v>74.729063764444447</v>
      </c>
    </row>
    <row r="2100" spans="1:13" x14ac:dyDescent="0.45">
      <c r="A2100">
        <v>2013</v>
      </c>
      <c r="B2100">
        <v>6</v>
      </c>
      <c r="C2100" t="s">
        <v>6</v>
      </c>
      <c r="D2100" t="s">
        <v>41</v>
      </c>
      <c r="E2100">
        <v>2013</v>
      </c>
      <c r="F2100">
        <v>7.0826509991402276</v>
      </c>
      <c r="G2100">
        <v>3.3328561031973152</v>
      </c>
      <c r="H2100">
        <v>34650.889739999999</v>
      </c>
      <c r="I2100">
        <v>3.3328561031973152</v>
      </c>
      <c r="J2100">
        <v>41.865375737574247</v>
      </c>
      <c r="K2100">
        <v>27381555</v>
      </c>
      <c r="L2100">
        <v>1020.5796</v>
      </c>
      <c r="M2100">
        <v>73.790347009259264</v>
      </c>
    </row>
    <row r="2101" spans="1:13" x14ac:dyDescent="0.45">
      <c r="A2101">
        <v>2014</v>
      </c>
      <c r="B2101">
        <v>6</v>
      </c>
      <c r="C2101" t="s">
        <v>6</v>
      </c>
      <c r="D2101" t="s">
        <v>41</v>
      </c>
      <c r="E2101">
        <v>2014</v>
      </c>
      <c r="F2101">
        <v>8.035366198698739</v>
      </c>
      <c r="G2101">
        <v>5.7005332379510065</v>
      </c>
      <c r="H2101">
        <v>36095.410839999997</v>
      </c>
      <c r="I2101">
        <v>5.7005332379510065</v>
      </c>
      <c r="J2101">
        <v>45.982641611020995</v>
      </c>
      <c r="K2101">
        <v>27462106</v>
      </c>
      <c r="L2101">
        <v>1099.4447</v>
      </c>
      <c r="M2101">
        <v>74.002210782345685</v>
      </c>
    </row>
    <row r="2102" spans="1:13" x14ac:dyDescent="0.45">
      <c r="A2102">
        <v>2015</v>
      </c>
      <c r="B2102">
        <v>6</v>
      </c>
      <c r="C2102" t="s">
        <v>6</v>
      </c>
      <c r="D2102" t="s">
        <v>41</v>
      </c>
      <c r="E2102">
        <v>2015</v>
      </c>
      <c r="F2102">
        <v>4.4090454316949348</v>
      </c>
      <c r="G2102">
        <v>3.4178843049380845</v>
      </c>
      <c r="H2102">
        <v>36045.569049999998</v>
      </c>
      <c r="I2102">
        <v>3.4178843049380845</v>
      </c>
      <c r="J2102">
        <v>46.665730388591811</v>
      </c>
      <c r="K2102">
        <v>27610325</v>
      </c>
      <c r="L2102">
        <v>979.09580000000005</v>
      </c>
      <c r="M2102">
        <v>74.17387385201647</v>
      </c>
    </row>
    <row r="2103" spans="1:13" x14ac:dyDescent="0.45">
      <c r="A2103">
        <v>2016</v>
      </c>
      <c r="B2103">
        <v>6</v>
      </c>
      <c r="C2103" t="s">
        <v>6</v>
      </c>
      <c r="D2103" t="s">
        <v>41</v>
      </c>
      <c r="E2103">
        <v>2016</v>
      </c>
      <c r="F2103">
        <v>7.1503347880836401</v>
      </c>
      <c r="G2103">
        <v>-0.47118200532521826</v>
      </c>
      <c r="H2103">
        <v>39891.578049999996</v>
      </c>
      <c r="I2103">
        <v>-0.47118200532521826</v>
      </c>
      <c r="J2103">
        <v>42.115486124351584</v>
      </c>
      <c r="K2103">
        <v>27861186</v>
      </c>
      <c r="L2103">
        <v>1426.1302000000001</v>
      </c>
      <c r="M2103">
        <v>73.988810547873811</v>
      </c>
    </row>
    <row r="2104" spans="1:13" x14ac:dyDescent="0.45">
      <c r="A2104">
        <v>2017</v>
      </c>
      <c r="B2104">
        <v>6</v>
      </c>
      <c r="C2104" t="s">
        <v>6</v>
      </c>
      <c r="D2104" t="s">
        <v>41</v>
      </c>
      <c r="E2104">
        <v>2017</v>
      </c>
      <c r="F2104">
        <v>8.2614125506821949</v>
      </c>
      <c r="G2104">
        <v>7.7312690750121789</v>
      </c>
      <c r="H2104">
        <v>43035.488839999998</v>
      </c>
      <c r="I2104">
        <v>7.7312690750121789</v>
      </c>
      <c r="J2104">
        <v>44.642410622369582</v>
      </c>
      <c r="K2104">
        <v>28183426</v>
      </c>
      <c r="L2104">
        <v>1614.7568000000001</v>
      </c>
      <c r="M2104">
        <v>74.054965060745317</v>
      </c>
    </row>
    <row r="2105" spans="1:13" x14ac:dyDescent="0.45">
      <c r="A2105">
        <v>2018</v>
      </c>
      <c r="B2105">
        <v>6</v>
      </c>
      <c r="C2105" t="s">
        <v>6</v>
      </c>
      <c r="D2105" t="s">
        <v>41</v>
      </c>
      <c r="E2105">
        <v>2018</v>
      </c>
      <c r="F2105">
        <v>4.3558584651574535</v>
      </c>
      <c r="G2105">
        <v>6.401863286618763</v>
      </c>
      <c r="H2105">
        <v>45363.094839999998</v>
      </c>
      <c r="I2105">
        <v>6.401863286618763</v>
      </c>
      <c r="J2105">
        <v>48.447386945638101</v>
      </c>
      <c r="K2105">
        <v>28506712</v>
      </c>
      <c r="L2105">
        <v>1753.6006</v>
      </c>
      <c r="M2105">
        <v>74.072549820211862</v>
      </c>
    </row>
    <row r="2106" spans="1:13" x14ac:dyDescent="0.45">
      <c r="A2106">
        <v>2019</v>
      </c>
      <c r="B2106">
        <v>6</v>
      </c>
      <c r="C2106" t="s">
        <v>6</v>
      </c>
      <c r="D2106" t="s">
        <v>41</v>
      </c>
      <c r="E2106">
        <v>2019</v>
      </c>
      <c r="F2106">
        <v>4.6911559345349758</v>
      </c>
      <c r="G2106">
        <v>5.4519165407962191</v>
      </c>
      <c r="H2106">
        <v>44489.745439999999</v>
      </c>
      <c r="I2106">
        <v>5.4519165407962191</v>
      </c>
      <c r="J2106">
        <v>49.24952658763214</v>
      </c>
      <c r="K2106">
        <v>28832496</v>
      </c>
      <c r="L2106">
        <v>1700.5831000000001</v>
      </c>
      <c r="M2106">
        <v>74.038775142943663</v>
      </c>
    </row>
    <row r="2107" spans="1:13" x14ac:dyDescent="0.45">
      <c r="A2107">
        <v>2020</v>
      </c>
      <c r="B2107">
        <v>6</v>
      </c>
      <c r="C2107" t="s">
        <v>6</v>
      </c>
      <c r="D2107" t="s">
        <v>41</v>
      </c>
      <c r="E2107">
        <v>2020</v>
      </c>
      <c r="F2107">
        <v>3.2174023303376913</v>
      </c>
      <c r="G2107">
        <v>-4.0865685892530621</v>
      </c>
      <c r="H2107">
        <v>45868.55644</v>
      </c>
      <c r="I2107">
        <v>-4.0865685892530621</v>
      </c>
      <c r="J2107">
        <v>40.918865595321932</v>
      </c>
      <c r="K2107">
        <v>29348627</v>
      </c>
      <c r="L2107">
        <v>1677.7974999999999</v>
      </c>
      <c r="M2107">
        <v>74.055430007966947</v>
      </c>
    </row>
    <row r="2108" spans="1:13" x14ac:dyDescent="0.45">
      <c r="A2108">
        <v>2021</v>
      </c>
      <c r="B2108">
        <v>6</v>
      </c>
      <c r="C2108" t="s">
        <v>6</v>
      </c>
      <c r="D2108" t="s">
        <v>41</v>
      </c>
      <c r="E2108">
        <v>2021</v>
      </c>
      <c r="F2108">
        <v>6.7627121636888887</v>
      </c>
      <c r="G2108">
        <v>1.864680626414895</v>
      </c>
      <c r="H2108">
        <v>45240.465573333327</v>
      </c>
      <c r="I2108">
        <v>1.864680626414895</v>
      </c>
      <c r="J2108">
        <v>43.053804791958541</v>
      </c>
      <c r="K2108">
        <v>30034989</v>
      </c>
      <c r="L2108">
        <v>1607.6346000000001</v>
      </c>
      <c r="M2108">
        <v>74.055584990374157</v>
      </c>
    </row>
    <row r="2109" spans="1:13" x14ac:dyDescent="0.45">
      <c r="A2109">
        <v>2022</v>
      </c>
      <c r="B2109">
        <v>6</v>
      </c>
      <c r="C2109" t="s">
        <v>6</v>
      </c>
      <c r="D2109" t="s">
        <v>41</v>
      </c>
      <c r="E2109">
        <v>2022</v>
      </c>
      <c r="F2109">
        <v>7.3273659243794782</v>
      </c>
      <c r="G2109">
        <v>7.8159298420828396</v>
      </c>
      <c r="H2109">
        <v>45199.589151111111</v>
      </c>
      <c r="I2109">
        <v>7.8159298420828396</v>
      </c>
      <c r="J2109">
        <v>49.39885418649061</v>
      </c>
      <c r="K2109">
        <v>30547580</v>
      </c>
      <c r="L2109">
        <v>11064</v>
      </c>
      <c r="M2109">
        <v>74.049930047094918</v>
      </c>
    </row>
    <row r="2110" spans="1:13" x14ac:dyDescent="0.45">
      <c r="A2110">
        <v>1980</v>
      </c>
      <c r="B2110">
        <v>7</v>
      </c>
      <c r="C2110" t="s">
        <v>7</v>
      </c>
      <c r="D2110" t="s">
        <v>42</v>
      </c>
      <c r="E2110">
        <v>1980</v>
      </c>
      <c r="F2110">
        <v>9.00820936080477</v>
      </c>
      <c r="G2110">
        <v>5.8183488083228383</v>
      </c>
      <c r="H2110">
        <v>96094.381878826665</v>
      </c>
      <c r="I2110">
        <v>5.8183488083228383</v>
      </c>
      <c r="J2110">
        <v>35.896899380388511</v>
      </c>
      <c r="K2110">
        <v>80624057</v>
      </c>
      <c r="L2110">
        <v>1919.3859</v>
      </c>
      <c r="M2110">
        <v>209.31963565279</v>
      </c>
    </row>
    <row r="2111" spans="1:13" x14ac:dyDescent="0.45">
      <c r="A2111">
        <v>1981</v>
      </c>
      <c r="B2111">
        <v>7</v>
      </c>
      <c r="C2111" t="s">
        <v>7</v>
      </c>
      <c r="D2111" t="s">
        <v>42</v>
      </c>
      <c r="E2111">
        <v>1981</v>
      </c>
      <c r="F2111">
        <v>10.077339576149313</v>
      </c>
      <c r="G2111">
        <v>3.2513223797927964</v>
      </c>
      <c r="H2111">
        <v>101151.9809250807</v>
      </c>
      <c r="I2111">
        <v>3.2513223797927964</v>
      </c>
      <c r="J2111">
        <v>35.1680110425743</v>
      </c>
      <c r="K2111">
        <v>84270202</v>
      </c>
      <c r="L2111">
        <v>1974.3527999999999</v>
      </c>
      <c r="M2111">
        <v>237.52614376533</v>
      </c>
    </row>
    <row r="2112" spans="1:13" x14ac:dyDescent="0.45">
      <c r="A2112">
        <v>1982</v>
      </c>
      <c r="B2112">
        <v>7</v>
      </c>
      <c r="C2112" t="s">
        <v>7</v>
      </c>
      <c r="D2112" t="s">
        <v>42</v>
      </c>
      <c r="E2112">
        <v>1982</v>
      </c>
      <c r="F2112">
        <v>9.3716477370039399</v>
      </c>
      <c r="G2112">
        <v>2.2215613851841454</v>
      </c>
      <c r="H2112">
        <v>106475.76939482179</v>
      </c>
      <c r="I2112">
        <v>2.2215613851841454</v>
      </c>
      <c r="J2112">
        <v>31.322283200528133</v>
      </c>
      <c r="K2112">
        <v>87828198</v>
      </c>
      <c r="L2112">
        <v>2089.2024000000001</v>
      </c>
      <c r="M2112">
        <v>217.56873581563801</v>
      </c>
    </row>
    <row r="2113" spans="1:13" x14ac:dyDescent="0.45">
      <c r="A2113">
        <v>1983</v>
      </c>
      <c r="B2113">
        <v>7</v>
      </c>
      <c r="C2113" t="s">
        <v>7</v>
      </c>
      <c r="D2113" t="s">
        <v>42</v>
      </c>
      <c r="E2113">
        <v>1983</v>
      </c>
      <c r="F2113">
        <v>5.2740836291047799</v>
      </c>
      <c r="G2113">
        <v>2.9656812869716163</v>
      </c>
      <c r="H2113">
        <v>112079.75725770716</v>
      </c>
      <c r="I2113">
        <v>2.9656812869716163</v>
      </c>
      <c r="J2113">
        <v>34.691962117199573</v>
      </c>
      <c r="K2113">
        <v>91080372</v>
      </c>
      <c r="L2113">
        <v>2153.6217999999999</v>
      </c>
      <c r="M2113">
        <v>210.10847325256799</v>
      </c>
    </row>
    <row r="2114" spans="1:13" x14ac:dyDescent="0.45">
      <c r="A2114">
        <v>1984</v>
      </c>
      <c r="B2114">
        <v>7</v>
      </c>
      <c r="C2114" t="s">
        <v>7</v>
      </c>
      <c r="D2114" t="s">
        <v>42</v>
      </c>
      <c r="E2114">
        <v>1984</v>
      </c>
      <c r="F2114">
        <v>9.6535544523753032</v>
      </c>
      <c r="G2114">
        <v>1.7977059469044292</v>
      </c>
      <c r="H2114">
        <v>117978.69185021806</v>
      </c>
      <c r="I2114">
        <v>1.7977059469044292</v>
      </c>
      <c r="J2114">
        <v>33.362632860253164</v>
      </c>
      <c r="K2114">
        <v>94003867</v>
      </c>
      <c r="L2114">
        <v>2208.3130000000001</v>
      </c>
      <c r="M2114">
        <v>214.56947682731399</v>
      </c>
    </row>
    <row r="2115" spans="1:13" x14ac:dyDescent="0.45">
      <c r="A2115">
        <v>1985</v>
      </c>
      <c r="B2115">
        <v>7</v>
      </c>
      <c r="C2115" t="s">
        <v>7</v>
      </c>
      <c r="D2115" t="s">
        <v>42</v>
      </c>
      <c r="E2115">
        <v>1985</v>
      </c>
      <c r="F2115">
        <v>4.5349427871263117</v>
      </c>
      <c r="G2115">
        <v>4.1383156684997431</v>
      </c>
      <c r="H2115">
        <v>124188.09668444007</v>
      </c>
      <c r="I2115">
        <v>4.1383156684997431</v>
      </c>
      <c r="J2115">
        <v>33.170746171294716</v>
      </c>
      <c r="K2115">
        <v>97121552</v>
      </c>
      <c r="L2115">
        <v>2246.2964000000002</v>
      </c>
      <c r="M2115">
        <v>200.449495395269</v>
      </c>
    </row>
    <row r="2116" spans="1:13" x14ac:dyDescent="0.45">
      <c r="A2116">
        <v>1986</v>
      </c>
      <c r="B2116">
        <v>7</v>
      </c>
      <c r="C2116" t="s">
        <v>7</v>
      </c>
      <c r="D2116" t="s">
        <v>42</v>
      </c>
      <c r="E2116">
        <v>1986</v>
      </c>
      <c r="F2116">
        <v>3.2920008372046823</v>
      </c>
      <c r="G2116">
        <v>1.8349707081334259</v>
      </c>
      <c r="H2116">
        <v>130724.31229941061</v>
      </c>
      <c r="I2116">
        <v>1.8349707081334259</v>
      </c>
      <c r="J2116">
        <v>32.406730776705821</v>
      </c>
      <c r="K2116">
        <v>100618523</v>
      </c>
      <c r="L2116">
        <v>2298.183</v>
      </c>
      <c r="M2116">
        <v>165.477556198218</v>
      </c>
    </row>
    <row r="2117" spans="1:13" x14ac:dyDescent="0.45">
      <c r="A2117">
        <v>1987</v>
      </c>
      <c r="B2117">
        <v>7</v>
      </c>
      <c r="C2117" t="s">
        <v>7</v>
      </c>
      <c r="D2117" t="s">
        <v>42</v>
      </c>
      <c r="E2117">
        <v>1987</v>
      </c>
      <c r="F2117">
        <v>4.5182057777363838</v>
      </c>
      <c r="G2117">
        <v>2.7430717204307768</v>
      </c>
      <c r="H2117">
        <v>137604.5392625375</v>
      </c>
      <c r="I2117">
        <v>2.7430717204307768</v>
      </c>
      <c r="J2117">
        <v>32.897101902427863</v>
      </c>
      <c r="K2117">
        <v>104251093</v>
      </c>
      <c r="L2117">
        <v>2488.0940000000001</v>
      </c>
      <c r="M2117">
        <v>146.34464051912701</v>
      </c>
    </row>
    <row r="2118" spans="1:13" x14ac:dyDescent="0.45">
      <c r="A2118">
        <v>1988</v>
      </c>
      <c r="B2118">
        <v>7</v>
      </c>
      <c r="C2118" t="s">
        <v>7</v>
      </c>
      <c r="D2118" t="s">
        <v>42</v>
      </c>
      <c r="E2118">
        <v>1988</v>
      </c>
      <c r="F2118">
        <v>9.6175606497837407</v>
      </c>
      <c r="G2118">
        <v>3.9203262290201479</v>
      </c>
      <c r="H2118">
        <v>144846.88343424999</v>
      </c>
      <c r="I2118">
        <v>3.9203262290201479</v>
      </c>
      <c r="J2118">
        <v>33.284225831335718</v>
      </c>
      <c r="K2118">
        <v>107967838</v>
      </c>
      <c r="L2118">
        <v>2552.25</v>
      </c>
      <c r="M2118">
        <v>142.50126826528</v>
      </c>
    </row>
    <row r="2119" spans="1:13" x14ac:dyDescent="0.45">
      <c r="A2119">
        <v>1989</v>
      </c>
      <c r="B2119">
        <v>7</v>
      </c>
      <c r="C2119" t="s">
        <v>7</v>
      </c>
      <c r="D2119" t="s">
        <v>42</v>
      </c>
      <c r="E2119">
        <v>1989</v>
      </c>
      <c r="F2119">
        <v>8.585048017189095</v>
      </c>
      <c r="G2119">
        <v>1.4797183965044098</v>
      </c>
      <c r="H2119">
        <v>152470.40361499999</v>
      </c>
      <c r="I2119">
        <v>1.4797183965044098</v>
      </c>
      <c r="J2119">
        <v>34.421659120877699</v>
      </c>
      <c r="K2119">
        <v>111670386</v>
      </c>
      <c r="L2119">
        <v>2617.0308</v>
      </c>
      <c r="M2119">
        <v>133.721930598234</v>
      </c>
    </row>
    <row r="2120" spans="1:13" x14ac:dyDescent="0.45">
      <c r="A2120">
        <v>1990</v>
      </c>
      <c r="B2120">
        <v>7</v>
      </c>
      <c r="C2120" t="s">
        <v>7</v>
      </c>
      <c r="D2120" t="s">
        <v>42</v>
      </c>
      <c r="E2120">
        <v>1990</v>
      </c>
      <c r="F2120">
        <v>6.4519991679134421</v>
      </c>
      <c r="G2120">
        <v>1.0702664911378577</v>
      </c>
      <c r="H2120">
        <v>160495.1617</v>
      </c>
      <c r="I2120">
        <v>1.0702664911378577</v>
      </c>
      <c r="J2120">
        <v>35.034575900498048</v>
      </c>
      <c r="K2120">
        <v>115414069</v>
      </c>
      <c r="L2120">
        <v>2646.973</v>
      </c>
      <c r="M2120">
        <v>126.634603441976</v>
      </c>
    </row>
    <row r="2121" spans="1:13" x14ac:dyDescent="0.45">
      <c r="A2121">
        <v>1991</v>
      </c>
      <c r="B2121">
        <v>7</v>
      </c>
      <c r="C2121" t="s">
        <v>7</v>
      </c>
      <c r="D2121" t="s">
        <v>42</v>
      </c>
      <c r="E2121">
        <v>1991</v>
      </c>
      <c r="F2121">
        <v>13.492416258472502</v>
      </c>
      <c r="G2121">
        <v>1.7216441738873129</v>
      </c>
      <c r="H2121">
        <v>163979.7929</v>
      </c>
      <c r="I2121">
        <v>1.7216441738873129</v>
      </c>
      <c r="J2121">
        <v>35.419655104840295</v>
      </c>
      <c r="K2121">
        <v>119203569</v>
      </c>
      <c r="L2121">
        <v>2715.5279999999998</v>
      </c>
      <c r="M2121">
        <v>123.92600401473</v>
      </c>
    </row>
    <row r="2122" spans="1:13" x14ac:dyDescent="0.45">
      <c r="A2122">
        <v>1992</v>
      </c>
      <c r="B2122">
        <v>7</v>
      </c>
      <c r="C2122" t="s">
        <v>7</v>
      </c>
      <c r="D2122" t="s">
        <v>42</v>
      </c>
      <c r="E2122">
        <v>1992</v>
      </c>
      <c r="F2122">
        <v>10.201407756999401</v>
      </c>
      <c r="G2122">
        <v>4.9144730796064664</v>
      </c>
      <c r="H2122">
        <v>173601.1777</v>
      </c>
      <c r="I2122">
        <v>4.9144730796064664</v>
      </c>
      <c r="J2122">
        <v>37.69453972106308</v>
      </c>
      <c r="K2122">
        <v>122375179</v>
      </c>
      <c r="L2122">
        <v>2778.5747000000001</v>
      </c>
      <c r="M2122">
        <v>121.642015957876</v>
      </c>
    </row>
    <row r="2123" spans="1:13" x14ac:dyDescent="0.45">
      <c r="A2123">
        <v>1993</v>
      </c>
      <c r="B2123">
        <v>7</v>
      </c>
      <c r="C2123" t="s">
        <v>7</v>
      </c>
      <c r="D2123" t="s">
        <v>42</v>
      </c>
      <c r="E2123">
        <v>1993</v>
      </c>
      <c r="F2123">
        <v>8.8385531272027436</v>
      </c>
      <c r="G2123">
        <v>-0.81275716420279309</v>
      </c>
      <c r="H2123">
        <v>183167.4197</v>
      </c>
      <c r="I2123">
        <v>-0.81275716420279309</v>
      </c>
      <c r="J2123">
        <v>38.499316875231528</v>
      </c>
      <c r="K2123">
        <v>125546615</v>
      </c>
      <c r="L2123">
        <v>2997.4011</v>
      </c>
      <c r="M2123">
        <v>120.050791180708</v>
      </c>
    </row>
    <row r="2124" spans="1:13" x14ac:dyDescent="0.45">
      <c r="A2124">
        <v>1994</v>
      </c>
      <c r="B2124">
        <v>7</v>
      </c>
      <c r="C2124" t="s">
        <v>7</v>
      </c>
      <c r="D2124" t="s">
        <v>42</v>
      </c>
      <c r="E2124">
        <v>1994</v>
      </c>
      <c r="F2124">
        <v>13.028416053876285</v>
      </c>
      <c r="G2124">
        <v>0.7688294687677768</v>
      </c>
      <c r="H2124">
        <v>189780.04889999999</v>
      </c>
      <c r="I2124">
        <v>0.7688294687677768</v>
      </c>
      <c r="J2124">
        <v>35.057723713159454</v>
      </c>
      <c r="K2124">
        <v>129245139</v>
      </c>
      <c r="L2124">
        <v>3012.7393000000002</v>
      </c>
      <c r="M2124">
        <v>119.22139371991101</v>
      </c>
    </row>
    <row r="2125" spans="1:13" x14ac:dyDescent="0.45">
      <c r="A2125">
        <v>1995</v>
      </c>
      <c r="B2125">
        <v>7</v>
      </c>
      <c r="C2125" t="s">
        <v>7</v>
      </c>
      <c r="D2125" t="s">
        <v>42</v>
      </c>
      <c r="E2125">
        <v>1995</v>
      </c>
      <c r="F2125">
        <v>13.006484465156376</v>
      </c>
      <c r="G2125">
        <v>1.9092865702303357</v>
      </c>
      <c r="H2125">
        <v>200605.04130000001</v>
      </c>
      <c r="I2125">
        <v>1.9092865702303357</v>
      </c>
      <c r="J2125">
        <v>36.132753673519041</v>
      </c>
      <c r="K2125">
        <v>133117476</v>
      </c>
      <c r="L2125">
        <v>3085.0909999999999</v>
      </c>
      <c r="M2125">
        <v>118.526149055402</v>
      </c>
    </row>
    <row r="2126" spans="1:13" x14ac:dyDescent="0.45">
      <c r="A2126">
        <v>1996</v>
      </c>
      <c r="B2126">
        <v>7</v>
      </c>
      <c r="C2126" t="s">
        <v>7</v>
      </c>
      <c r="D2126" t="s">
        <v>42</v>
      </c>
      <c r="E2126">
        <v>1996</v>
      </c>
      <c r="F2126">
        <v>8.3736099971456213</v>
      </c>
      <c r="G2126">
        <v>1.7009625167355722</v>
      </c>
      <c r="H2126">
        <v>207742.96419999999</v>
      </c>
      <c r="I2126">
        <v>1.7009625167355722</v>
      </c>
      <c r="J2126">
        <v>38.330126833989489</v>
      </c>
      <c r="K2126">
        <v>137234810</v>
      </c>
      <c r="L2126">
        <v>3187.431</v>
      </c>
      <c r="M2126">
        <v>115.302381638565</v>
      </c>
    </row>
    <row r="2127" spans="1:13" x14ac:dyDescent="0.45">
      <c r="A2127">
        <v>1997</v>
      </c>
      <c r="B2127">
        <v>7</v>
      </c>
      <c r="C2127" t="s">
        <v>7</v>
      </c>
      <c r="D2127" t="s">
        <v>42</v>
      </c>
      <c r="E2127">
        <v>1997</v>
      </c>
      <c r="F2127">
        <v>13.383514635032583</v>
      </c>
      <c r="G2127">
        <v>-1.9127909505124308</v>
      </c>
      <c r="H2127">
        <v>214405.0043</v>
      </c>
      <c r="I2127">
        <v>-1.9127909505124308</v>
      </c>
      <c r="J2127">
        <v>36.852266100896422</v>
      </c>
      <c r="K2127">
        <v>141330267</v>
      </c>
      <c r="L2127">
        <v>2992.1723999999999</v>
      </c>
      <c r="M2127">
        <v>116.959466129818</v>
      </c>
    </row>
    <row r="2128" spans="1:13" x14ac:dyDescent="0.45">
      <c r="A2128">
        <v>1998</v>
      </c>
      <c r="B2128">
        <v>7</v>
      </c>
      <c r="C2128" t="s">
        <v>7</v>
      </c>
      <c r="D2128" t="s">
        <v>42</v>
      </c>
      <c r="E2128">
        <v>1998</v>
      </c>
      <c r="F2128">
        <v>7.5260368985060211</v>
      </c>
      <c r="G2128">
        <v>-0.37228523365671151</v>
      </c>
      <c r="H2128">
        <v>218193.67240000001</v>
      </c>
      <c r="I2128">
        <v>-0.37228523365671151</v>
      </c>
      <c r="J2128">
        <v>34.01172518053103</v>
      </c>
      <c r="K2128">
        <v>145476106</v>
      </c>
      <c r="L2128">
        <v>3119.7483000000002</v>
      </c>
      <c r="M2128">
        <v>118.742007939366</v>
      </c>
    </row>
    <row r="2129" spans="1:13" x14ac:dyDescent="0.45">
      <c r="A2129">
        <v>1999</v>
      </c>
      <c r="B2129">
        <v>7</v>
      </c>
      <c r="C2129" t="s">
        <v>7</v>
      </c>
      <c r="D2129" t="s">
        <v>42</v>
      </c>
      <c r="E2129">
        <v>1999</v>
      </c>
      <c r="F2129">
        <v>5.8622861796655172</v>
      </c>
      <c r="G2129">
        <v>0.7390137048999037</v>
      </c>
      <c r="H2129">
        <v>231241.85310000001</v>
      </c>
      <c r="I2129">
        <v>0.7390137048999037</v>
      </c>
      <c r="J2129">
        <v>32.319962809426556</v>
      </c>
      <c r="K2129">
        <v>149694462</v>
      </c>
      <c r="L2129">
        <v>3164.5929999999998</v>
      </c>
      <c r="M2129">
        <v>109.816127569427</v>
      </c>
    </row>
    <row r="2130" spans="1:13" x14ac:dyDescent="0.45">
      <c r="A2130">
        <v>2000</v>
      </c>
      <c r="B2130">
        <v>7</v>
      </c>
      <c r="C2130" t="s">
        <v>7</v>
      </c>
      <c r="D2130" t="s">
        <v>42</v>
      </c>
      <c r="E2130">
        <v>2000</v>
      </c>
      <c r="F2130">
        <v>38.511986194647932</v>
      </c>
      <c r="G2130">
        <v>1.1023221270891668</v>
      </c>
      <c r="H2130">
        <v>233585.33540000001</v>
      </c>
      <c r="I2130">
        <v>1.1023221270891668</v>
      </c>
      <c r="J2130">
        <v>25.363429689401855</v>
      </c>
      <c r="K2130">
        <v>154369924</v>
      </c>
      <c r="L2130">
        <v>3133.7341000000001</v>
      </c>
      <c r="M2130">
        <v>107.90344827139999</v>
      </c>
    </row>
    <row r="2131" spans="1:13" x14ac:dyDescent="0.45">
      <c r="A2131">
        <v>2001</v>
      </c>
      <c r="B2131">
        <v>7</v>
      </c>
      <c r="C2131" t="s">
        <v>7</v>
      </c>
      <c r="D2131" t="s">
        <v>42</v>
      </c>
      <c r="E2131">
        <v>2001</v>
      </c>
      <c r="F2131">
        <v>5.3106357135336282</v>
      </c>
      <c r="G2131">
        <v>0.40143124162246124</v>
      </c>
      <c r="H2131">
        <v>237055.42559999999</v>
      </c>
      <c r="I2131">
        <v>0.40143124162246124</v>
      </c>
      <c r="J2131">
        <v>27.63004523744798</v>
      </c>
      <c r="K2131">
        <v>159217727</v>
      </c>
      <c r="L2131">
        <v>3109.8933000000002</v>
      </c>
      <c r="M2131">
        <v>98.077104742443197</v>
      </c>
    </row>
    <row r="2132" spans="1:13" x14ac:dyDescent="0.45">
      <c r="A2132">
        <v>2002</v>
      </c>
      <c r="B2132">
        <v>7</v>
      </c>
      <c r="C2132" t="s">
        <v>7</v>
      </c>
      <c r="D2132" t="s">
        <v>42</v>
      </c>
      <c r="E2132">
        <v>2002</v>
      </c>
      <c r="F2132">
        <v>3.7290133040513354</v>
      </c>
      <c r="G2132">
        <v>-3.1459516919923658E-2</v>
      </c>
      <c r="H2132">
        <v>243433.55059999999</v>
      </c>
      <c r="I2132">
        <v>-3.1459516919923658E-2</v>
      </c>
      <c r="J2132">
        <v>27.633806715470165</v>
      </c>
      <c r="K2132">
        <v>163262807</v>
      </c>
      <c r="L2132">
        <v>3148.9677999999999</v>
      </c>
      <c r="M2132">
        <v>101.623106200159</v>
      </c>
    </row>
    <row r="2133" spans="1:13" x14ac:dyDescent="0.45">
      <c r="A2133">
        <v>2003</v>
      </c>
      <c r="B2133">
        <v>7</v>
      </c>
      <c r="C2133" t="s">
        <v>7</v>
      </c>
      <c r="D2133" t="s">
        <v>42</v>
      </c>
      <c r="E2133">
        <v>2003</v>
      </c>
      <c r="F2133">
        <v>3.2586047519212968</v>
      </c>
      <c r="G2133">
        <v>3.4863318569671122</v>
      </c>
      <c r="H2133">
        <v>252859.89019999999</v>
      </c>
      <c r="I2133">
        <v>3.4863318569671122</v>
      </c>
      <c r="J2133">
        <v>29.796396445008433</v>
      </c>
      <c r="K2133">
        <v>166876680</v>
      </c>
      <c r="L2133">
        <v>3355.3328000000001</v>
      </c>
      <c r="M2133">
        <v>98.841617635701397</v>
      </c>
    </row>
    <row r="2134" spans="1:13" x14ac:dyDescent="0.45">
      <c r="A2134">
        <v>2004</v>
      </c>
      <c r="B2134">
        <v>7</v>
      </c>
      <c r="C2134" t="s">
        <v>7</v>
      </c>
      <c r="D2134" t="s">
        <v>42</v>
      </c>
      <c r="E2134">
        <v>2004</v>
      </c>
      <c r="F2134">
        <v>7.3306116739496616</v>
      </c>
      <c r="G2134">
        <v>5.1696928094704333</v>
      </c>
      <c r="H2134">
        <v>270309.98670000001</v>
      </c>
      <c r="I2134">
        <v>5.1696928094704333</v>
      </c>
      <c r="J2134">
        <v>27.549625426658984</v>
      </c>
      <c r="K2134">
        <v>170648620</v>
      </c>
      <c r="L2134">
        <v>3651.1396</v>
      </c>
      <c r="M2134">
        <v>98.022364672626907</v>
      </c>
    </row>
    <row r="2135" spans="1:13" x14ac:dyDescent="0.45">
      <c r="A2135">
        <v>2005</v>
      </c>
      <c r="B2135">
        <v>7</v>
      </c>
      <c r="C2135" t="s">
        <v>7</v>
      </c>
      <c r="D2135" t="s">
        <v>42</v>
      </c>
      <c r="E2135">
        <v>2005</v>
      </c>
      <c r="F2135">
        <v>7.839763640183989</v>
      </c>
      <c r="G2135">
        <v>4.244215048694457</v>
      </c>
      <c r="H2135">
        <v>279294.6422</v>
      </c>
      <c r="I2135">
        <v>4.244215048694457</v>
      </c>
      <c r="J2135">
        <v>32.154429138471393</v>
      </c>
      <c r="K2135">
        <v>174372098</v>
      </c>
      <c r="L2135">
        <v>3707.498</v>
      </c>
      <c r="M2135">
        <v>100.976952429327</v>
      </c>
    </row>
    <row r="2136" spans="1:13" x14ac:dyDescent="0.45">
      <c r="A2136">
        <v>2006</v>
      </c>
      <c r="B2136">
        <v>7</v>
      </c>
      <c r="C2136" t="s">
        <v>7</v>
      </c>
      <c r="D2136" t="s">
        <v>42</v>
      </c>
      <c r="E2136">
        <v>2006</v>
      </c>
      <c r="F2136">
        <v>8.872814857126059</v>
      </c>
      <c r="G2136">
        <v>3.6998357519201051</v>
      </c>
      <c r="H2136">
        <v>298656.52360000001</v>
      </c>
      <c r="I2136">
        <v>3.6998357519201051</v>
      </c>
      <c r="J2136">
        <v>35.681729664466125</v>
      </c>
      <c r="K2136">
        <v>178069984</v>
      </c>
      <c r="L2136">
        <v>3826.2024000000001</v>
      </c>
      <c r="M2136">
        <v>103.785897514616</v>
      </c>
    </row>
    <row r="2137" spans="1:13" x14ac:dyDescent="0.45">
      <c r="A2137">
        <v>2007</v>
      </c>
      <c r="B2137">
        <v>7</v>
      </c>
      <c r="C2137" t="s">
        <v>7</v>
      </c>
      <c r="D2137" t="s">
        <v>42</v>
      </c>
      <c r="E2137">
        <v>2007</v>
      </c>
      <c r="F2137">
        <v>7.2743193266169044</v>
      </c>
      <c r="G2137">
        <v>2.6116655004169331</v>
      </c>
      <c r="H2137">
        <v>315898.01020000002</v>
      </c>
      <c r="I2137">
        <v>2.6116655004169331</v>
      </c>
      <c r="J2137">
        <v>32.990428566202723</v>
      </c>
      <c r="K2137">
        <v>181924521</v>
      </c>
      <c r="L2137">
        <v>3981.9286999999999</v>
      </c>
      <c r="M2137">
        <v>102.327991278422</v>
      </c>
    </row>
    <row r="2138" spans="1:13" x14ac:dyDescent="0.45">
      <c r="A2138">
        <v>2008</v>
      </c>
      <c r="B2138">
        <v>7</v>
      </c>
      <c r="C2138" t="s">
        <v>7</v>
      </c>
      <c r="D2138" t="s">
        <v>42</v>
      </c>
      <c r="E2138">
        <v>2008</v>
      </c>
      <c r="F2138">
        <v>13.20400981944465</v>
      </c>
      <c r="G2138">
        <v>-0.49058821358912041</v>
      </c>
      <c r="H2138">
        <v>317305.62939999998</v>
      </c>
      <c r="I2138">
        <v>-0.49058821358912041</v>
      </c>
      <c r="J2138">
        <v>35.594201492568175</v>
      </c>
      <c r="K2138">
        <v>185931955</v>
      </c>
      <c r="L2138">
        <v>3915.4009999999998</v>
      </c>
      <c r="M2138">
        <v>97.385477164951496</v>
      </c>
    </row>
    <row r="2139" spans="1:13" x14ac:dyDescent="0.45">
      <c r="A2139">
        <v>2009</v>
      </c>
      <c r="B2139">
        <v>7</v>
      </c>
      <c r="C2139" t="s">
        <v>7</v>
      </c>
      <c r="D2139" t="s">
        <v>42</v>
      </c>
      <c r="E2139">
        <v>2009</v>
      </c>
      <c r="F2139">
        <v>20.666515814728029</v>
      </c>
      <c r="G2139">
        <v>0.56473429830079169</v>
      </c>
      <c r="H2139">
        <v>329561.5845</v>
      </c>
      <c r="I2139">
        <v>0.56473429830079169</v>
      </c>
      <c r="J2139">
        <v>32.071848261480355</v>
      </c>
      <c r="K2139">
        <v>190123222</v>
      </c>
      <c r="L2139">
        <v>3879.5596</v>
      </c>
      <c r="M2139">
        <v>96.486922934314194</v>
      </c>
    </row>
    <row r="2140" spans="1:13" x14ac:dyDescent="0.45">
      <c r="A2140">
        <v>2010</v>
      </c>
      <c r="B2140">
        <v>7</v>
      </c>
      <c r="C2140" t="s">
        <v>7</v>
      </c>
      <c r="D2140" t="s">
        <v>42</v>
      </c>
      <c r="E2140">
        <v>2010</v>
      </c>
      <c r="F2140">
        <v>10.850239455827932</v>
      </c>
      <c r="G2140">
        <v>-0.6564969307424775</v>
      </c>
      <c r="H2140">
        <v>323172.44620000001</v>
      </c>
      <c r="I2140">
        <v>-0.6564969307424775</v>
      </c>
      <c r="J2140">
        <v>32.868926580729557</v>
      </c>
      <c r="K2140">
        <v>194454498</v>
      </c>
      <c r="L2140">
        <v>3809.4281999999998</v>
      </c>
      <c r="M2140">
        <v>100</v>
      </c>
    </row>
    <row r="2141" spans="1:13" x14ac:dyDescent="0.45">
      <c r="A2141">
        <v>2011</v>
      </c>
      <c r="B2141">
        <v>7</v>
      </c>
      <c r="C2141" t="s">
        <v>7</v>
      </c>
      <c r="D2141" t="s">
        <v>42</v>
      </c>
      <c r="E2141">
        <v>2011</v>
      </c>
      <c r="F2141">
        <v>19.644651127200845</v>
      </c>
      <c r="G2141">
        <v>0.60228723022834174</v>
      </c>
      <c r="H2141">
        <v>332269.07689999999</v>
      </c>
      <c r="I2141">
        <v>0.60228723022834174</v>
      </c>
      <c r="J2141">
        <v>32.939905145641056</v>
      </c>
      <c r="K2141">
        <v>198602738</v>
      </c>
      <c r="L2141">
        <v>3727.3542000000002</v>
      </c>
      <c r="M2141">
        <v>102.42303358976901</v>
      </c>
    </row>
    <row r="2142" spans="1:13" x14ac:dyDescent="0.45">
      <c r="A2142">
        <v>2012</v>
      </c>
      <c r="B2142">
        <v>7</v>
      </c>
      <c r="C2142" t="s">
        <v>7</v>
      </c>
      <c r="D2142" t="s">
        <v>42</v>
      </c>
      <c r="E2142">
        <v>2012</v>
      </c>
      <c r="F2142">
        <v>5.9685743810276222</v>
      </c>
      <c r="G2142">
        <v>1.6626330107683458</v>
      </c>
      <c r="H2142">
        <v>336413.27059999999</v>
      </c>
      <c r="I2142">
        <v>1.6626330107683458</v>
      </c>
      <c r="J2142">
        <v>32.805502207367873</v>
      </c>
      <c r="K2142">
        <v>202205861</v>
      </c>
      <c r="L2142">
        <v>3401.6624000000002</v>
      </c>
      <c r="M2142">
        <v>103.79738787321401</v>
      </c>
    </row>
    <row r="2143" spans="1:13" x14ac:dyDescent="0.45">
      <c r="A2143">
        <v>2013</v>
      </c>
      <c r="B2143">
        <v>7</v>
      </c>
      <c r="C2143" t="s">
        <v>7</v>
      </c>
      <c r="D2143" t="s">
        <v>42</v>
      </c>
      <c r="E2143">
        <v>2013</v>
      </c>
      <c r="F2143">
        <v>6.9659430784773946</v>
      </c>
      <c r="G2143">
        <v>2.8042565292182076</v>
      </c>
      <c r="H2143">
        <v>347984.24310000002</v>
      </c>
      <c r="I2143">
        <v>2.8042565292182076</v>
      </c>
      <c r="J2143">
        <v>33.333598681813079</v>
      </c>
      <c r="K2143">
        <v>205337562</v>
      </c>
      <c r="L2143">
        <v>3661.0075999999999</v>
      </c>
      <c r="M2143">
        <v>100.882152343794</v>
      </c>
    </row>
    <row r="2144" spans="1:13" x14ac:dyDescent="0.45">
      <c r="A2144">
        <v>2014</v>
      </c>
      <c r="B2144">
        <v>7</v>
      </c>
      <c r="C2144" t="s">
        <v>7</v>
      </c>
      <c r="D2144" t="s">
        <v>42</v>
      </c>
      <c r="E2144">
        <v>2014</v>
      </c>
      <c r="F2144">
        <v>7.411553240786148</v>
      </c>
      <c r="G2144">
        <v>3.2099943055094542</v>
      </c>
      <c r="H2144">
        <v>361321.57679999998</v>
      </c>
      <c r="I2144">
        <v>3.2099943055094542</v>
      </c>
      <c r="J2144">
        <v>30.901244616103146</v>
      </c>
      <c r="K2144">
        <v>208251628</v>
      </c>
      <c r="L2144">
        <v>3725.9506999999999</v>
      </c>
      <c r="M2144">
        <v>107.81697846807</v>
      </c>
    </row>
    <row r="2145" spans="1:13" x14ac:dyDescent="0.45">
      <c r="A2145">
        <v>2015</v>
      </c>
      <c r="B2145">
        <v>7</v>
      </c>
      <c r="C2145" t="s">
        <v>7</v>
      </c>
      <c r="D2145" t="s">
        <v>42</v>
      </c>
      <c r="E2145">
        <v>2015</v>
      </c>
      <c r="F2145">
        <v>4.1102486586462419</v>
      </c>
      <c r="G2145">
        <v>3.3820189516089272</v>
      </c>
      <c r="H2145">
        <v>375636.66879999998</v>
      </c>
      <c r="I2145">
        <v>3.3820189516089272</v>
      </c>
      <c r="J2145">
        <v>27.654672517777801</v>
      </c>
      <c r="K2145">
        <v>210969298</v>
      </c>
      <c r="L2145">
        <v>3867.1925999999999</v>
      </c>
      <c r="M2145">
        <v>116.008543769516</v>
      </c>
    </row>
    <row r="2146" spans="1:13" x14ac:dyDescent="0.45">
      <c r="A2146">
        <v>2016</v>
      </c>
      <c r="B2146">
        <v>7</v>
      </c>
      <c r="C2146" t="s">
        <v>7</v>
      </c>
      <c r="D2146" t="s">
        <v>42</v>
      </c>
      <c r="E2146">
        <v>2016</v>
      </c>
      <c r="F2146">
        <v>13.001929515734261</v>
      </c>
      <c r="G2146">
        <v>4.2637539566905787</v>
      </c>
      <c r="H2146">
        <v>400203.7366</v>
      </c>
      <c r="I2146">
        <v>4.2637539566905787</v>
      </c>
      <c r="J2146">
        <v>24.701579514823646</v>
      </c>
      <c r="K2146">
        <v>213524840</v>
      </c>
      <c r="L2146">
        <v>4163.3915999999999</v>
      </c>
      <c r="M2146">
        <v>119.66888182492499</v>
      </c>
    </row>
    <row r="2147" spans="1:13" x14ac:dyDescent="0.45">
      <c r="A2147">
        <v>2017</v>
      </c>
      <c r="B2147">
        <v>7</v>
      </c>
      <c r="C2147" t="s">
        <v>7</v>
      </c>
      <c r="D2147" t="s">
        <v>42</v>
      </c>
      <c r="E2147">
        <v>2017</v>
      </c>
      <c r="F2147">
        <v>4.0297459932557871</v>
      </c>
      <c r="G2147">
        <v>3.0547892200762305</v>
      </c>
      <c r="H2147">
        <v>426734.30119999999</v>
      </c>
      <c r="I2147">
        <v>3.0547892200762305</v>
      </c>
      <c r="J2147">
        <v>25.47203640870222</v>
      </c>
      <c r="K2147">
        <v>216379655</v>
      </c>
      <c r="L2147">
        <v>4348.8296</v>
      </c>
      <c r="M2147">
        <v>121.650040240667</v>
      </c>
    </row>
    <row r="2148" spans="1:13" x14ac:dyDescent="0.45">
      <c r="A2148">
        <v>2018</v>
      </c>
      <c r="B2148">
        <v>7</v>
      </c>
      <c r="C2148" t="s">
        <v>7</v>
      </c>
      <c r="D2148" t="s">
        <v>42</v>
      </c>
      <c r="E2148">
        <v>2018</v>
      </c>
      <c r="F2148">
        <v>3.8417866327479686</v>
      </c>
      <c r="G2148">
        <v>4.5324452061315128</v>
      </c>
      <c r="H2148">
        <v>422019.6189</v>
      </c>
      <c r="I2148">
        <v>4.5324452061315128</v>
      </c>
      <c r="J2148">
        <v>27.62605636516227</v>
      </c>
      <c r="K2148">
        <v>219731479</v>
      </c>
      <c r="L2148">
        <v>4419.1684999999998</v>
      </c>
      <c r="M2148">
        <v>107.266223978106</v>
      </c>
    </row>
    <row r="2149" spans="1:13" x14ac:dyDescent="0.45">
      <c r="A2149">
        <v>2019</v>
      </c>
      <c r="B2149">
        <v>7</v>
      </c>
      <c r="C2149" t="s">
        <v>7</v>
      </c>
      <c r="D2149" t="s">
        <v>42</v>
      </c>
      <c r="E2149">
        <v>2019</v>
      </c>
      <c r="F2149">
        <v>9.0363348417050702</v>
      </c>
      <c r="G2149">
        <v>0.86267422158638851</v>
      </c>
      <c r="H2149">
        <v>427522.6496</v>
      </c>
      <c r="I2149">
        <v>0.86267422158638851</v>
      </c>
      <c r="J2149">
        <v>28.90557579944528</v>
      </c>
      <c r="K2149">
        <v>223293280</v>
      </c>
      <c r="L2149">
        <v>4400.1157000000003</v>
      </c>
      <c r="M2149">
        <v>97.260650578097099</v>
      </c>
    </row>
    <row r="2150" spans="1:13" x14ac:dyDescent="0.45">
      <c r="A2150">
        <v>2020</v>
      </c>
      <c r="B2150">
        <v>7</v>
      </c>
      <c r="C2150" t="s">
        <v>7</v>
      </c>
      <c r="D2150" t="s">
        <v>42</v>
      </c>
      <c r="E2150">
        <v>2020</v>
      </c>
      <c r="F2150">
        <v>9.9444982105729025</v>
      </c>
      <c r="G2150">
        <v>-2.9702946497842504</v>
      </c>
      <c r="H2150">
        <v>436608.92249999999</v>
      </c>
      <c r="I2150">
        <v>-2.9702946497842504</v>
      </c>
      <c r="J2150">
        <v>26.716280459429786</v>
      </c>
      <c r="K2150">
        <v>227196741</v>
      </c>
      <c r="L2150">
        <v>4301.192</v>
      </c>
      <c r="M2150">
        <v>97.5741386674312</v>
      </c>
    </row>
    <row r="2151" spans="1:13" x14ac:dyDescent="0.45">
      <c r="A2151">
        <v>2021</v>
      </c>
      <c r="B2151">
        <v>7</v>
      </c>
      <c r="C2151" t="s">
        <v>7</v>
      </c>
      <c r="D2151" t="s">
        <v>42</v>
      </c>
      <c r="E2151">
        <v>2021</v>
      </c>
      <c r="F2151">
        <v>10.214676646859289</v>
      </c>
      <c r="G2151">
        <v>4.5518484759695212</v>
      </c>
      <c r="H2151">
        <v>428717.06366666668</v>
      </c>
      <c r="I2151">
        <v>4.5518484759695212</v>
      </c>
      <c r="J2151">
        <v>27.050143725709852</v>
      </c>
      <c r="K2151">
        <v>231402117</v>
      </c>
      <c r="L2151">
        <v>4683.5730000000003</v>
      </c>
      <c r="M2151">
        <v>100.257460718608</v>
      </c>
    </row>
    <row r="2152" spans="1:13" x14ac:dyDescent="0.45">
      <c r="A2152">
        <v>2022</v>
      </c>
      <c r="B2152">
        <v>7</v>
      </c>
      <c r="C2152" t="s">
        <v>7</v>
      </c>
      <c r="D2152" t="s">
        <v>42</v>
      </c>
      <c r="E2152">
        <v>2022</v>
      </c>
      <c r="F2152">
        <v>12.999002698523967</v>
      </c>
      <c r="G2152">
        <v>4.50391693697369</v>
      </c>
      <c r="H2152">
        <v>430949.5452555556</v>
      </c>
      <c r="I2152">
        <v>4.50391693697369</v>
      </c>
      <c r="J2152">
        <v>32.320585598423605</v>
      </c>
      <c r="K2152">
        <v>235824862</v>
      </c>
      <c r="L2152">
        <v>4242.7533999999996</v>
      </c>
      <c r="M2152">
        <v>97.001532283817696</v>
      </c>
    </row>
    <row r="2153" spans="1:13" x14ac:dyDescent="0.45">
      <c r="A2153">
        <v>1980</v>
      </c>
      <c r="B2153">
        <v>8</v>
      </c>
      <c r="C2153" t="s">
        <v>22</v>
      </c>
      <c r="D2153" t="s">
        <v>43</v>
      </c>
      <c r="E2153">
        <v>1980</v>
      </c>
      <c r="F2153">
        <v>14.234592513241282</v>
      </c>
      <c r="G2153">
        <v>2.4515747584541856</v>
      </c>
      <c r="H2153">
        <v>57095.022074999084</v>
      </c>
      <c r="I2153">
        <v>2.4515747584541856</v>
      </c>
      <c r="J2153">
        <v>48.97</v>
      </c>
      <c r="K2153">
        <v>48419546</v>
      </c>
      <c r="L2153">
        <v>3021.2824999999998</v>
      </c>
      <c r="M2153">
        <v>123.392962700029</v>
      </c>
    </row>
    <row r="2154" spans="1:13" x14ac:dyDescent="0.45">
      <c r="A2154">
        <v>1981</v>
      </c>
      <c r="B2154">
        <v>8</v>
      </c>
      <c r="C2154" t="s">
        <v>22</v>
      </c>
      <c r="D2154" t="s">
        <v>43</v>
      </c>
      <c r="E2154">
        <v>1981</v>
      </c>
      <c r="F2154">
        <v>11.764746993747949</v>
      </c>
      <c r="G2154">
        <v>0.7995959967406634</v>
      </c>
      <c r="H2154">
        <v>60100.023236841145</v>
      </c>
      <c r="I2154">
        <v>0.7995959967406634</v>
      </c>
      <c r="J2154">
        <v>35.270780877553356</v>
      </c>
      <c r="K2154">
        <v>49679330</v>
      </c>
      <c r="L2154">
        <v>2934.7937000000002</v>
      </c>
      <c r="M2154">
        <v>127.64911946806301</v>
      </c>
    </row>
    <row r="2155" spans="1:13" x14ac:dyDescent="0.45">
      <c r="A2155">
        <v>1982</v>
      </c>
      <c r="B2155">
        <v>8</v>
      </c>
      <c r="C2155" t="s">
        <v>22</v>
      </c>
      <c r="D2155" t="s">
        <v>43</v>
      </c>
      <c r="E2155">
        <v>1982</v>
      </c>
      <c r="F2155">
        <v>8.6435080745094268</v>
      </c>
      <c r="G2155">
        <v>1.134998322918463</v>
      </c>
      <c r="H2155">
        <v>63263.182354569632</v>
      </c>
      <c r="I2155">
        <v>1.134998322918463</v>
      </c>
      <c r="J2155">
        <v>32.180140248809472</v>
      </c>
      <c r="K2155">
        <v>50938522</v>
      </c>
      <c r="L2155">
        <v>2781.8584000000001</v>
      </c>
      <c r="M2155">
        <v>132.481199155974</v>
      </c>
    </row>
    <row r="2156" spans="1:13" x14ac:dyDescent="0.45">
      <c r="A2156">
        <v>1983</v>
      </c>
      <c r="B2156">
        <v>8</v>
      </c>
      <c r="C2156" t="s">
        <v>22</v>
      </c>
      <c r="D2156" t="s">
        <v>43</v>
      </c>
      <c r="E2156">
        <v>1983</v>
      </c>
      <c r="F2156">
        <v>14.248217775795055</v>
      </c>
      <c r="G2156">
        <v>-0.60299826651541366</v>
      </c>
      <c r="H2156">
        <v>66592.823531125934</v>
      </c>
      <c r="I2156">
        <v>-0.60299826651541366</v>
      </c>
      <c r="J2156">
        <v>34.313011837216465</v>
      </c>
      <c r="K2156">
        <v>52219685</v>
      </c>
      <c r="L2156">
        <v>2935.5590000000002</v>
      </c>
      <c r="M2156">
        <v>111.37428185682001</v>
      </c>
    </row>
    <row r="2157" spans="1:13" x14ac:dyDescent="0.45">
      <c r="A2157">
        <v>1984</v>
      </c>
      <c r="B2157">
        <v>8</v>
      </c>
      <c r="C2157" t="s">
        <v>22</v>
      </c>
      <c r="D2157" t="s">
        <v>43</v>
      </c>
      <c r="E2157">
        <v>1984</v>
      </c>
      <c r="F2157">
        <v>52.959450719558305</v>
      </c>
      <c r="G2157">
        <v>-9.2893934995611858</v>
      </c>
      <c r="H2157">
        <v>70097.708980132564</v>
      </c>
      <c r="I2157">
        <v>-9.2893934995611858</v>
      </c>
      <c r="J2157">
        <v>34.823984352674756</v>
      </c>
      <c r="K2157">
        <v>53514959</v>
      </c>
      <c r="L2157">
        <v>2611.61</v>
      </c>
      <c r="M2157">
        <v>110.132107113659</v>
      </c>
    </row>
    <row r="2158" spans="1:13" x14ac:dyDescent="0.45">
      <c r="A2158">
        <v>1985</v>
      </c>
      <c r="B2158">
        <v>8</v>
      </c>
      <c r="C2158" t="s">
        <v>22</v>
      </c>
      <c r="D2158" t="s">
        <v>43</v>
      </c>
      <c r="E2158">
        <v>1985</v>
      </c>
      <c r="F2158">
        <v>17.061014740917528</v>
      </c>
      <c r="G2158">
        <v>-9.0635242866751895</v>
      </c>
      <c r="H2158">
        <v>73787.062084350066</v>
      </c>
      <c r="I2158">
        <v>-9.0635242866751895</v>
      </c>
      <c r="J2158">
        <v>32.840521838665829</v>
      </c>
      <c r="K2158">
        <v>54812660</v>
      </c>
      <c r="L2158">
        <v>2464.0084999999999</v>
      </c>
      <c r="M2158">
        <v>120.58148410804201</v>
      </c>
    </row>
    <row r="2159" spans="1:13" x14ac:dyDescent="0.45">
      <c r="A2159">
        <v>1986</v>
      </c>
      <c r="B2159">
        <v>8</v>
      </c>
      <c r="C2159" t="s">
        <v>22</v>
      </c>
      <c r="D2159" t="s">
        <v>43</v>
      </c>
      <c r="E2159">
        <v>1986</v>
      </c>
      <c r="F2159">
        <v>2.8919363881342264</v>
      </c>
      <c r="G2159">
        <v>1.1176672815708173</v>
      </c>
      <c r="H2159">
        <v>77670.59166773691</v>
      </c>
      <c r="I2159">
        <v>1.1176672815708173</v>
      </c>
      <c r="J2159">
        <v>34.740006789154471</v>
      </c>
      <c r="K2159">
        <v>56109838</v>
      </c>
      <c r="L2159">
        <v>2444.7168000000001</v>
      </c>
      <c r="M2159">
        <v>94.463790931547805</v>
      </c>
    </row>
    <row r="2160" spans="1:13" x14ac:dyDescent="0.45">
      <c r="A2160">
        <v>1987</v>
      </c>
      <c r="B2160">
        <v>8</v>
      </c>
      <c r="C2160" t="s">
        <v>22</v>
      </c>
      <c r="D2160" t="s">
        <v>43</v>
      </c>
      <c r="E2160">
        <v>1987</v>
      </c>
      <c r="F2160">
        <v>7.4971258535141487</v>
      </c>
      <c r="G2160">
        <v>1.9891384834470784</v>
      </c>
      <c r="H2160">
        <v>81758.517544986229</v>
      </c>
      <c r="I2160">
        <v>1.9891384834470784</v>
      </c>
      <c r="J2160">
        <v>37.357401109638609</v>
      </c>
      <c r="K2160">
        <v>57415175</v>
      </c>
      <c r="L2160">
        <v>2584.3164000000002</v>
      </c>
      <c r="M2160">
        <v>87.178253585262794</v>
      </c>
    </row>
    <row r="2161" spans="1:13" x14ac:dyDescent="0.45">
      <c r="A2161">
        <v>1988</v>
      </c>
      <c r="B2161">
        <v>8</v>
      </c>
      <c r="C2161" t="s">
        <v>22</v>
      </c>
      <c r="D2161" t="s">
        <v>43</v>
      </c>
      <c r="E2161">
        <v>1988</v>
      </c>
      <c r="F2161">
        <v>9.7599591186082932</v>
      </c>
      <c r="G2161">
        <v>4.2622200205799032</v>
      </c>
      <c r="H2161">
        <v>86061.597415774988</v>
      </c>
      <c r="I2161">
        <v>4.2622200205799032</v>
      </c>
      <c r="J2161">
        <v>39.323645610519421</v>
      </c>
      <c r="K2161">
        <v>58755923</v>
      </c>
      <c r="L2161">
        <v>2785.0340000000001</v>
      </c>
      <c r="M2161">
        <v>88.928410320062099</v>
      </c>
    </row>
    <row r="2162" spans="1:13" x14ac:dyDescent="0.45">
      <c r="A2162">
        <v>1989</v>
      </c>
      <c r="B2162">
        <v>8</v>
      </c>
      <c r="C2162" t="s">
        <v>22</v>
      </c>
      <c r="D2162" t="s">
        <v>43</v>
      </c>
      <c r="E2162">
        <v>1989</v>
      </c>
      <c r="F2162">
        <v>9.0999414502652911</v>
      </c>
      <c r="G2162">
        <v>3.7620125965653415</v>
      </c>
      <c r="H2162">
        <v>90591.155174499989</v>
      </c>
      <c r="I2162">
        <v>3.7620125965653415</v>
      </c>
      <c r="J2162">
        <v>41.282924296213949</v>
      </c>
      <c r="K2162">
        <v>60127343</v>
      </c>
      <c r="L2162">
        <v>2943.8325</v>
      </c>
      <c r="M2162">
        <v>95.500802328298803</v>
      </c>
    </row>
    <row r="2163" spans="1:13" x14ac:dyDescent="0.45">
      <c r="A2163">
        <v>1990</v>
      </c>
      <c r="B2163">
        <v>8</v>
      </c>
      <c r="C2163" t="s">
        <v>22</v>
      </c>
      <c r="D2163" t="s">
        <v>43</v>
      </c>
      <c r="E2163">
        <v>1990</v>
      </c>
      <c r="F2163">
        <v>12.956838354490955</v>
      </c>
      <c r="G2163">
        <v>0.68548024497347626</v>
      </c>
      <c r="H2163">
        <v>95359.110709999994</v>
      </c>
      <c r="I2163">
        <v>0.68548024497347626</v>
      </c>
      <c r="J2163">
        <v>42.922356288057998</v>
      </c>
      <c r="K2163">
        <v>61558898</v>
      </c>
      <c r="L2163">
        <v>3047.1233000000002</v>
      </c>
      <c r="M2163">
        <v>90.683043221787997</v>
      </c>
    </row>
    <row r="2164" spans="1:13" x14ac:dyDescent="0.45">
      <c r="A2164">
        <v>1991</v>
      </c>
      <c r="B2164">
        <v>8</v>
      </c>
      <c r="C2164" t="s">
        <v>22</v>
      </c>
      <c r="D2164" t="s">
        <v>43</v>
      </c>
      <c r="E2164">
        <v>1991</v>
      </c>
      <c r="F2164">
        <v>16.395119643651483</v>
      </c>
      <c r="G2164">
        <v>-2.775217060355601</v>
      </c>
      <c r="H2164">
        <v>95195.934160000004</v>
      </c>
      <c r="I2164">
        <v>-2.775217060355601</v>
      </c>
      <c r="J2164">
        <v>44.219923776008116</v>
      </c>
      <c r="K2164">
        <v>63039751</v>
      </c>
      <c r="L2164">
        <v>2929.0785999999998</v>
      </c>
      <c r="M2164">
        <v>90.809399604451499</v>
      </c>
    </row>
    <row r="2165" spans="1:13" x14ac:dyDescent="0.45">
      <c r="A2165">
        <v>1992</v>
      </c>
      <c r="B2165">
        <v>8</v>
      </c>
      <c r="C2165" t="s">
        <v>22</v>
      </c>
      <c r="D2165" t="s">
        <v>43</v>
      </c>
      <c r="E2165">
        <v>1992</v>
      </c>
      <c r="F2165">
        <v>7.8818638109708274</v>
      </c>
      <c r="G2165">
        <v>-1.9219614618634893</v>
      </c>
      <c r="H2165">
        <v>97252.123909999995</v>
      </c>
      <c r="I2165">
        <v>-1.9219614618634893</v>
      </c>
      <c r="J2165">
        <v>44.991142730161464</v>
      </c>
      <c r="K2165">
        <v>64543525</v>
      </c>
      <c r="L2165">
        <v>3068.9492</v>
      </c>
      <c r="M2165">
        <v>100.368910760677</v>
      </c>
    </row>
    <row r="2166" spans="1:13" x14ac:dyDescent="0.45">
      <c r="A2166">
        <v>1993</v>
      </c>
      <c r="B2166">
        <v>8</v>
      </c>
      <c r="C2166" t="s">
        <v>22</v>
      </c>
      <c r="D2166" t="s">
        <v>43</v>
      </c>
      <c r="E2166">
        <v>1993</v>
      </c>
      <c r="F2166">
        <v>6.8096219865676773</v>
      </c>
      <c r="G2166">
        <v>-0.19903250876781442</v>
      </c>
      <c r="H2166">
        <v>102700.3707</v>
      </c>
      <c r="I2166">
        <v>-0.19903250876781442</v>
      </c>
      <c r="J2166">
        <v>50.465042920921775</v>
      </c>
      <c r="K2166">
        <v>66083321</v>
      </c>
      <c r="L2166">
        <v>3288.4229999999998</v>
      </c>
      <c r="M2166">
        <v>98.813119385354199</v>
      </c>
    </row>
    <row r="2167" spans="1:13" x14ac:dyDescent="0.45">
      <c r="A2167">
        <v>1994</v>
      </c>
      <c r="B2167">
        <v>8</v>
      </c>
      <c r="C2167" t="s">
        <v>22</v>
      </c>
      <c r="D2167" t="s">
        <v>43</v>
      </c>
      <c r="E2167">
        <v>1994</v>
      </c>
      <c r="F2167">
        <v>10.060230510794696</v>
      </c>
      <c r="G2167">
        <v>1.9560918735338078</v>
      </c>
      <c r="H2167">
        <v>109827.9984</v>
      </c>
      <c r="I2167">
        <v>1.9560918735338078</v>
      </c>
      <c r="J2167">
        <v>52.526503802317507</v>
      </c>
      <c r="K2167">
        <v>67650283</v>
      </c>
      <c r="L2167">
        <v>3346.2202000000002</v>
      </c>
      <c r="M2167">
        <v>107.13362121220899</v>
      </c>
    </row>
    <row r="2168" spans="1:13" x14ac:dyDescent="0.45">
      <c r="A2168">
        <v>1995</v>
      </c>
      <c r="B2168">
        <v>8</v>
      </c>
      <c r="C2168" t="s">
        <v>22</v>
      </c>
      <c r="D2168" t="s">
        <v>43</v>
      </c>
      <c r="E2168">
        <v>1995</v>
      </c>
      <c r="F2168">
        <v>7.6423038549755802</v>
      </c>
      <c r="G2168">
        <v>2.2076282304776385</v>
      </c>
      <c r="H2168">
        <v>121649.3459</v>
      </c>
      <c r="I2168">
        <v>2.2076282304776385</v>
      </c>
      <c r="J2168">
        <v>57.330557976277895</v>
      </c>
      <c r="K2168">
        <v>69250468</v>
      </c>
      <c r="L2168">
        <v>3733.4612000000002</v>
      </c>
      <c r="M2168">
        <v>108.811616419953</v>
      </c>
    </row>
    <row r="2169" spans="1:13" x14ac:dyDescent="0.45">
      <c r="A2169">
        <v>1996</v>
      </c>
      <c r="B2169">
        <v>8</v>
      </c>
      <c r="C2169" t="s">
        <v>22</v>
      </c>
      <c r="D2169" t="s">
        <v>43</v>
      </c>
      <c r="E2169">
        <v>1996</v>
      </c>
      <c r="F2169">
        <v>7.6889654784622792</v>
      </c>
      <c r="G2169">
        <v>3.3319026857806904</v>
      </c>
      <c r="H2169">
        <v>130171.1309</v>
      </c>
      <c r="I2169">
        <v>3.3319026857806904</v>
      </c>
      <c r="J2169">
        <v>63.855303550877437</v>
      </c>
      <c r="K2169">
        <v>70944969</v>
      </c>
      <c r="L2169">
        <v>3904.6828999999998</v>
      </c>
      <c r="M2169">
        <v>116.005497924167</v>
      </c>
    </row>
    <row r="2170" spans="1:13" x14ac:dyDescent="0.45">
      <c r="A2170">
        <v>1997</v>
      </c>
      <c r="B2170">
        <v>8</v>
      </c>
      <c r="C2170" t="s">
        <v>22</v>
      </c>
      <c r="D2170" t="s">
        <v>43</v>
      </c>
      <c r="E2170">
        <v>1997</v>
      </c>
      <c r="F2170">
        <v>6.2598157557939942</v>
      </c>
      <c r="G2170">
        <v>2.6205454226054314</v>
      </c>
      <c r="H2170">
        <v>138276.79130000001</v>
      </c>
      <c r="I2170">
        <v>2.6205454226054314</v>
      </c>
      <c r="J2170">
        <v>77.228645917266221</v>
      </c>
      <c r="K2170">
        <v>72718837</v>
      </c>
      <c r="L2170">
        <v>4157.9179999999997</v>
      </c>
      <c r="M2170">
        <v>114.412562977615</v>
      </c>
    </row>
    <row r="2171" spans="1:13" x14ac:dyDescent="0.45">
      <c r="A2171">
        <v>1998</v>
      </c>
      <c r="B2171">
        <v>8</v>
      </c>
      <c r="C2171" t="s">
        <v>22</v>
      </c>
      <c r="D2171" t="s">
        <v>43</v>
      </c>
      <c r="E2171">
        <v>1998</v>
      </c>
      <c r="F2171">
        <v>10.405670361417279</v>
      </c>
      <c r="G2171">
        <v>-2.8820867588792538</v>
      </c>
      <c r="H2171">
        <v>131574.19709999999</v>
      </c>
      <c r="I2171">
        <v>-2.8820867588792538</v>
      </c>
      <c r="J2171">
        <v>80.07720151842102</v>
      </c>
      <c r="K2171">
        <v>74491918</v>
      </c>
      <c r="L2171">
        <v>4044.8638000000001</v>
      </c>
      <c r="M2171">
        <v>95.469498375949399</v>
      </c>
    </row>
    <row r="2172" spans="1:13" x14ac:dyDescent="0.45">
      <c r="A2172">
        <v>1999</v>
      </c>
      <c r="B2172">
        <v>8</v>
      </c>
      <c r="C2172" t="s">
        <v>22</v>
      </c>
      <c r="D2172" t="s">
        <v>43</v>
      </c>
      <c r="E2172">
        <v>1999</v>
      </c>
      <c r="F2172">
        <v>6.3346397302426425</v>
      </c>
      <c r="G2172">
        <v>0.96485075788261554</v>
      </c>
      <c r="H2172">
        <v>137319.07980000001</v>
      </c>
      <c r="I2172">
        <v>0.96485075788261554</v>
      </c>
      <c r="J2172">
        <v>77.161493712217194</v>
      </c>
      <c r="K2172">
        <v>76249064</v>
      </c>
      <c r="L2172">
        <v>4002.2667999999999</v>
      </c>
      <c r="M2172">
        <v>100.35715063532</v>
      </c>
    </row>
    <row r="2173" spans="1:13" x14ac:dyDescent="0.45">
      <c r="A2173">
        <v>2000</v>
      </c>
      <c r="B2173">
        <v>8</v>
      </c>
      <c r="C2173" t="s">
        <v>22</v>
      </c>
      <c r="D2173" t="s">
        <v>43</v>
      </c>
      <c r="E2173">
        <v>2000</v>
      </c>
      <c r="F2173">
        <v>5.8169335593727567</v>
      </c>
      <c r="G2173">
        <v>2.0940188891652269</v>
      </c>
      <c r="H2173">
        <v>138556.83069999999</v>
      </c>
      <c r="I2173">
        <v>2.0940188891652269</v>
      </c>
      <c r="J2173">
        <v>85.153368584363903</v>
      </c>
      <c r="K2173">
        <v>77958223</v>
      </c>
      <c r="L2173">
        <v>3945.0947000000001</v>
      </c>
      <c r="M2173">
        <v>91.591264048888306</v>
      </c>
    </row>
    <row r="2174" spans="1:13" x14ac:dyDescent="0.45">
      <c r="A2174">
        <v>2001</v>
      </c>
      <c r="B2174">
        <v>8</v>
      </c>
      <c r="C2174" t="s">
        <v>22</v>
      </c>
      <c r="D2174" t="s">
        <v>43</v>
      </c>
      <c r="E2174">
        <v>2001</v>
      </c>
      <c r="F2174">
        <v>5.6188622657626439</v>
      </c>
      <c r="G2174">
        <v>0.89074289076806679</v>
      </c>
      <c r="H2174">
        <v>137747.01980000001</v>
      </c>
      <c r="I2174">
        <v>0.89074289076806679</v>
      </c>
      <c r="J2174">
        <v>84.900388623753074</v>
      </c>
      <c r="K2174">
        <v>79626086</v>
      </c>
      <c r="L2174">
        <v>3776.7449000000001</v>
      </c>
      <c r="M2174">
        <v>86.434087597918705</v>
      </c>
    </row>
    <row r="2175" spans="1:13" x14ac:dyDescent="0.45">
      <c r="A2175">
        <v>2002</v>
      </c>
      <c r="B2175">
        <v>8</v>
      </c>
      <c r="C2175" t="s">
        <v>22</v>
      </c>
      <c r="D2175" t="s">
        <v>43</v>
      </c>
      <c r="E2175">
        <v>2002</v>
      </c>
      <c r="F2175">
        <v>4.2310918137205817</v>
      </c>
      <c r="G2175">
        <v>1.5988352810514215</v>
      </c>
      <c r="H2175">
        <v>139473.18369999999</v>
      </c>
      <c r="I2175">
        <v>1.5988352810514215</v>
      </c>
      <c r="J2175">
        <v>83.844804093778933</v>
      </c>
      <c r="K2175">
        <v>81285572</v>
      </c>
      <c r="L2175">
        <v>3717.366</v>
      </c>
      <c r="M2175">
        <v>86.743192275548495</v>
      </c>
    </row>
    <row r="2176" spans="1:13" x14ac:dyDescent="0.45">
      <c r="A2176">
        <v>2003</v>
      </c>
      <c r="B2176">
        <v>8</v>
      </c>
      <c r="C2176" t="s">
        <v>22</v>
      </c>
      <c r="D2176" t="s">
        <v>43</v>
      </c>
      <c r="E2176">
        <v>2003</v>
      </c>
      <c r="F2176">
        <v>3.1921313294937192</v>
      </c>
      <c r="G2176">
        <v>2.9871896150872175</v>
      </c>
      <c r="H2176">
        <v>142602.28020000001</v>
      </c>
      <c r="I2176">
        <v>2.9871896150872175</v>
      </c>
      <c r="J2176">
        <v>87.574644363663595</v>
      </c>
      <c r="K2176">
        <v>82942837</v>
      </c>
      <c r="L2176">
        <v>3758.5122000000001</v>
      </c>
      <c r="M2176">
        <v>79.399052064581198</v>
      </c>
    </row>
    <row r="2177" spans="1:13" x14ac:dyDescent="0.45">
      <c r="A2177">
        <v>2004</v>
      </c>
      <c r="B2177">
        <v>8</v>
      </c>
      <c r="C2177" t="s">
        <v>22</v>
      </c>
      <c r="D2177" t="s">
        <v>43</v>
      </c>
      <c r="E2177">
        <v>2004</v>
      </c>
      <c r="F2177">
        <v>5.8907585340695334</v>
      </c>
      <c r="G2177">
        <v>4.4724645592652195</v>
      </c>
      <c r="H2177">
        <v>146081.80619999999</v>
      </c>
      <c r="I2177">
        <v>4.4724645592652195</v>
      </c>
      <c r="J2177">
        <v>87.125284823204836</v>
      </c>
      <c r="K2177">
        <v>84607501</v>
      </c>
      <c r="L2177">
        <v>3771.797</v>
      </c>
      <c r="M2177">
        <v>76.016030863788302</v>
      </c>
    </row>
    <row r="2178" spans="1:13" x14ac:dyDescent="0.45">
      <c r="A2178">
        <v>2005</v>
      </c>
      <c r="B2178">
        <v>8</v>
      </c>
      <c r="C2178" t="s">
        <v>22</v>
      </c>
      <c r="D2178" t="s">
        <v>43</v>
      </c>
      <c r="E2178">
        <v>2005</v>
      </c>
      <c r="F2178">
        <v>5.9108934478540931</v>
      </c>
      <c r="G2178">
        <v>2.9306102888540693</v>
      </c>
      <c r="H2178">
        <v>147127.47450000001</v>
      </c>
      <c r="I2178">
        <v>2.9306102888540693</v>
      </c>
      <c r="J2178">
        <v>83.845674570805116</v>
      </c>
      <c r="K2178">
        <v>86261250</v>
      </c>
      <c r="L2178">
        <v>3713.3245000000002</v>
      </c>
      <c r="M2178">
        <v>80.034760595228803</v>
      </c>
    </row>
    <row r="2179" spans="1:13" x14ac:dyDescent="0.45">
      <c r="A2179">
        <v>2006</v>
      </c>
      <c r="B2179">
        <v>8</v>
      </c>
      <c r="C2179" t="s">
        <v>22</v>
      </c>
      <c r="D2179" t="s">
        <v>43</v>
      </c>
      <c r="E2179">
        <v>2006</v>
      </c>
      <c r="F2179">
        <v>5.1115866629503728</v>
      </c>
      <c r="G2179">
        <v>3.3508090079388069</v>
      </c>
      <c r="H2179">
        <v>140739.1949</v>
      </c>
      <c r="I2179">
        <v>3.3508090079388069</v>
      </c>
      <c r="J2179">
        <v>80.850538672877491</v>
      </c>
      <c r="K2179">
        <v>87901835</v>
      </c>
      <c r="L2179">
        <v>3471.6637999999998</v>
      </c>
      <c r="M2179">
        <v>88.216642967252596</v>
      </c>
    </row>
    <row r="2180" spans="1:13" x14ac:dyDescent="0.45">
      <c r="A2180">
        <v>2007</v>
      </c>
      <c r="B2180">
        <v>8</v>
      </c>
      <c r="C2180" t="s">
        <v>22</v>
      </c>
      <c r="D2180" t="s">
        <v>43</v>
      </c>
      <c r="E2180">
        <v>2007</v>
      </c>
      <c r="F2180">
        <v>3.1642897549487543</v>
      </c>
      <c r="G2180">
        <v>4.5455251336928626</v>
      </c>
      <c r="H2180">
        <v>146901.06280000001</v>
      </c>
      <c r="I2180">
        <v>4.5455251336928626</v>
      </c>
      <c r="J2180">
        <v>73.6449799920629</v>
      </c>
      <c r="K2180">
        <v>89561377</v>
      </c>
      <c r="L2180">
        <v>3535.2363</v>
      </c>
      <c r="M2180">
        <v>95.325563851149099</v>
      </c>
    </row>
    <row r="2181" spans="1:13" x14ac:dyDescent="0.45">
      <c r="A2181">
        <v>2008</v>
      </c>
      <c r="B2181">
        <v>8</v>
      </c>
      <c r="C2181" t="s">
        <v>22</v>
      </c>
      <c r="D2181" t="s">
        <v>43</v>
      </c>
      <c r="E2181">
        <v>2008</v>
      </c>
      <c r="F2181">
        <v>7.1792161831583599</v>
      </c>
      <c r="G2181">
        <v>2.4109343295319832</v>
      </c>
      <c r="H2181">
        <v>150006.0184</v>
      </c>
      <c r="I2181">
        <v>2.4109343295319832</v>
      </c>
      <c r="J2181">
        <v>67.681070773040105</v>
      </c>
      <c r="K2181">
        <v>91252326</v>
      </c>
      <c r="L2181">
        <v>3587.5803000000001</v>
      </c>
      <c r="M2181">
        <v>97.762502964258204</v>
      </c>
    </row>
    <row r="2182" spans="1:13" x14ac:dyDescent="0.45">
      <c r="A2182">
        <v>2009</v>
      </c>
      <c r="B2182">
        <v>8</v>
      </c>
      <c r="C2182" t="s">
        <v>22</v>
      </c>
      <c r="D2182" t="s">
        <v>43</v>
      </c>
      <c r="E2182">
        <v>2009</v>
      </c>
      <c r="F2182">
        <v>2.7382585664238235</v>
      </c>
      <c r="G2182">
        <v>-0.40130043344842647</v>
      </c>
      <c r="H2182">
        <v>152894.7426</v>
      </c>
      <c r="I2182">
        <v>-0.40130043344842647</v>
      </c>
      <c r="J2182">
        <v>60.886590786975837</v>
      </c>
      <c r="K2182">
        <v>92946951</v>
      </c>
      <c r="L2182">
        <v>3563.5925000000002</v>
      </c>
      <c r="M2182">
        <v>96.012892257869794</v>
      </c>
    </row>
    <row r="2183" spans="1:13" x14ac:dyDescent="0.45">
      <c r="A2183">
        <v>2010</v>
      </c>
      <c r="B2183">
        <v>8</v>
      </c>
      <c r="C2183" t="s">
        <v>22</v>
      </c>
      <c r="D2183" t="s">
        <v>43</v>
      </c>
      <c r="E2183">
        <v>2010</v>
      </c>
      <c r="F2183">
        <v>4.3708843644488837</v>
      </c>
      <c r="G2183">
        <v>5.4180303035051338</v>
      </c>
      <c r="H2183">
        <v>158249.77739999999</v>
      </c>
      <c r="I2183">
        <v>5.4180303035051338</v>
      </c>
      <c r="J2183">
        <v>66.104278513779676</v>
      </c>
      <c r="K2183">
        <v>94636700</v>
      </c>
      <c r="L2183">
        <v>3601.5785999999998</v>
      </c>
      <c r="M2183">
        <v>100</v>
      </c>
    </row>
    <row r="2184" spans="1:13" x14ac:dyDescent="0.45">
      <c r="A2184">
        <v>2011</v>
      </c>
      <c r="B2184">
        <v>8</v>
      </c>
      <c r="C2184" t="s">
        <v>22</v>
      </c>
      <c r="D2184" t="s">
        <v>43</v>
      </c>
      <c r="E2184">
        <v>2011</v>
      </c>
      <c r="F2184">
        <v>3.91880577530506</v>
      </c>
      <c r="G2184">
        <v>2.0242199212835601</v>
      </c>
      <c r="H2184">
        <v>160090.22889999999</v>
      </c>
      <c r="I2184">
        <v>2.0242199212835601</v>
      </c>
      <c r="J2184">
        <v>60.795836699907525</v>
      </c>
      <c r="K2184">
        <v>96337913</v>
      </c>
      <c r="L2184">
        <v>3608.6260000000002</v>
      </c>
      <c r="M2184">
        <v>100.216911016205</v>
      </c>
    </row>
    <row r="2185" spans="1:13" x14ac:dyDescent="0.45">
      <c r="A2185">
        <v>2012</v>
      </c>
      <c r="B2185">
        <v>8</v>
      </c>
      <c r="C2185" t="s">
        <v>22</v>
      </c>
      <c r="D2185" t="s">
        <v>43</v>
      </c>
      <c r="E2185">
        <v>2012</v>
      </c>
      <c r="F2185">
        <v>1.9941760968025193</v>
      </c>
      <c r="G2185">
        <v>5.0493301494883411</v>
      </c>
      <c r="H2185">
        <v>165180.2372</v>
      </c>
      <c r="I2185">
        <v>5.0493301494883411</v>
      </c>
      <c r="J2185">
        <v>57.842005513308173</v>
      </c>
      <c r="K2185">
        <v>98032317</v>
      </c>
      <c r="L2185">
        <v>3668.3667</v>
      </c>
      <c r="M2185">
        <v>104.75879914978999</v>
      </c>
    </row>
    <row r="2186" spans="1:13" x14ac:dyDescent="0.45">
      <c r="A2186">
        <v>2013</v>
      </c>
      <c r="B2186">
        <v>8</v>
      </c>
      <c r="C2186" t="s">
        <v>22</v>
      </c>
      <c r="D2186" t="s">
        <v>43</v>
      </c>
      <c r="E2186">
        <v>2013</v>
      </c>
      <c r="F2186">
        <v>2.0610633590686973</v>
      </c>
      <c r="G2186">
        <v>4.9648013362661629</v>
      </c>
      <c r="H2186">
        <v>176101.21189999999</v>
      </c>
      <c r="I2186">
        <v>4.9648013362661629</v>
      </c>
      <c r="J2186">
        <v>55.824781232029849</v>
      </c>
      <c r="K2186">
        <v>99700107</v>
      </c>
      <c r="L2186">
        <v>3865.761</v>
      </c>
      <c r="M2186">
        <v>107.597504969228</v>
      </c>
    </row>
    <row r="2187" spans="1:13" x14ac:dyDescent="0.45">
      <c r="A2187">
        <v>2014</v>
      </c>
      <c r="B2187">
        <v>8</v>
      </c>
      <c r="C2187" t="s">
        <v>22</v>
      </c>
      <c r="D2187" t="s">
        <v>43</v>
      </c>
      <c r="E2187">
        <v>2014</v>
      </c>
      <c r="F2187">
        <v>3.0530553008590573</v>
      </c>
      <c r="G2187">
        <v>4.6423360290274189</v>
      </c>
      <c r="H2187">
        <v>183726.7873</v>
      </c>
      <c r="I2187">
        <v>4.6423360290274189</v>
      </c>
      <c r="J2187">
        <v>57.468172087594468</v>
      </c>
      <c r="K2187">
        <v>101325201</v>
      </c>
      <c r="L2187">
        <v>4002.7449000000001</v>
      </c>
      <c r="M2187">
        <v>106.319073422969</v>
      </c>
    </row>
    <row r="2188" spans="1:13" x14ac:dyDescent="0.45">
      <c r="A2188">
        <v>2015</v>
      </c>
      <c r="B2188">
        <v>8</v>
      </c>
      <c r="C2188" t="s">
        <v>22</v>
      </c>
      <c r="D2188" t="s">
        <v>43</v>
      </c>
      <c r="E2188">
        <v>2015</v>
      </c>
      <c r="F2188">
        <v>-0.71968278973592703</v>
      </c>
      <c r="G2188">
        <v>4.5872182520116951</v>
      </c>
      <c r="H2188">
        <v>192590.65599999999</v>
      </c>
      <c r="I2188">
        <v>4.5872182520116951</v>
      </c>
      <c r="J2188">
        <v>59.141592105309414</v>
      </c>
      <c r="K2188">
        <v>103031365</v>
      </c>
      <c r="L2188">
        <v>4314.0645000000004</v>
      </c>
      <c r="M2188">
        <v>111.490541145994</v>
      </c>
    </row>
    <row r="2189" spans="1:13" x14ac:dyDescent="0.45">
      <c r="A2189">
        <v>2016</v>
      </c>
      <c r="B2189">
        <v>8</v>
      </c>
      <c r="C2189" t="s">
        <v>22</v>
      </c>
      <c r="D2189" t="s">
        <v>43</v>
      </c>
      <c r="E2189">
        <v>2016</v>
      </c>
      <c r="F2189">
        <v>1.2803117437396168</v>
      </c>
      <c r="G2189">
        <v>5.2655712736093392</v>
      </c>
      <c r="H2189">
        <v>204105.56150000001</v>
      </c>
      <c r="I2189">
        <v>5.2655712736093392</v>
      </c>
      <c r="J2189">
        <v>61.776065765387081</v>
      </c>
      <c r="K2189">
        <v>104875266</v>
      </c>
      <c r="L2189">
        <v>4629.1176999999998</v>
      </c>
      <c r="M2189">
        <v>108.39730522615901</v>
      </c>
    </row>
    <row r="2190" spans="1:13" x14ac:dyDescent="0.45">
      <c r="A2190">
        <v>2017</v>
      </c>
      <c r="B2190">
        <v>8</v>
      </c>
      <c r="C2190" t="s">
        <v>22</v>
      </c>
      <c r="D2190" t="s">
        <v>43</v>
      </c>
      <c r="E2190">
        <v>2017</v>
      </c>
      <c r="F2190">
        <v>2.3202599460893936</v>
      </c>
      <c r="G2190">
        <v>5.0643932531466476</v>
      </c>
      <c r="H2190">
        <v>221322.01860000001</v>
      </c>
      <c r="I2190">
        <v>5.0643932531466476</v>
      </c>
      <c r="J2190">
        <v>68.168369742672695</v>
      </c>
      <c r="K2190">
        <v>106738501</v>
      </c>
      <c r="L2190">
        <v>4989.8896000000004</v>
      </c>
      <c r="M2190">
        <v>103.44860276750001</v>
      </c>
    </row>
    <row r="2191" spans="1:13" x14ac:dyDescent="0.45">
      <c r="A2191">
        <v>2018</v>
      </c>
      <c r="B2191">
        <v>8</v>
      </c>
      <c r="C2191" t="s">
        <v>22</v>
      </c>
      <c r="D2191" t="s">
        <v>43</v>
      </c>
      <c r="E2191">
        <v>2018</v>
      </c>
      <c r="F2191">
        <v>3.7406538302207082</v>
      </c>
      <c r="G2191">
        <v>4.5487009183624849</v>
      </c>
      <c r="H2191">
        <v>227857.67619999999</v>
      </c>
      <c r="I2191">
        <v>4.5487009183624849</v>
      </c>
      <c r="J2191">
        <v>72.163398299027307</v>
      </c>
      <c r="K2191">
        <v>108568836</v>
      </c>
      <c r="L2191">
        <v>5040.6440000000002</v>
      </c>
      <c r="M2191">
        <v>100.61098004542001</v>
      </c>
    </row>
    <row r="2192" spans="1:13" x14ac:dyDescent="0.45">
      <c r="A2192">
        <v>2019</v>
      </c>
      <c r="B2192">
        <v>8</v>
      </c>
      <c r="C2192" t="s">
        <v>22</v>
      </c>
      <c r="D2192" t="s">
        <v>43</v>
      </c>
      <c r="E2192">
        <v>2019</v>
      </c>
      <c r="F2192">
        <v>0.69707629741948551</v>
      </c>
      <c r="G2192">
        <v>4.3765255523631481</v>
      </c>
      <c r="H2192">
        <v>235302.38329999999</v>
      </c>
      <c r="I2192">
        <v>4.3765255523631481</v>
      </c>
      <c r="J2192">
        <v>68.841842259567841</v>
      </c>
      <c r="K2192">
        <v>110380804</v>
      </c>
      <c r="L2192">
        <v>5104.3909999999996</v>
      </c>
      <c r="M2192">
        <v>105.390991328951</v>
      </c>
    </row>
    <row r="2193" spans="1:13" x14ac:dyDescent="0.45">
      <c r="A2193">
        <v>2020</v>
      </c>
      <c r="B2193">
        <v>8</v>
      </c>
      <c r="C2193" t="s">
        <v>22</v>
      </c>
      <c r="D2193" t="s">
        <v>43</v>
      </c>
      <c r="E2193">
        <v>2020</v>
      </c>
      <c r="F2193">
        <v>1.6504901868136699</v>
      </c>
      <c r="G2193">
        <v>-10.97819413933199</v>
      </c>
      <c r="H2193">
        <v>224971.76250000001</v>
      </c>
      <c r="I2193">
        <v>-10.97819413933199</v>
      </c>
      <c r="J2193">
        <v>58.169560302228149</v>
      </c>
      <c r="K2193">
        <v>112190977</v>
      </c>
      <c r="L2193">
        <v>4565.3383999999996</v>
      </c>
      <c r="M2193">
        <v>111.268589711706</v>
      </c>
    </row>
    <row r="2194" spans="1:13" x14ac:dyDescent="0.45">
      <c r="A2194">
        <v>2021</v>
      </c>
      <c r="B2194">
        <v>8</v>
      </c>
      <c r="C2194" t="s">
        <v>22</v>
      </c>
      <c r="D2194" t="s">
        <v>43</v>
      </c>
      <c r="E2194">
        <v>2021</v>
      </c>
      <c r="F2194">
        <v>2.2824784623180108</v>
      </c>
      <c r="G2194">
        <v>4.1351087439691128</v>
      </c>
      <c r="H2194">
        <v>229377.27399999998</v>
      </c>
      <c r="I2194">
        <v>4.1351087439691128</v>
      </c>
      <c r="J2194">
        <v>63.484610488614578</v>
      </c>
      <c r="K2194">
        <v>113880328</v>
      </c>
      <c r="L2194">
        <v>4791.9375</v>
      </c>
      <c r="M2194">
        <v>111.114666656251</v>
      </c>
    </row>
    <row r="2195" spans="1:13" x14ac:dyDescent="0.45">
      <c r="A2195">
        <v>2022</v>
      </c>
      <c r="B2195">
        <v>8</v>
      </c>
      <c r="C2195" t="s">
        <v>22</v>
      </c>
      <c r="D2195" t="s">
        <v>43</v>
      </c>
      <c r="E2195">
        <v>2022</v>
      </c>
      <c r="F2195">
        <v>5.4810777391269596</v>
      </c>
      <c r="G2195">
        <v>-1.0636034227272799</v>
      </c>
      <c r="H2195">
        <v>229883.80660000001</v>
      </c>
      <c r="I2195">
        <v>-1.0636034227272799</v>
      </c>
      <c r="J2195">
        <v>72.41668658559189</v>
      </c>
      <c r="K2195">
        <v>115559009</v>
      </c>
      <c r="L2195">
        <v>5066.7856000000002</v>
      </c>
      <c r="M2195">
        <v>109.278975507141</v>
      </c>
    </row>
    <row r="2196" spans="1:13" x14ac:dyDescent="0.45">
      <c r="A2196">
        <v>1980</v>
      </c>
      <c r="B2196">
        <v>9</v>
      </c>
      <c r="C2196" t="s">
        <v>9</v>
      </c>
      <c r="D2196" t="s">
        <v>44</v>
      </c>
      <c r="E2196">
        <v>1980</v>
      </c>
      <c r="F2196">
        <v>19.97751200604641</v>
      </c>
      <c r="G2196">
        <v>3.981366772940433</v>
      </c>
      <c r="H2196">
        <v>14195.403020141805</v>
      </c>
      <c r="I2196">
        <v>3.981366772940433</v>
      </c>
      <c r="J2196">
        <v>87.017301246110605</v>
      </c>
      <c r="K2196">
        <v>14943645</v>
      </c>
      <c r="L2196">
        <v>1540.0143</v>
      </c>
      <c r="M2196">
        <v>16.534416666166663</v>
      </c>
    </row>
    <row r="2197" spans="1:13" x14ac:dyDescent="0.45">
      <c r="A2197">
        <v>1981</v>
      </c>
      <c r="B2197">
        <v>9</v>
      </c>
      <c r="C2197" t="s">
        <v>9</v>
      </c>
      <c r="D2197" t="s">
        <v>44</v>
      </c>
      <c r="E2197">
        <v>1981</v>
      </c>
      <c r="F2197">
        <v>20.885301332364833</v>
      </c>
      <c r="G2197">
        <v>3.924251369800686</v>
      </c>
      <c r="H2197">
        <v>14942.52949488611</v>
      </c>
      <c r="I2197">
        <v>3.924251369800686</v>
      </c>
      <c r="J2197">
        <v>76.995470854655608</v>
      </c>
      <c r="K2197">
        <v>15198918</v>
      </c>
      <c r="L2197">
        <v>1589.7699</v>
      </c>
      <c r="M2197">
        <v>19.245749999166666</v>
      </c>
    </row>
    <row r="2198" spans="1:13" x14ac:dyDescent="0.45">
      <c r="A2198">
        <v>1982</v>
      </c>
      <c r="B2198">
        <v>9</v>
      </c>
      <c r="C2198" t="s">
        <v>9</v>
      </c>
      <c r="D2198" t="s">
        <v>44</v>
      </c>
      <c r="E2198">
        <v>1982</v>
      </c>
      <c r="F2198">
        <v>12.101060360545063</v>
      </c>
      <c r="G2198">
        <v>2.523698227204747</v>
      </c>
      <c r="H2198">
        <v>15728.97841566959</v>
      </c>
      <c r="I2198">
        <v>2.523698227204747</v>
      </c>
      <c r="J2198">
        <v>73.613938209153744</v>
      </c>
      <c r="K2198">
        <v>15438753</v>
      </c>
      <c r="L2198">
        <v>1686.0884000000001</v>
      </c>
      <c r="M2198">
        <v>20.812249999000002</v>
      </c>
    </row>
    <row r="2199" spans="1:13" x14ac:dyDescent="0.45">
      <c r="A2199">
        <v>1983</v>
      </c>
      <c r="B2199">
        <v>9</v>
      </c>
      <c r="C2199" t="s">
        <v>9</v>
      </c>
      <c r="D2199" t="s">
        <v>44</v>
      </c>
      <c r="E2199">
        <v>1983</v>
      </c>
      <c r="F2199">
        <v>16.906830272525923</v>
      </c>
      <c r="G2199">
        <v>3.3434435893248633</v>
      </c>
      <c r="H2199">
        <v>16556.819384915358</v>
      </c>
      <c r="I2199">
        <v>3.3434435893248633</v>
      </c>
      <c r="J2199">
        <v>67.760133551533301</v>
      </c>
      <c r="K2199">
        <v>15658442</v>
      </c>
      <c r="L2199">
        <v>1639.57</v>
      </c>
      <c r="M2199">
        <v>23.528583332416666</v>
      </c>
    </row>
    <row r="2200" spans="1:13" x14ac:dyDescent="0.45">
      <c r="A2200">
        <v>1984</v>
      </c>
      <c r="B2200">
        <v>9</v>
      </c>
      <c r="C2200" t="s">
        <v>9</v>
      </c>
      <c r="D2200" t="s">
        <v>44</v>
      </c>
      <c r="E2200">
        <v>1984</v>
      </c>
      <c r="F2200">
        <v>20.300515888101216</v>
      </c>
      <c r="G2200">
        <v>3.6812667928209919</v>
      </c>
      <c r="H2200">
        <v>17428.230931489852</v>
      </c>
      <c r="I2200">
        <v>3.6812667928209919</v>
      </c>
      <c r="J2200">
        <v>63.547669532865889</v>
      </c>
      <c r="K2200">
        <v>15872577</v>
      </c>
      <c r="L2200">
        <v>1714.5940000000001</v>
      </c>
      <c r="M2200">
        <v>25.438166666083333</v>
      </c>
    </row>
    <row r="2201" spans="1:13" x14ac:dyDescent="0.45">
      <c r="A2201">
        <v>1985</v>
      </c>
      <c r="B2201">
        <v>9</v>
      </c>
      <c r="C2201" t="s">
        <v>9</v>
      </c>
      <c r="D2201" t="s">
        <v>44</v>
      </c>
      <c r="E2201">
        <v>1985</v>
      </c>
      <c r="F2201">
        <v>0.58390555949357292</v>
      </c>
      <c r="G2201">
        <v>3.565508165543136</v>
      </c>
      <c r="H2201">
        <v>18345.506243673528</v>
      </c>
      <c r="I2201">
        <v>3.565508165543136</v>
      </c>
      <c r="J2201">
        <v>63.977213240954576</v>
      </c>
      <c r="K2201">
        <v>16092338</v>
      </c>
      <c r="L2201">
        <v>1596.7791999999999</v>
      </c>
      <c r="M2201">
        <v>27.162583333000004</v>
      </c>
    </row>
    <row r="2202" spans="1:13" x14ac:dyDescent="0.45">
      <c r="A2202">
        <v>1986</v>
      </c>
      <c r="B2202">
        <v>9</v>
      </c>
      <c r="C2202" t="s">
        <v>9</v>
      </c>
      <c r="D2202" t="s">
        <v>44</v>
      </c>
      <c r="E2202">
        <v>1986</v>
      </c>
      <c r="F2202">
        <v>5.9172849327499222</v>
      </c>
      <c r="G2202">
        <v>2.9124431743119885</v>
      </c>
      <c r="H2202">
        <v>19311.059203866873</v>
      </c>
      <c r="I2202">
        <v>2.9124431743119885</v>
      </c>
      <c r="J2202">
        <v>59.047550062961761</v>
      </c>
      <c r="K2202">
        <v>16317995</v>
      </c>
      <c r="L2202">
        <v>1657.5208</v>
      </c>
      <c r="M2202">
        <v>28.017333333250001</v>
      </c>
    </row>
    <row r="2203" spans="1:13" x14ac:dyDescent="0.45">
      <c r="A2203">
        <v>1987</v>
      </c>
      <c r="B2203">
        <v>9</v>
      </c>
      <c r="C2203" t="s">
        <v>9</v>
      </c>
      <c r="D2203" t="s">
        <v>44</v>
      </c>
      <c r="E2203">
        <v>1987</v>
      </c>
      <c r="F2203">
        <v>7.7514915940813722</v>
      </c>
      <c r="G2203">
        <v>0.3169192365320157</v>
      </c>
      <c r="H2203">
        <v>20327.430740912499</v>
      </c>
      <c r="I2203">
        <v>0.3169192365320157</v>
      </c>
      <c r="J2203">
        <v>60.888660705662275</v>
      </c>
      <c r="K2203">
        <v>16547139</v>
      </c>
      <c r="L2203">
        <v>1680.8441</v>
      </c>
      <c r="M2203">
        <v>29.444750000000003</v>
      </c>
    </row>
    <row r="2204" spans="1:13" x14ac:dyDescent="0.45">
      <c r="A2204">
        <v>1988</v>
      </c>
      <c r="B2204">
        <v>9</v>
      </c>
      <c r="C2204" t="s">
        <v>9</v>
      </c>
      <c r="D2204" t="s">
        <v>44</v>
      </c>
      <c r="E2204">
        <v>1988</v>
      </c>
      <c r="F2204">
        <v>10.117034033173567</v>
      </c>
      <c r="G2204">
        <v>1.0883778677714986</v>
      </c>
      <c r="H2204">
        <v>21397.29551675</v>
      </c>
      <c r="I2204">
        <v>1.0883778677714986</v>
      </c>
      <c r="J2204">
        <v>62.913209179122632</v>
      </c>
      <c r="K2204">
        <v>16773736</v>
      </c>
      <c r="L2204">
        <v>1640.4314999999999</v>
      </c>
      <c r="M2204">
        <v>31.806750000000001</v>
      </c>
    </row>
    <row r="2205" spans="1:13" x14ac:dyDescent="0.45">
      <c r="A2205">
        <v>1989</v>
      </c>
      <c r="B2205">
        <v>9</v>
      </c>
      <c r="C2205" t="s">
        <v>9</v>
      </c>
      <c r="D2205" t="s">
        <v>44</v>
      </c>
      <c r="E2205">
        <v>1989</v>
      </c>
      <c r="F2205">
        <v>10.923157256773109</v>
      </c>
      <c r="G2205">
        <v>0.99372592563709361</v>
      </c>
      <c r="H2205">
        <v>22523.468965</v>
      </c>
      <c r="I2205">
        <v>0.99372592563709361</v>
      </c>
      <c r="J2205">
        <v>64.016975596587415</v>
      </c>
      <c r="K2205">
        <v>16990575</v>
      </c>
      <c r="L2205">
        <v>1577.079</v>
      </c>
      <c r="M2205">
        <v>36.047083333333333</v>
      </c>
    </row>
    <row r="2206" spans="1:13" x14ac:dyDescent="0.45">
      <c r="A2206">
        <v>1990</v>
      </c>
      <c r="B2206">
        <v>9</v>
      </c>
      <c r="C2206" t="s">
        <v>9</v>
      </c>
      <c r="D2206" t="s">
        <v>44</v>
      </c>
      <c r="E2206">
        <v>1990</v>
      </c>
      <c r="F2206">
        <v>20.063275288455173</v>
      </c>
      <c r="G2206">
        <v>5.0794712194041125</v>
      </c>
      <c r="H2206">
        <v>23708.914700000001</v>
      </c>
      <c r="I2206">
        <v>5.0794712194041125</v>
      </c>
      <c r="J2206">
        <v>68.243915172911016</v>
      </c>
      <c r="K2206">
        <v>17204094</v>
      </c>
      <c r="L2206">
        <v>1737.2018</v>
      </c>
      <c r="M2206">
        <v>40.062916666666666</v>
      </c>
    </row>
    <row r="2207" spans="1:13" x14ac:dyDescent="0.45">
      <c r="A2207">
        <v>1991</v>
      </c>
      <c r="B2207">
        <v>9</v>
      </c>
      <c r="C2207" t="s">
        <v>9</v>
      </c>
      <c r="D2207" t="s">
        <v>44</v>
      </c>
      <c r="E2207">
        <v>1991</v>
      </c>
      <c r="F2207">
        <v>10.624023164388461</v>
      </c>
      <c r="G2207">
        <v>3.3237501142683072</v>
      </c>
      <c r="H2207">
        <v>23553.78282</v>
      </c>
      <c r="I2207">
        <v>3.3237501142683072</v>
      </c>
      <c r="J2207">
        <v>67.595912393076318</v>
      </c>
      <c r="K2207">
        <v>17416596</v>
      </c>
      <c r="L2207">
        <v>1712.5369000000001</v>
      </c>
      <c r="M2207">
        <v>41.371499999999997</v>
      </c>
    </row>
    <row r="2208" spans="1:13" x14ac:dyDescent="0.45">
      <c r="A2208">
        <v>1992</v>
      </c>
      <c r="B2208">
        <v>9</v>
      </c>
      <c r="C2208" t="s">
        <v>9</v>
      </c>
      <c r="D2208" t="s">
        <v>44</v>
      </c>
      <c r="E2208">
        <v>1992</v>
      </c>
      <c r="F2208">
        <v>9.4037061158059601</v>
      </c>
      <c r="G2208">
        <v>3.1687086890944869</v>
      </c>
      <c r="H2208">
        <v>25319.878049999999</v>
      </c>
      <c r="I2208">
        <v>3.1687086890944869</v>
      </c>
      <c r="J2208">
        <v>72.803756557398245</v>
      </c>
      <c r="K2208">
        <v>17624457</v>
      </c>
      <c r="L2208">
        <v>1815.5715</v>
      </c>
      <c r="M2208">
        <v>43.829625000000007</v>
      </c>
    </row>
    <row r="2209" spans="1:13" x14ac:dyDescent="0.45">
      <c r="A2209">
        <v>1993</v>
      </c>
      <c r="B2209">
        <v>9</v>
      </c>
      <c r="C2209" t="s">
        <v>9</v>
      </c>
      <c r="D2209" t="s">
        <v>44</v>
      </c>
      <c r="E2209">
        <v>1993</v>
      </c>
      <c r="F2209">
        <v>9.8843943106280392</v>
      </c>
      <c r="G2209">
        <v>5.6937441343945636</v>
      </c>
      <c r="H2209">
        <v>25636.941879999998</v>
      </c>
      <c r="I2209">
        <v>5.6937441343945636</v>
      </c>
      <c r="J2209">
        <v>77.147518340956637</v>
      </c>
      <c r="K2209">
        <v>17825611</v>
      </c>
      <c r="L2209">
        <v>1957.905</v>
      </c>
      <c r="M2209">
        <v>48.322167499999999</v>
      </c>
    </row>
    <row r="2210" spans="1:13" x14ac:dyDescent="0.45">
      <c r="A2210">
        <v>1994</v>
      </c>
      <c r="B2210">
        <v>9</v>
      </c>
      <c r="C2210" t="s">
        <v>9</v>
      </c>
      <c r="D2210" t="s">
        <v>44</v>
      </c>
      <c r="E2210">
        <v>1994</v>
      </c>
      <c r="F2210">
        <v>9.7705848200750438</v>
      </c>
      <c r="G2210">
        <v>4.5086512902514215</v>
      </c>
      <c r="H2210">
        <v>26414.277910000001</v>
      </c>
      <c r="I2210">
        <v>4.5086512902514215</v>
      </c>
      <c r="J2210">
        <v>79.430790697031867</v>
      </c>
      <c r="K2210">
        <v>18011744</v>
      </c>
      <c r="L2210">
        <v>2099.1561999999999</v>
      </c>
      <c r="M2210">
        <v>49.415141666666663</v>
      </c>
    </row>
    <row r="2211" spans="1:13" x14ac:dyDescent="0.45">
      <c r="A2211">
        <v>1995</v>
      </c>
      <c r="B2211">
        <v>9</v>
      </c>
      <c r="C2211" t="s">
        <v>9</v>
      </c>
      <c r="D2211" t="s">
        <v>44</v>
      </c>
      <c r="E2211">
        <v>1995</v>
      </c>
      <c r="F2211">
        <v>9.3034396278522991</v>
      </c>
      <c r="G2211">
        <v>4.5376427179517123</v>
      </c>
      <c r="H2211">
        <v>26531.997930000001</v>
      </c>
      <c r="I2211">
        <v>4.5376427179517123</v>
      </c>
      <c r="J2211">
        <v>81.635049088611083</v>
      </c>
      <c r="K2211">
        <v>18177572</v>
      </c>
      <c r="L2211">
        <v>2241.1260000000002</v>
      </c>
      <c r="M2211">
        <v>51.251589166666662</v>
      </c>
    </row>
    <row r="2212" spans="1:13" x14ac:dyDescent="0.45">
      <c r="A2212">
        <v>1996</v>
      </c>
      <c r="B2212">
        <v>9</v>
      </c>
      <c r="C2212" t="s">
        <v>9</v>
      </c>
      <c r="D2212" t="s">
        <v>44</v>
      </c>
      <c r="E2212">
        <v>1996</v>
      </c>
      <c r="F2212">
        <v>10.817455797097494</v>
      </c>
      <c r="G2212">
        <v>2.9788925968379942</v>
      </c>
      <c r="H2212">
        <v>26424.221979999998</v>
      </c>
      <c r="I2212">
        <v>2.9788925968379942</v>
      </c>
      <c r="J2212">
        <v>78.873963714380935</v>
      </c>
      <c r="K2212">
        <v>18322506</v>
      </c>
      <c r="L2212">
        <v>2338.9191999999998</v>
      </c>
      <c r="M2212">
        <v>55.271444166666669</v>
      </c>
    </row>
    <row r="2213" spans="1:13" x14ac:dyDescent="0.45">
      <c r="A2213">
        <v>1997</v>
      </c>
      <c r="B2213">
        <v>9</v>
      </c>
      <c r="C2213" t="s">
        <v>9</v>
      </c>
      <c r="D2213" t="s">
        <v>44</v>
      </c>
      <c r="E2213">
        <v>1997</v>
      </c>
      <c r="F2213">
        <v>8.9244688196033195</v>
      </c>
      <c r="G2213">
        <v>5.6751355800000312</v>
      </c>
      <c r="H2213">
        <v>24465.73443</v>
      </c>
      <c r="I2213">
        <v>5.6751355800000312</v>
      </c>
      <c r="J2213">
        <v>80.137553309550341</v>
      </c>
      <c r="K2213">
        <v>18449123</v>
      </c>
      <c r="L2213">
        <v>2397.6028000000001</v>
      </c>
      <c r="M2213">
        <v>58.994605</v>
      </c>
    </row>
    <row r="2214" spans="1:13" x14ac:dyDescent="0.45">
      <c r="A2214">
        <v>1998</v>
      </c>
      <c r="B2214">
        <v>9</v>
      </c>
      <c r="C2214" t="s">
        <v>9</v>
      </c>
      <c r="D2214" t="s">
        <v>44</v>
      </c>
      <c r="E2214">
        <v>1998</v>
      </c>
      <c r="F2214">
        <v>9.2141601259812234</v>
      </c>
      <c r="G2214">
        <v>4.0684826543250239</v>
      </c>
      <c r="H2214">
        <v>21960.808369999999</v>
      </c>
      <c r="I2214">
        <v>4.0684826543250239</v>
      </c>
      <c r="J2214">
        <v>78.494989125587182</v>
      </c>
      <c r="K2214">
        <v>18560798</v>
      </c>
      <c r="L2214">
        <v>2540.6016</v>
      </c>
      <c r="M2214">
        <v>64.450118333333336</v>
      </c>
    </row>
    <row r="2215" spans="1:13" x14ac:dyDescent="0.45">
      <c r="A2215">
        <v>1999</v>
      </c>
      <c r="B2215">
        <v>9</v>
      </c>
      <c r="C2215" t="s">
        <v>9</v>
      </c>
      <c r="D2215" t="s">
        <v>44</v>
      </c>
      <c r="E2215">
        <v>1999</v>
      </c>
      <c r="F2215">
        <v>4.162701158847625</v>
      </c>
      <c r="G2215">
        <v>3.6881975162025071</v>
      </c>
      <c r="H2215">
        <v>21364.166219999999</v>
      </c>
      <c r="I2215">
        <v>3.6881975162025071</v>
      </c>
      <c r="J2215">
        <v>78.751478349637367</v>
      </c>
      <c r="K2215">
        <v>18670411</v>
      </c>
      <c r="L2215">
        <v>2716.5598</v>
      </c>
      <c r="M2215">
        <v>70.635449999999992</v>
      </c>
    </row>
    <row r="2216" spans="1:13" x14ac:dyDescent="0.45">
      <c r="A2216">
        <v>2000</v>
      </c>
      <c r="B2216">
        <v>9</v>
      </c>
      <c r="C2216" t="s">
        <v>9</v>
      </c>
      <c r="D2216" t="s">
        <v>44</v>
      </c>
      <c r="E2216">
        <v>2000</v>
      </c>
      <c r="F2216">
        <v>7.2774302093247627</v>
      </c>
      <c r="G2216">
        <v>5.4018470916925168</v>
      </c>
      <c r="H2216">
        <v>20640.53357</v>
      </c>
      <c r="I2216">
        <v>5.4018470916925168</v>
      </c>
      <c r="J2216">
        <v>88.636441704913025</v>
      </c>
      <c r="K2216">
        <v>18776371</v>
      </c>
      <c r="L2216">
        <v>2851.8083000000001</v>
      </c>
      <c r="M2216">
        <v>77.005116666666666</v>
      </c>
    </row>
    <row r="2217" spans="1:13" x14ac:dyDescent="0.45">
      <c r="A2217">
        <v>2001</v>
      </c>
      <c r="B2217">
        <v>9</v>
      </c>
      <c r="C2217" t="s">
        <v>9</v>
      </c>
      <c r="D2217" t="s">
        <v>44</v>
      </c>
      <c r="E2217">
        <v>2001</v>
      </c>
      <c r="F2217">
        <v>13.66480016244293</v>
      </c>
      <c r="G2217">
        <v>-2.2942349656134553</v>
      </c>
      <c r="H2217">
        <v>20392.060109999999</v>
      </c>
      <c r="I2217">
        <v>-2.2942349656134553</v>
      </c>
      <c r="J2217">
        <v>80.898601532757624</v>
      </c>
      <c r="K2217">
        <v>18920275</v>
      </c>
      <c r="L2217">
        <v>2750.116</v>
      </c>
      <c r="M2217">
        <v>89.383013333333338</v>
      </c>
    </row>
    <row r="2218" spans="1:13" x14ac:dyDescent="0.45">
      <c r="A2218">
        <v>2002</v>
      </c>
      <c r="B2218">
        <v>9</v>
      </c>
      <c r="C2218" t="s">
        <v>9</v>
      </c>
      <c r="D2218" t="s">
        <v>44</v>
      </c>
      <c r="E2218">
        <v>2002</v>
      </c>
      <c r="F2218">
        <v>8.1115702573062691</v>
      </c>
      <c r="G2218">
        <v>2.928701394903598</v>
      </c>
      <c r="H2218">
        <v>21248.590540000001</v>
      </c>
      <c r="I2218">
        <v>2.928701394903598</v>
      </c>
      <c r="J2218">
        <v>76.335131782651715</v>
      </c>
      <c r="K2218">
        <v>19110707</v>
      </c>
      <c r="L2218">
        <v>2799.9560000000001</v>
      </c>
      <c r="M2218">
        <v>95.662064999999998</v>
      </c>
    </row>
    <row r="2219" spans="1:13" x14ac:dyDescent="0.45">
      <c r="A2219">
        <v>2003</v>
      </c>
      <c r="B2219">
        <v>9</v>
      </c>
      <c r="C2219" t="s">
        <v>9</v>
      </c>
      <c r="D2219" t="s">
        <v>44</v>
      </c>
      <c r="E2219">
        <v>2003</v>
      </c>
      <c r="F2219">
        <v>8.7486643975612282</v>
      </c>
      <c r="G2219">
        <v>4.8839332095149501</v>
      </c>
      <c r="H2219">
        <v>22420.352080000001</v>
      </c>
      <c r="I2219">
        <v>4.8839332095149501</v>
      </c>
      <c r="J2219">
        <v>75.336247330542989</v>
      </c>
      <c r="K2219">
        <v>19303180</v>
      </c>
      <c r="L2219">
        <v>2852.4663</v>
      </c>
      <c r="M2219">
        <v>96.520950833333316</v>
      </c>
    </row>
    <row r="2220" spans="1:13" x14ac:dyDescent="0.45">
      <c r="A2220">
        <v>2004</v>
      </c>
      <c r="B2220">
        <v>9</v>
      </c>
      <c r="C2220" t="s">
        <v>9</v>
      </c>
      <c r="D2220" t="s">
        <v>44</v>
      </c>
      <c r="E2220">
        <v>2004</v>
      </c>
      <c r="F2220">
        <v>8.8014924613156325</v>
      </c>
      <c r="G2220">
        <v>4.4320157915820175</v>
      </c>
      <c r="H2220">
        <v>22553.307919999999</v>
      </c>
      <c r="I2220">
        <v>4.4320157915820175</v>
      </c>
      <c r="J2220">
        <v>79.482944901118742</v>
      </c>
      <c r="K2220">
        <v>19490431</v>
      </c>
      <c r="L2220">
        <v>2745.2892999999999</v>
      </c>
      <c r="M2220">
        <v>101.19445750000001</v>
      </c>
    </row>
    <row r="2221" spans="1:13" x14ac:dyDescent="0.45">
      <c r="A2221">
        <v>2005</v>
      </c>
      <c r="B2221">
        <v>9</v>
      </c>
      <c r="C2221" t="s">
        <v>9</v>
      </c>
      <c r="D2221" t="s">
        <v>44</v>
      </c>
      <c r="E2221">
        <v>2005</v>
      </c>
      <c r="F2221">
        <v>10.41872675165159</v>
      </c>
      <c r="G2221">
        <v>5.2511722691603495</v>
      </c>
      <c r="H2221">
        <v>24497.856960000001</v>
      </c>
      <c r="I2221">
        <v>5.2511722691603495</v>
      </c>
      <c r="J2221">
        <v>73.603972958053347</v>
      </c>
      <c r="K2221">
        <v>19673866</v>
      </c>
      <c r="L2221">
        <v>3140.5315000000001</v>
      </c>
      <c r="M2221">
        <v>100.49805166666668</v>
      </c>
    </row>
    <row r="2222" spans="1:13" x14ac:dyDescent="0.45">
      <c r="A2222">
        <v>2006</v>
      </c>
      <c r="B2222">
        <v>9</v>
      </c>
      <c r="C2222" t="s">
        <v>9</v>
      </c>
      <c r="D2222" t="s">
        <v>44</v>
      </c>
      <c r="E2222">
        <v>2006</v>
      </c>
      <c r="F2222">
        <v>11.277029447260077</v>
      </c>
      <c r="G2222">
        <v>6.601725540638455</v>
      </c>
      <c r="H2222">
        <v>22944.12932</v>
      </c>
      <c r="I2222">
        <v>6.601725540638455</v>
      </c>
      <c r="J2222">
        <v>71.261178488300871</v>
      </c>
      <c r="K2222">
        <v>19870706</v>
      </c>
      <c r="L2222">
        <v>3338.2831999999999</v>
      </c>
      <c r="M2222">
        <v>103.91444583333333</v>
      </c>
    </row>
    <row r="2223" spans="1:13" x14ac:dyDescent="0.45">
      <c r="A2223">
        <v>2007</v>
      </c>
      <c r="B2223">
        <v>9</v>
      </c>
      <c r="C2223" t="s">
        <v>9</v>
      </c>
      <c r="D2223" t="s">
        <v>44</v>
      </c>
      <c r="E2223">
        <v>2007</v>
      </c>
      <c r="F2223">
        <v>14.028442824711206</v>
      </c>
      <c r="G2223">
        <v>5.6907613354755284</v>
      </c>
      <c r="H2223">
        <v>23887.848480000001</v>
      </c>
      <c r="I2223">
        <v>5.6907613354755284</v>
      </c>
      <c r="J2223">
        <v>68.606511660139134</v>
      </c>
      <c r="K2223">
        <v>20078655</v>
      </c>
      <c r="L2223">
        <v>3358.7993000000001</v>
      </c>
      <c r="M2223">
        <v>110.62323333333333</v>
      </c>
    </row>
    <row r="2224" spans="1:13" x14ac:dyDescent="0.45">
      <c r="A2224">
        <v>2008</v>
      </c>
      <c r="B2224">
        <v>9</v>
      </c>
      <c r="C2224" t="s">
        <v>9</v>
      </c>
      <c r="D2224" t="s">
        <v>44</v>
      </c>
      <c r="E2224">
        <v>2008</v>
      </c>
      <c r="F2224">
        <v>16.327016024828083</v>
      </c>
      <c r="G2224">
        <v>4.8690084449284825</v>
      </c>
      <c r="H2224">
        <v>24157.251629999999</v>
      </c>
      <c r="I2224">
        <v>4.8690084449284825</v>
      </c>
      <c r="J2224">
        <v>63.369043608222043</v>
      </c>
      <c r="K2224">
        <v>20285643</v>
      </c>
      <c r="L2224">
        <v>3134.0297999999998</v>
      </c>
      <c r="M2224">
        <v>108.33376271929799</v>
      </c>
    </row>
    <row r="2225" spans="1:13" x14ac:dyDescent="0.45">
      <c r="A2225">
        <v>2009</v>
      </c>
      <c r="B2225">
        <v>9</v>
      </c>
      <c r="C2225" t="s">
        <v>9</v>
      </c>
      <c r="D2225" t="s">
        <v>44</v>
      </c>
      <c r="E2225">
        <v>2009</v>
      </c>
      <c r="F2225">
        <v>5.8798826358662239</v>
      </c>
      <c r="G2225">
        <v>2.5439162714145738</v>
      </c>
      <c r="H2225">
        <v>23307.978790000001</v>
      </c>
      <c r="I2225">
        <v>2.5439162714145738</v>
      </c>
      <c r="J2225">
        <v>49.149141530823471</v>
      </c>
      <c r="K2225">
        <v>20482477</v>
      </c>
      <c r="L2225">
        <v>3147.0713000000001</v>
      </c>
      <c r="M2225">
        <v>114.94478333333301</v>
      </c>
    </row>
    <row r="2226" spans="1:13" x14ac:dyDescent="0.45">
      <c r="A2226">
        <v>2010</v>
      </c>
      <c r="B2226">
        <v>9</v>
      </c>
      <c r="C2226" t="s">
        <v>9</v>
      </c>
      <c r="D2226" t="s">
        <v>44</v>
      </c>
      <c r="E2226">
        <v>2010</v>
      </c>
      <c r="F2226">
        <v>26.934876176157303</v>
      </c>
      <c r="G2226">
        <v>7.0434944876443808</v>
      </c>
      <c r="H2226">
        <v>24596.573049999999</v>
      </c>
      <c r="I2226">
        <v>7.0434944876443808</v>
      </c>
      <c r="J2226">
        <v>34.929239453424898</v>
      </c>
      <c r="K2226">
        <v>20668557</v>
      </c>
      <c r="L2226">
        <v>3368.2033999999999</v>
      </c>
      <c r="M2226">
        <v>113.064480448821</v>
      </c>
    </row>
    <row r="2227" spans="1:13" x14ac:dyDescent="0.45">
      <c r="A2227">
        <v>2011</v>
      </c>
      <c r="B2227">
        <v>9</v>
      </c>
      <c r="C2227" t="s">
        <v>9</v>
      </c>
      <c r="D2227" t="s">
        <v>44</v>
      </c>
      <c r="E2227">
        <v>2011</v>
      </c>
      <c r="F2227">
        <v>3.9799293429318539</v>
      </c>
      <c r="G2227">
        <v>7.6734935701702653</v>
      </c>
      <c r="H2227">
        <v>27164.468239999998</v>
      </c>
      <c r="I2227">
        <v>7.6734935701702653</v>
      </c>
      <c r="J2227">
        <v>20.709337376026301</v>
      </c>
      <c r="K2227">
        <v>20859743</v>
      </c>
      <c r="L2227">
        <v>3623.1970000000001</v>
      </c>
      <c r="M2227">
        <v>110.565207851396</v>
      </c>
    </row>
    <row r="2228" spans="1:13" x14ac:dyDescent="0.45">
      <c r="A2228">
        <v>2012</v>
      </c>
      <c r="B2228">
        <v>9</v>
      </c>
      <c r="C2228" t="s">
        <v>9</v>
      </c>
      <c r="D2228" t="s">
        <v>44</v>
      </c>
      <c r="E2228">
        <v>2012</v>
      </c>
      <c r="F2228">
        <v>10.463447180090398</v>
      </c>
      <c r="G2228">
        <v>7.8186009287278608</v>
      </c>
      <c r="H2228">
        <v>29048.209640000001</v>
      </c>
      <c r="I2228">
        <v>7.8186009287278608</v>
      </c>
      <c r="J2228">
        <v>6.4894352986277397</v>
      </c>
      <c r="K2228">
        <v>21017147</v>
      </c>
      <c r="L2228">
        <v>3708.9926999999998</v>
      </c>
      <c r="M2228">
        <v>127.60335350681</v>
      </c>
    </row>
    <row r="2229" spans="1:13" x14ac:dyDescent="0.45">
      <c r="A2229">
        <v>2013</v>
      </c>
      <c r="B2229">
        <v>9</v>
      </c>
      <c r="C2229" t="s">
        <v>9</v>
      </c>
      <c r="D2229" t="s">
        <v>44</v>
      </c>
      <c r="E2229">
        <v>2013</v>
      </c>
      <c r="F2229">
        <v>6.2528852580252021</v>
      </c>
      <c r="G2229">
        <v>3.4874171475605067</v>
      </c>
      <c r="H2229">
        <v>26161.51283</v>
      </c>
      <c r="I2229">
        <v>3.4874171475605067</v>
      </c>
      <c r="J2229">
        <v>-7.7304667787708601</v>
      </c>
      <c r="K2229">
        <v>21131756</v>
      </c>
      <c r="L2229">
        <v>3748.5814999999998</v>
      </c>
      <c r="M2229">
        <v>129.06903093288801</v>
      </c>
    </row>
    <row r="2230" spans="1:13" x14ac:dyDescent="0.45">
      <c r="A2230">
        <v>2014</v>
      </c>
      <c r="B2230">
        <v>9</v>
      </c>
      <c r="C2230" t="s">
        <v>9</v>
      </c>
      <c r="D2230" t="s">
        <v>44</v>
      </c>
      <c r="E2230">
        <v>2014</v>
      </c>
      <c r="F2230">
        <v>1.9206288034431509</v>
      </c>
      <c r="G2230">
        <v>5.8385576345655181</v>
      </c>
      <c r="H2230">
        <v>28830.968629999999</v>
      </c>
      <c r="I2230">
        <v>5.8385576345655181</v>
      </c>
      <c r="J2230">
        <v>-21.950368856169401</v>
      </c>
      <c r="K2230">
        <v>21239457</v>
      </c>
      <c r="L2230">
        <v>4007.7143999999998</v>
      </c>
      <c r="M2230">
        <v>130.564685218829</v>
      </c>
    </row>
    <row r="2231" spans="1:13" x14ac:dyDescent="0.45">
      <c r="A2231">
        <v>2015</v>
      </c>
      <c r="B2231">
        <v>9</v>
      </c>
      <c r="C2231" t="s">
        <v>9</v>
      </c>
      <c r="D2231" t="s">
        <v>44</v>
      </c>
      <c r="E2231">
        <v>2015</v>
      </c>
      <c r="F2231">
        <v>3.0143808040395754</v>
      </c>
      <c r="G2231">
        <v>3.7310465839917697</v>
      </c>
      <c r="H2231">
        <v>31300.283719999999</v>
      </c>
      <c r="I2231">
        <v>3.7310465839917697</v>
      </c>
      <c r="J2231">
        <v>46.917970808869846</v>
      </c>
      <c r="K2231">
        <v>21336697</v>
      </c>
      <c r="L2231">
        <v>4476.9306999999999</v>
      </c>
      <c r="M2231">
        <v>135.856912797089</v>
      </c>
    </row>
    <row r="2232" spans="1:13" x14ac:dyDescent="0.45">
      <c r="A2232">
        <v>2016</v>
      </c>
      <c r="B2232">
        <v>9</v>
      </c>
      <c r="C2232" t="s">
        <v>9</v>
      </c>
      <c r="D2232" t="s">
        <v>44</v>
      </c>
      <c r="E2232">
        <v>2016</v>
      </c>
      <c r="F2232">
        <v>5.4432217186421354</v>
      </c>
      <c r="G2232">
        <v>4.6182348480792825</v>
      </c>
      <c r="H2232">
        <v>34744.833489999997</v>
      </c>
      <c r="I2232">
        <v>4.6182348480792825</v>
      </c>
      <c r="J2232">
        <v>46.47153702507611</v>
      </c>
      <c r="K2232">
        <v>21425494</v>
      </c>
      <c r="L2232">
        <v>4878.1419999999998</v>
      </c>
      <c r="M2232">
        <v>145.58166749202601</v>
      </c>
    </row>
    <row r="2233" spans="1:13" x14ac:dyDescent="0.45">
      <c r="A2233">
        <v>2017</v>
      </c>
      <c r="B2233">
        <v>9</v>
      </c>
      <c r="C2233" t="s">
        <v>9</v>
      </c>
      <c r="D2233" t="s">
        <v>44</v>
      </c>
      <c r="E2233">
        <v>2017</v>
      </c>
      <c r="F2233">
        <v>5.4728452958846958</v>
      </c>
      <c r="G2233">
        <v>6.058144821534043</v>
      </c>
      <c r="H2233">
        <v>33847.332159999998</v>
      </c>
      <c r="I2233">
        <v>6.058144821534043</v>
      </c>
      <c r="J2233">
        <v>47.140409800149428</v>
      </c>
      <c r="K2233">
        <v>21506813</v>
      </c>
      <c r="L2233">
        <v>4726.2839999999997</v>
      </c>
      <c r="M2233">
        <v>152.446413948767</v>
      </c>
    </row>
    <row r="2234" spans="1:13" x14ac:dyDescent="0.45">
      <c r="A2234">
        <v>2018</v>
      </c>
      <c r="B2234">
        <v>9</v>
      </c>
      <c r="C2234" t="s">
        <v>9</v>
      </c>
      <c r="D2234" t="s">
        <v>44</v>
      </c>
      <c r="E2234">
        <v>2018</v>
      </c>
      <c r="F2234">
        <v>4.2953061932129941</v>
      </c>
      <c r="G2234">
        <v>1.5396331374060992</v>
      </c>
      <c r="H2234">
        <v>33285.054620000003</v>
      </c>
      <c r="I2234">
        <v>1.5396331374060992</v>
      </c>
      <c r="J2234">
        <v>49.809396752043661</v>
      </c>
      <c r="K2234">
        <v>21670000</v>
      </c>
      <c r="L2234">
        <v>4876.866</v>
      </c>
      <c r="M2234">
        <v>162.46485873677801</v>
      </c>
    </row>
    <row r="2235" spans="1:13" x14ac:dyDescent="0.45">
      <c r="A2235">
        <v>2019</v>
      </c>
      <c r="B2235">
        <v>9</v>
      </c>
      <c r="C2235" t="s">
        <v>9</v>
      </c>
      <c r="D2235" t="s">
        <v>44</v>
      </c>
      <c r="E2235">
        <v>2019</v>
      </c>
      <c r="F2235">
        <v>3.8705276126505481</v>
      </c>
      <c r="G2235">
        <v>-0.82914671501600878</v>
      </c>
      <c r="H2235">
        <v>35477.980589999999</v>
      </c>
      <c r="I2235">
        <v>-0.82914671501600878</v>
      </c>
      <c r="J2235">
        <v>49.425525855614758</v>
      </c>
      <c r="K2235">
        <v>21803000</v>
      </c>
      <c r="L2235">
        <v>4973.5986000000003</v>
      </c>
      <c r="M2235">
        <v>178.74492504584799</v>
      </c>
    </row>
    <row r="2236" spans="1:13" x14ac:dyDescent="0.45">
      <c r="A2236">
        <v>2020</v>
      </c>
      <c r="B2236">
        <v>9</v>
      </c>
      <c r="C2236" t="s">
        <v>9</v>
      </c>
      <c r="D2236" t="s">
        <v>44</v>
      </c>
      <c r="E2236">
        <v>2020</v>
      </c>
      <c r="F2236">
        <v>3.2709021087644459</v>
      </c>
      <c r="G2236">
        <v>-5.1292631214628841</v>
      </c>
      <c r="H2236">
        <v>35117.254560000001</v>
      </c>
      <c r="I2236">
        <v>-5.1292631214628841</v>
      </c>
      <c r="J2236">
        <v>37.029289090060416</v>
      </c>
      <c r="K2236">
        <v>21919000</v>
      </c>
      <c r="L2236">
        <v>4853.1103999999996</v>
      </c>
      <c r="M2236">
        <v>164.55206591046434</v>
      </c>
    </row>
    <row r="2237" spans="1:13" x14ac:dyDescent="0.45">
      <c r="A2237">
        <v>2021</v>
      </c>
      <c r="B2237">
        <v>9</v>
      </c>
      <c r="C2237" t="s">
        <v>9</v>
      </c>
      <c r="D2237" t="s">
        <v>44</v>
      </c>
      <c r="E2237">
        <v>2021</v>
      </c>
      <c r="F2237">
        <v>8.4961186364112393</v>
      </c>
      <c r="G2237">
        <v>2.4049670532567262</v>
      </c>
      <c r="H2237">
        <v>34626.763256666665</v>
      </c>
      <c r="I2237">
        <v>2.4049670532567262</v>
      </c>
      <c r="J2237">
        <v>41.258506796886465</v>
      </c>
      <c r="K2237">
        <v>22156000</v>
      </c>
      <c r="L2237">
        <v>4884.5293000000001</v>
      </c>
      <c r="M2237">
        <v>168.58728323103011</v>
      </c>
    </row>
    <row r="2238" spans="1:13" x14ac:dyDescent="0.45">
      <c r="A2238">
        <v>2022</v>
      </c>
      <c r="B2238">
        <v>9</v>
      </c>
      <c r="C2238" t="s">
        <v>9</v>
      </c>
      <c r="D2238" t="s">
        <v>44</v>
      </c>
      <c r="E2238">
        <v>2022</v>
      </c>
      <c r="F2238">
        <v>48.847276882634333</v>
      </c>
      <c r="G2238">
        <v>-7.9278680693047505</v>
      </c>
      <c r="H2238">
        <v>35073.999468888884</v>
      </c>
      <c r="I2238">
        <v>-7.9278680693047505</v>
      </c>
      <c r="J2238">
        <v>46.519245745955537</v>
      </c>
      <c r="K2238">
        <v>22181000</v>
      </c>
      <c r="L2238">
        <v>4347.6360000000004</v>
      </c>
      <c r="M2238">
        <v>170.62809139578081</v>
      </c>
    </row>
    <row r="2239" spans="1:13" x14ac:dyDescent="0.45">
      <c r="A2239">
        <v>1980</v>
      </c>
      <c r="B2239">
        <v>10</v>
      </c>
      <c r="C2239" t="s">
        <v>10</v>
      </c>
      <c r="D2239" t="s">
        <v>45</v>
      </c>
      <c r="E2239">
        <v>1980</v>
      </c>
      <c r="F2239">
        <v>11.127109004531448</v>
      </c>
      <c r="G2239">
        <v>8.7246074026835743</v>
      </c>
      <c r="H2239">
        <v>18495.716164653339</v>
      </c>
      <c r="I2239">
        <v>8.7246074026835743</v>
      </c>
      <c r="J2239">
        <v>410.93677521105849</v>
      </c>
      <c r="K2239">
        <v>2413945</v>
      </c>
      <c r="L2239">
        <v>46473.77</v>
      </c>
      <c r="M2239">
        <v>95.913980806019495</v>
      </c>
    </row>
    <row r="2240" spans="1:13" x14ac:dyDescent="0.45">
      <c r="A2240">
        <v>1981</v>
      </c>
      <c r="B2240">
        <v>10</v>
      </c>
      <c r="C2240" t="s">
        <v>10</v>
      </c>
      <c r="D2240" t="s">
        <v>45</v>
      </c>
      <c r="E2240">
        <v>1981</v>
      </c>
      <c r="F2240">
        <v>5.8754893525999137</v>
      </c>
      <c r="G2240">
        <v>5.6142796381211326</v>
      </c>
      <c r="H2240">
        <v>19469.174910161411</v>
      </c>
      <c r="I2240">
        <v>5.6142796381211326</v>
      </c>
      <c r="J2240">
        <v>399.77826831839747</v>
      </c>
      <c r="K2240">
        <v>2532835</v>
      </c>
      <c r="L2240">
        <v>52354.79</v>
      </c>
      <c r="M2240">
        <v>101.420575654671</v>
      </c>
    </row>
    <row r="2241" spans="1:13" x14ac:dyDescent="0.45">
      <c r="A2241">
        <v>1982</v>
      </c>
      <c r="B2241">
        <v>10</v>
      </c>
      <c r="C2241" t="s">
        <v>10</v>
      </c>
      <c r="D2241" t="s">
        <v>45</v>
      </c>
      <c r="E2241">
        <v>1982</v>
      </c>
      <c r="F2241">
        <v>4.5329555121909664</v>
      </c>
      <c r="G2241">
        <v>2.5035126271782673</v>
      </c>
      <c r="H2241">
        <v>20493.868326485699</v>
      </c>
      <c r="I2241">
        <v>2.5035126271782673</v>
      </c>
      <c r="J2241">
        <v>372.53716761032575</v>
      </c>
      <c r="K2241">
        <v>2646466</v>
      </c>
      <c r="L2241">
        <v>49813.555</v>
      </c>
      <c r="M2241">
        <v>106.361135665147</v>
      </c>
    </row>
    <row r="2242" spans="1:13" x14ac:dyDescent="0.45">
      <c r="A2242">
        <v>1983</v>
      </c>
      <c r="B2242">
        <v>10</v>
      </c>
      <c r="C2242" t="s">
        <v>10</v>
      </c>
      <c r="D2242" t="s">
        <v>45</v>
      </c>
      <c r="E2242">
        <v>1983</v>
      </c>
      <c r="F2242">
        <v>3.1714396498405932</v>
      </c>
      <c r="G2242">
        <v>7.153752205383924</v>
      </c>
      <c r="H2242">
        <v>21572.492975248104</v>
      </c>
      <c r="I2242">
        <v>7.153752205383924</v>
      </c>
      <c r="J2242">
        <v>333.14703873035893</v>
      </c>
      <c r="K2242">
        <v>2681061</v>
      </c>
      <c r="L2242">
        <v>51587.983999999997</v>
      </c>
      <c r="M2242">
        <v>107.68116119924299</v>
      </c>
    </row>
    <row r="2243" spans="1:13" x14ac:dyDescent="0.45">
      <c r="A2243">
        <v>1984</v>
      </c>
      <c r="B2243">
        <v>10</v>
      </c>
      <c r="C2243" t="s">
        <v>10</v>
      </c>
      <c r="D2243" t="s">
        <v>45</v>
      </c>
      <c r="E2243">
        <v>1984</v>
      </c>
      <c r="F2243">
        <v>0.78791995234759327</v>
      </c>
      <c r="G2243">
        <v>6.7551840559560077</v>
      </c>
      <c r="H2243">
        <v>22707.887342366426</v>
      </c>
      <c r="I2243">
        <v>6.7551840559560077</v>
      </c>
      <c r="J2243">
        <v>313.12352625424154</v>
      </c>
      <c r="K2243">
        <v>2732221</v>
      </c>
      <c r="L2243">
        <v>53004.06</v>
      </c>
      <c r="M2243">
        <v>109.437668933187</v>
      </c>
    </row>
    <row r="2244" spans="1:13" x14ac:dyDescent="0.45">
      <c r="A2244">
        <v>1985</v>
      </c>
      <c r="B2244">
        <v>10</v>
      </c>
      <c r="C2244" t="s">
        <v>10</v>
      </c>
      <c r="D2244" t="s">
        <v>45</v>
      </c>
      <c r="E2244">
        <v>1985</v>
      </c>
      <c r="F2244">
        <v>-1.4654838117877915</v>
      </c>
      <c r="G2244">
        <v>-0.75840319316927207</v>
      </c>
      <c r="H2244">
        <v>23903.039307754134</v>
      </c>
      <c r="I2244">
        <v>-0.75840319316927207</v>
      </c>
      <c r="J2244">
        <v>304.14484567871023</v>
      </c>
      <c r="K2244">
        <v>2735957</v>
      </c>
      <c r="L2244">
        <v>52827.37</v>
      </c>
      <c r="M2244">
        <v>106.73707825005199</v>
      </c>
    </row>
    <row r="2245" spans="1:13" x14ac:dyDescent="0.45">
      <c r="A2245">
        <v>1986</v>
      </c>
      <c r="B2245">
        <v>10</v>
      </c>
      <c r="C2245" t="s">
        <v>10</v>
      </c>
      <c r="D2245" t="s">
        <v>45</v>
      </c>
      <c r="E2245">
        <v>1986</v>
      </c>
      <c r="F2245">
        <v>-1.2528157868767522</v>
      </c>
      <c r="G2245">
        <v>1.4386150565983229</v>
      </c>
      <c r="H2245">
        <v>25161.094008162247</v>
      </c>
      <c r="I2245">
        <v>1.4386150565983229</v>
      </c>
      <c r="J2245">
        <v>294.82646046849436</v>
      </c>
      <c r="K2245">
        <v>2733373</v>
      </c>
      <c r="L2245">
        <v>59917.023000000001</v>
      </c>
      <c r="M2245">
        <v>91.014393678643302</v>
      </c>
    </row>
    <row r="2246" spans="1:13" x14ac:dyDescent="0.45">
      <c r="A2246">
        <v>1987</v>
      </c>
      <c r="B2246">
        <v>10</v>
      </c>
      <c r="C2246" t="s">
        <v>10</v>
      </c>
      <c r="D2246" t="s">
        <v>45</v>
      </c>
      <c r="E2246">
        <v>1987</v>
      </c>
      <c r="F2246">
        <v>0.5324279415726636</v>
      </c>
      <c r="G2246">
        <v>9.144182519857182</v>
      </c>
      <c r="H2246">
        <v>26485.362113854997</v>
      </c>
      <c r="I2246">
        <v>9.144182519857182</v>
      </c>
      <c r="J2246">
        <v>325.03847462650526</v>
      </c>
      <c r="K2246">
        <v>2774789</v>
      </c>
      <c r="L2246">
        <v>61546.06</v>
      </c>
      <c r="M2246">
        <v>85.421653897458199</v>
      </c>
    </row>
    <row r="2247" spans="1:13" x14ac:dyDescent="0.45">
      <c r="A2247">
        <v>1988</v>
      </c>
      <c r="B2247">
        <v>10</v>
      </c>
      <c r="C2247" t="s">
        <v>10</v>
      </c>
      <c r="D2247" t="s">
        <v>45</v>
      </c>
      <c r="E2247">
        <v>1988</v>
      </c>
      <c r="F2247">
        <v>5.4307213169274746</v>
      </c>
      <c r="G2247">
        <v>8.4755011241352634</v>
      </c>
      <c r="H2247">
        <v>27879.328540899998</v>
      </c>
      <c r="I2247">
        <v>8.4755011241352634</v>
      </c>
      <c r="J2247">
        <v>359.8671590030749</v>
      </c>
      <c r="K2247">
        <v>2846108</v>
      </c>
      <c r="L2247">
        <v>69581.31</v>
      </c>
      <c r="M2247">
        <v>83.738931383942599</v>
      </c>
    </row>
    <row r="2248" spans="1:13" x14ac:dyDescent="0.45">
      <c r="A2248">
        <v>1989</v>
      </c>
      <c r="B2248">
        <v>10</v>
      </c>
      <c r="C2248" t="s">
        <v>10</v>
      </c>
      <c r="D2248" t="s">
        <v>45</v>
      </c>
      <c r="E2248">
        <v>1989</v>
      </c>
      <c r="F2248">
        <v>4.1591704781811529</v>
      </c>
      <c r="G2248">
        <v>6.9718572751131092</v>
      </c>
      <c r="H2248">
        <v>29346.661622</v>
      </c>
      <c r="I2248">
        <v>6.9718572751131092</v>
      </c>
      <c r="J2248">
        <v>347.57268567979969</v>
      </c>
      <c r="K2248">
        <v>2930901</v>
      </c>
      <c r="L2248">
        <v>77583.520000000004</v>
      </c>
      <c r="M2248">
        <v>87.511539359490399</v>
      </c>
    </row>
    <row r="2249" spans="1:13" x14ac:dyDescent="0.45">
      <c r="A2249">
        <v>1990</v>
      </c>
      <c r="B2249">
        <v>10</v>
      </c>
      <c r="C2249" t="s">
        <v>10</v>
      </c>
      <c r="D2249" t="s">
        <v>45</v>
      </c>
      <c r="E2249">
        <v>1990</v>
      </c>
      <c r="F2249">
        <v>4.6974233054645822</v>
      </c>
      <c r="G2249">
        <v>5.6318480241230873</v>
      </c>
      <c r="H2249">
        <v>30891.222760000001</v>
      </c>
      <c r="I2249">
        <v>5.6318480241230873</v>
      </c>
      <c r="J2249">
        <v>344.33221784506964</v>
      </c>
      <c r="K2249">
        <v>3047132</v>
      </c>
      <c r="L2249">
        <v>90365.28</v>
      </c>
      <c r="M2249">
        <v>93.037892191997003</v>
      </c>
    </row>
    <row r="2250" spans="1:13" x14ac:dyDescent="0.45">
      <c r="A2250">
        <v>1991</v>
      </c>
      <c r="B2250">
        <v>10</v>
      </c>
      <c r="C2250" t="s">
        <v>10</v>
      </c>
      <c r="D2250" t="s">
        <v>45</v>
      </c>
      <c r="E2250">
        <v>1991</v>
      </c>
      <c r="F2250">
        <v>4.4353452107024509</v>
      </c>
      <c r="G2250">
        <v>3.6953822822512308</v>
      </c>
      <c r="H2250">
        <v>34037.647420000001</v>
      </c>
      <c r="I2250">
        <v>3.6953822822512308</v>
      </c>
      <c r="J2250">
        <v>323.88799482575104</v>
      </c>
      <c r="K2250">
        <v>3135083</v>
      </c>
      <c r="L2250">
        <v>89185.585999999996</v>
      </c>
      <c r="M2250">
        <v>96.061023684983795</v>
      </c>
    </row>
    <row r="2251" spans="1:13" x14ac:dyDescent="0.45">
      <c r="A2251">
        <v>1992</v>
      </c>
      <c r="B2251">
        <v>10</v>
      </c>
      <c r="C2251" t="s">
        <v>10</v>
      </c>
      <c r="D2251" t="s">
        <v>45</v>
      </c>
      <c r="E2251">
        <v>1992</v>
      </c>
      <c r="F2251">
        <v>1.3877030595459843</v>
      </c>
      <c r="G2251">
        <v>3.4837182442404355</v>
      </c>
      <c r="H2251">
        <v>36668.023690000002</v>
      </c>
      <c r="I2251">
        <v>3.4837182442404355</v>
      </c>
      <c r="J2251">
        <v>311.31226728151842</v>
      </c>
      <c r="K2251">
        <v>3230698</v>
      </c>
      <c r="L2251">
        <v>92492.51</v>
      </c>
      <c r="M2251">
        <v>97.726924824327696</v>
      </c>
    </row>
    <row r="2252" spans="1:13" x14ac:dyDescent="0.45">
      <c r="A2252">
        <v>1993</v>
      </c>
      <c r="B2252">
        <v>10</v>
      </c>
      <c r="C2252" t="s">
        <v>10</v>
      </c>
      <c r="D2252" t="s">
        <v>45</v>
      </c>
      <c r="E2252">
        <v>1993</v>
      </c>
      <c r="F2252">
        <v>3.4561867748337249</v>
      </c>
      <c r="G2252">
        <v>8.6753048882442414</v>
      </c>
      <c r="H2252">
        <v>43126.925660000001</v>
      </c>
      <c r="I2252">
        <v>8.6753048882442414</v>
      </c>
      <c r="J2252">
        <v>313.41613980766539</v>
      </c>
      <c r="K2252">
        <v>3313471</v>
      </c>
      <c r="L2252">
        <v>97840.07</v>
      </c>
      <c r="M2252">
        <v>98.003466769921999</v>
      </c>
    </row>
    <row r="2253" spans="1:13" x14ac:dyDescent="0.45">
      <c r="A2253">
        <v>1994</v>
      </c>
      <c r="B2253">
        <v>10</v>
      </c>
      <c r="C2253" t="s">
        <v>10</v>
      </c>
      <c r="D2253" t="s">
        <v>45</v>
      </c>
      <c r="E2253">
        <v>1994</v>
      </c>
      <c r="F2253">
        <v>3.4627396276992357</v>
      </c>
      <c r="G2253">
        <v>7.6651584750404851</v>
      </c>
      <c r="H2253">
        <v>46648.544029999997</v>
      </c>
      <c r="I2253">
        <v>7.6651584750404851</v>
      </c>
      <c r="J2253">
        <v>316.21654758456725</v>
      </c>
      <c r="K2253">
        <v>3419048</v>
      </c>
      <c r="L2253">
        <v>108498.16</v>
      </c>
      <c r="M2253">
        <v>102.529416304104</v>
      </c>
    </row>
    <row r="2254" spans="1:13" x14ac:dyDescent="0.45">
      <c r="A2254">
        <v>1995</v>
      </c>
      <c r="B2254">
        <v>10</v>
      </c>
      <c r="C2254" t="s">
        <v>10</v>
      </c>
      <c r="D2254" t="s">
        <v>45</v>
      </c>
      <c r="E2254">
        <v>1995</v>
      </c>
      <c r="F2254">
        <v>3.1762783092923428</v>
      </c>
      <c r="G2254">
        <v>3.9685677515224995</v>
      </c>
      <c r="H2254">
        <v>47958.347909999997</v>
      </c>
      <c r="I2254">
        <v>3.9685677515224995</v>
      </c>
      <c r="J2254">
        <v>345.4592638954615</v>
      </c>
      <c r="K2254">
        <v>3524506</v>
      </c>
      <c r="L2254">
        <v>109750.07</v>
      </c>
      <c r="M2254">
        <v>104.27065902572799</v>
      </c>
    </row>
    <row r="2255" spans="1:13" x14ac:dyDescent="0.45">
      <c r="A2255">
        <v>1996</v>
      </c>
      <c r="B2255">
        <v>10</v>
      </c>
      <c r="C2255" t="s">
        <v>10</v>
      </c>
      <c r="D2255" t="s">
        <v>45</v>
      </c>
      <c r="E2255">
        <v>1996</v>
      </c>
      <c r="F2255">
        <v>1.506222812203589</v>
      </c>
      <c r="G2255">
        <v>3.1909851392228035</v>
      </c>
      <c r="H2255">
        <v>49352.393929999998</v>
      </c>
      <c r="I2255">
        <v>3.1909851392228035</v>
      </c>
      <c r="J2255">
        <v>334.9111632880925</v>
      </c>
      <c r="K2255">
        <v>3670704</v>
      </c>
      <c r="L2255">
        <v>107471.89</v>
      </c>
      <c r="M2255">
        <v>107.22331800416799</v>
      </c>
    </row>
    <row r="2256" spans="1:13" x14ac:dyDescent="0.45">
      <c r="A2256">
        <v>1997</v>
      </c>
      <c r="B2256">
        <v>10</v>
      </c>
      <c r="C2256" t="s">
        <v>10</v>
      </c>
      <c r="D2256" t="s">
        <v>45</v>
      </c>
      <c r="E2256">
        <v>1997</v>
      </c>
      <c r="F2256">
        <v>1.0849922181525926</v>
      </c>
      <c r="G2256">
        <v>4.7399267471725608</v>
      </c>
      <c r="H2256">
        <v>49446.171540000003</v>
      </c>
      <c r="I2256">
        <v>4.7399267471725608</v>
      </c>
      <c r="J2256">
        <v>323.86442214814036</v>
      </c>
      <c r="K2256">
        <v>3796038</v>
      </c>
      <c r="L2256">
        <v>109768.45</v>
      </c>
      <c r="M2256">
        <v>108.557370034789</v>
      </c>
    </row>
    <row r="2257" spans="1:13" x14ac:dyDescent="0.45">
      <c r="A2257">
        <v>1998</v>
      </c>
      <c r="B2257">
        <v>10</v>
      </c>
      <c r="C2257" t="s">
        <v>10</v>
      </c>
      <c r="D2257" t="s">
        <v>45</v>
      </c>
      <c r="E2257">
        <v>1998</v>
      </c>
      <c r="F2257">
        <v>-1.328848554562029</v>
      </c>
      <c r="G2257">
        <v>-5.4579866744620631</v>
      </c>
      <c r="H2257">
        <v>48785.355060000002</v>
      </c>
      <c r="I2257">
        <v>-5.4579866744620631</v>
      </c>
      <c r="J2257">
        <v>312.07925567468595</v>
      </c>
      <c r="K2257">
        <v>3927213</v>
      </c>
      <c r="L2257">
        <v>108245.53</v>
      </c>
      <c r="M2257">
        <v>105.904129384033</v>
      </c>
    </row>
    <row r="2258" spans="1:13" x14ac:dyDescent="0.45">
      <c r="A2258">
        <v>1999</v>
      </c>
      <c r="B2258">
        <v>10</v>
      </c>
      <c r="C2258" t="s">
        <v>10</v>
      </c>
      <c r="D2258" t="s">
        <v>45</v>
      </c>
      <c r="E2258">
        <v>1999</v>
      </c>
      <c r="F2258">
        <v>-3.5778297715097693</v>
      </c>
      <c r="G2258">
        <v>4.8768918419775247</v>
      </c>
      <c r="H2258">
        <v>50003.35327</v>
      </c>
      <c r="I2258">
        <v>4.8768918419775247</v>
      </c>
      <c r="J2258">
        <v>336.48484641288184</v>
      </c>
      <c r="K2258">
        <v>3958723</v>
      </c>
      <c r="L2258">
        <v>104456.76</v>
      </c>
      <c r="M2258">
        <v>98.685930539553297</v>
      </c>
    </row>
    <row r="2259" spans="1:13" x14ac:dyDescent="0.45">
      <c r="A2259">
        <v>2000</v>
      </c>
      <c r="B2259">
        <v>10</v>
      </c>
      <c r="C2259" t="s">
        <v>10</v>
      </c>
      <c r="D2259" t="s">
        <v>45</v>
      </c>
      <c r="E2259">
        <v>2000</v>
      </c>
      <c r="F2259">
        <v>3.8634775178326919</v>
      </c>
      <c r="G2259">
        <v>7.1659882015649146</v>
      </c>
      <c r="H2259">
        <v>54856.639190000002</v>
      </c>
      <c r="I2259">
        <v>7.1659882015649146</v>
      </c>
      <c r="J2259">
        <v>364.36452046821756</v>
      </c>
      <c r="K2259">
        <v>4027887</v>
      </c>
      <c r="L2259">
        <v>109289.08</v>
      </c>
      <c r="M2259">
        <v>98.521424499153099</v>
      </c>
    </row>
    <row r="2260" spans="1:13" x14ac:dyDescent="0.45">
      <c r="A2260">
        <v>2001</v>
      </c>
      <c r="B2260">
        <v>10</v>
      </c>
      <c r="C2260" t="s">
        <v>10</v>
      </c>
      <c r="D2260" t="s">
        <v>45</v>
      </c>
      <c r="E2260">
        <v>2001</v>
      </c>
      <c r="F2260">
        <v>-1.8144317307134799</v>
      </c>
      <c r="G2260">
        <v>-3.7036659520453696</v>
      </c>
      <c r="H2260">
        <v>54783.811029999997</v>
      </c>
      <c r="I2260">
        <v>-3.7036659520453696</v>
      </c>
      <c r="J2260">
        <v>349.29210569497832</v>
      </c>
      <c r="K2260">
        <v>4138012</v>
      </c>
      <c r="L2260">
        <v>121494.55499999999</v>
      </c>
      <c r="M2260">
        <v>99.036983371995504</v>
      </c>
    </row>
    <row r="2261" spans="1:13" x14ac:dyDescent="0.45">
      <c r="A2261">
        <v>2002</v>
      </c>
      <c r="B2261">
        <v>10</v>
      </c>
      <c r="C2261" t="s">
        <v>10</v>
      </c>
      <c r="D2261" t="s">
        <v>45</v>
      </c>
      <c r="E2261">
        <v>2002</v>
      </c>
      <c r="F2261">
        <v>-0.89691563238464767</v>
      </c>
      <c r="G2261">
        <v>2.9792296206273079</v>
      </c>
      <c r="H2261">
        <v>54037.20577</v>
      </c>
      <c r="I2261">
        <v>2.9792296206273079</v>
      </c>
      <c r="J2261">
        <v>349.74601398567637</v>
      </c>
      <c r="K2261">
        <v>4175950</v>
      </c>
      <c r="L2261">
        <v>115456.87</v>
      </c>
      <c r="M2261">
        <v>96.463785898318704</v>
      </c>
    </row>
    <row r="2262" spans="1:13" x14ac:dyDescent="0.45">
      <c r="A2262">
        <v>2003</v>
      </c>
      <c r="B2262">
        <v>10</v>
      </c>
      <c r="C2262" t="s">
        <v>10</v>
      </c>
      <c r="D2262" t="s">
        <v>45</v>
      </c>
      <c r="E2262">
        <v>2003</v>
      </c>
      <c r="F2262">
        <v>-1.7990488693887841</v>
      </c>
      <c r="G2262">
        <v>6.1012755455540457</v>
      </c>
      <c r="H2262">
        <v>50887.776319999997</v>
      </c>
      <c r="I2262">
        <v>6.1012755455540457</v>
      </c>
      <c r="J2262">
        <v>377.21856430158141</v>
      </c>
      <c r="K2262">
        <v>4114826</v>
      </c>
      <c r="L2262">
        <v>107484.375</v>
      </c>
      <c r="M2262">
        <v>93.074944454603497</v>
      </c>
    </row>
    <row r="2263" spans="1:13" x14ac:dyDescent="0.45">
      <c r="A2263">
        <v>2004</v>
      </c>
      <c r="B2263">
        <v>10</v>
      </c>
      <c r="C2263" t="s">
        <v>10</v>
      </c>
      <c r="D2263" t="s">
        <v>45</v>
      </c>
      <c r="E2263">
        <v>2004</v>
      </c>
      <c r="F2263">
        <v>3.9595282197786759</v>
      </c>
      <c r="G2263">
        <v>8.5722052915980953</v>
      </c>
      <c r="H2263">
        <v>52348.818059999998</v>
      </c>
      <c r="I2263">
        <v>8.5722052915980953</v>
      </c>
      <c r="J2263">
        <v>401.52371253850941</v>
      </c>
      <c r="K2263">
        <v>4166664</v>
      </c>
      <c r="L2263">
        <v>119262.51</v>
      </c>
      <c r="M2263">
        <v>92.032672549476601</v>
      </c>
    </row>
    <row r="2264" spans="1:13" x14ac:dyDescent="0.45">
      <c r="A2264">
        <v>2005</v>
      </c>
      <c r="B2264">
        <v>10</v>
      </c>
      <c r="C2264" t="s">
        <v>10</v>
      </c>
      <c r="D2264" t="s">
        <v>45</v>
      </c>
      <c r="E2264">
        <v>2005</v>
      </c>
      <c r="F2264">
        <v>1.9005186505386007</v>
      </c>
      <c r="G2264">
        <v>4.8720932685075269</v>
      </c>
      <c r="H2264">
        <v>49627.478799999997</v>
      </c>
      <c r="I2264">
        <v>4.8720932685075269</v>
      </c>
      <c r="J2264">
        <v>420.43051292055861</v>
      </c>
      <c r="K2264">
        <v>4265762</v>
      </c>
      <c r="L2264">
        <v>123551.64</v>
      </c>
      <c r="M2264">
        <v>90.605216841594796</v>
      </c>
    </row>
    <row r="2265" spans="1:13" x14ac:dyDescent="0.45">
      <c r="A2265">
        <v>2006</v>
      </c>
      <c r="B2265">
        <v>10</v>
      </c>
      <c r="C2265" t="s">
        <v>10</v>
      </c>
      <c r="D2265" t="s">
        <v>45</v>
      </c>
      <c r="E2265">
        <v>2006</v>
      </c>
      <c r="F2265">
        <v>1.8441830136441979</v>
      </c>
      <c r="G2265">
        <v>5.6483432938378115</v>
      </c>
      <c r="H2265">
        <v>50054.473530000003</v>
      </c>
      <c r="I2265">
        <v>5.6483432938378115</v>
      </c>
      <c r="J2265">
        <v>425.36339954301934</v>
      </c>
      <c r="K2265">
        <v>4401365</v>
      </c>
      <c r="L2265">
        <v>131721.67000000001</v>
      </c>
      <c r="M2265">
        <v>91.827161651705197</v>
      </c>
    </row>
    <row r="2266" spans="1:13" x14ac:dyDescent="0.45">
      <c r="A2266">
        <v>2007</v>
      </c>
      <c r="B2266">
        <v>10</v>
      </c>
      <c r="C2266" t="s">
        <v>10</v>
      </c>
      <c r="D2266" t="s">
        <v>45</v>
      </c>
      <c r="E2266">
        <v>2007</v>
      </c>
      <c r="F2266">
        <v>5.9168244766969451</v>
      </c>
      <c r="G2266">
        <v>4.5729862709655151</v>
      </c>
      <c r="H2266">
        <v>51332.505270000001</v>
      </c>
      <c r="I2266">
        <v>4.5729862709655151</v>
      </c>
      <c r="J2266">
        <v>394.28847191907818</v>
      </c>
      <c r="K2266">
        <v>4588599</v>
      </c>
      <c r="L2266">
        <v>136257.9</v>
      </c>
      <c r="M2266">
        <v>92.252485364917405</v>
      </c>
    </row>
    <row r="2267" spans="1:13" x14ac:dyDescent="0.45">
      <c r="A2267">
        <v>2008</v>
      </c>
      <c r="B2267">
        <v>10</v>
      </c>
      <c r="C2267" t="s">
        <v>10</v>
      </c>
      <c r="D2267" t="s">
        <v>45</v>
      </c>
      <c r="E2267">
        <v>2008</v>
      </c>
      <c r="F2267">
        <v>-1.3815554316942666</v>
      </c>
      <c r="G2267">
        <v>-3.415492694462813</v>
      </c>
      <c r="H2267">
        <v>51630.484700000001</v>
      </c>
      <c r="I2267">
        <v>-3.415492694462813</v>
      </c>
      <c r="J2267">
        <v>437.32671489105712</v>
      </c>
      <c r="K2267">
        <v>4839396</v>
      </c>
      <c r="L2267">
        <v>140055.12</v>
      </c>
      <c r="M2267">
        <v>97.015566700758001</v>
      </c>
    </row>
    <row r="2268" spans="1:13" x14ac:dyDescent="0.45">
      <c r="A2268">
        <v>2009</v>
      </c>
      <c r="B2268">
        <v>10</v>
      </c>
      <c r="C2268" t="s">
        <v>10</v>
      </c>
      <c r="D2268" t="s">
        <v>45</v>
      </c>
      <c r="E2268">
        <v>2009</v>
      </c>
      <c r="F2268">
        <v>2.953924643737821</v>
      </c>
      <c r="G2268">
        <v>-2.8467719492420827</v>
      </c>
      <c r="H2268">
        <v>52195.79653</v>
      </c>
      <c r="I2268">
        <v>-2.8467719492420827</v>
      </c>
      <c r="J2268">
        <v>358.19281182884225</v>
      </c>
      <c r="K2268">
        <v>4987573</v>
      </c>
      <c r="L2268">
        <v>145354.04999999999</v>
      </c>
      <c r="M2268">
        <v>97.033783370480904</v>
      </c>
    </row>
    <row r="2269" spans="1:13" x14ac:dyDescent="0.45">
      <c r="A2269">
        <v>2010</v>
      </c>
      <c r="B2269">
        <v>10</v>
      </c>
      <c r="C2269" t="s">
        <v>10</v>
      </c>
      <c r="D2269" t="s">
        <v>45</v>
      </c>
      <c r="E2269">
        <v>2010</v>
      </c>
      <c r="F2269">
        <v>1.1078087134461612</v>
      </c>
      <c r="G2269">
        <v>12.508521549855217</v>
      </c>
      <c r="H2269">
        <v>55950.379059999999</v>
      </c>
      <c r="I2269">
        <v>12.508521549855217</v>
      </c>
      <c r="J2269">
        <v>369.6855557876458</v>
      </c>
      <c r="K2269">
        <v>5076732</v>
      </c>
      <c r="L2269">
        <v>149763.22</v>
      </c>
      <c r="M2269">
        <v>100</v>
      </c>
    </row>
    <row r="2270" spans="1:13" x14ac:dyDescent="0.45">
      <c r="A2270">
        <v>2011</v>
      </c>
      <c r="B2270">
        <v>10</v>
      </c>
      <c r="C2270" t="s">
        <v>10</v>
      </c>
      <c r="D2270" t="s">
        <v>45</v>
      </c>
      <c r="E2270">
        <v>2011</v>
      </c>
      <c r="F2270">
        <v>1.170798203550973</v>
      </c>
      <c r="G2270">
        <v>4.0233816486589689</v>
      </c>
      <c r="H2270">
        <v>58993.013749999998</v>
      </c>
      <c r="I2270">
        <v>4.0233816486589689</v>
      </c>
      <c r="J2270">
        <v>379.09863137753905</v>
      </c>
      <c r="K2270">
        <v>5183688</v>
      </c>
      <c r="L2270">
        <v>151959.9</v>
      </c>
      <c r="M2270">
        <v>105.16931721564301</v>
      </c>
    </row>
    <row r="2271" spans="1:13" x14ac:dyDescent="0.45">
      <c r="A2271">
        <v>2012</v>
      </c>
      <c r="B2271">
        <v>10</v>
      </c>
      <c r="C2271" t="s">
        <v>10</v>
      </c>
      <c r="D2271" t="s">
        <v>45</v>
      </c>
      <c r="E2271">
        <v>2012</v>
      </c>
      <c r="F2271">
        <v>0.4953457712008742</v>
      </c>
      <c r="G2271">
        <v>1.9044622366221233</v>
      </c>
      <c r="H2271">
        <v>58591.526230000003</v>
      </c>
      <c r="I2271">
        <v>1.9044622366221233</v>
      </c>
      <c r="J2271">
        <v>369.2129657876647</v>
      </c>
      <c r="K2271">
        <v>5312437</v>
      </c>
      <c r="L2271">
        <v>149476.57999999999</v>
      </c>
      <c r="M2271">
        <v>110.035153789257</v>
      </c>
    </row>
    <row r="2272" spans="1:13" x14ac:dyDescent="0.45">
      <c r="A2272">
        <v>2013</v>
      </c>
      <c r="B2272">
        <v>10</v>
      </c>
      <c r="C2272" t="s">
        <v>10</v>
      </c>
      <c r="D2272" t="s">
        <v>45</v>
      </c>
      <c r="E2272">
        <v>2013</v>
      </c>
      <c r="F2272">
        <v>-0.43105939187167053</v>
      </c>
      <c r="G2272">
        <v>3.1339791489926512</v>
      </c>
      <c r="H2272">
        <v>59488.82101</v>
      </c>
      <c r="I2272">
        <v>3.1339791489926512</v>
      </c>
      <c r="J2272">
        <v>367.04178004901911</v>
      </c>
      <c r="K2272">
        <v>5399162</v>
      </c>
      <c r="L2272">
        <v>148317.19</v>
      </c>
      <c r="M2272">
        <v>112.056377779549</v>
      </c>
    </row>
    <row r="2273" spans="1:13" x14ac:dyDescent="0.45">
      <c r="A2273">
        <v>2014</v>
      </c>
      <c r="B2273">
        <v>10</v>
      </c>
      <c r="C2273" t="s">
        <v>10</v>
      </c>
      <c r="D2273" t="s">
        <v>45</v>
      </c>
      <c r="E2273">
        <v>2014</v>
      </c>
      <c r="F2273">
        <v>-0.26727004163480217</v>
      </c>
      <c r="G2273">
        <v>2.5947231548674381</v>
      </c>
      <c r="H2273">
        <v>60657.515789999998</v>
      </c>
      <c r="I2273">
        <v>2.5947231548674381</v>
      </c>
      <c r="J2273">
        <v>360.46731916623702</v>
      </c>
      <c r="K2273">
        <v>5469724</v>
      </c>
      <c r="L2273">
        <v>148692.51999999999</v>
      </c>
      <c r="M2273">
        <v>111.33512701505001</v>
      </c>
    </row>
    <row r="2274" spans="1:13" x14ac:dyDescent="0.45">
      <c r="A2274">
        <v>2015</v>
      </c>
      <c r="B2274">
        <v>10</v>
      </c>
      <c r="C2274" t="s">
        <v>10</v>
      </c>
      <c r="D2274" t="s">
        <v>45</v>
      </c>
      <c r="E2274">
        <v>2015</v>
      </c>
      <c r="F2274">
        <v>3.0719550096641797</v>
      </c>
      <c r="G2274">
        <v>1.7623246863890216</v>
      </c>
      <c r="H2274">
        <v>62379.854570000003</v>
      </c>
      <c r="I2274">
        <v>1.7623246863890216</v>
      </c>
      <c r="J2274">
        <v>329.47139894026151</v>
      </c>
      <c r="K2274">
        <v>5535002</v>
      </c>
      <c r="L2274">
        <v>155468.98000000001</v>
      </c>
      <c r="M2274">
        <v>108.31825241983699</v>
      </c>
    </row>
    <row r="2275" spans="1:13" x14ac:dyDescent="0.45">
      <c r="A2275">
        <v>2016</v>
      </c>
      <c r="B2275">
        <v>10</v>
      </c>
      <c r="C2275" t="s">
        <v>10</v>
      </c>
      <c r="D2275" t="s">
        <v>45</v>
      </c>
      <c r="E2275">
        <v>2016</v>
      </c>
      <c r="F2275">
        <v>0.46948324702054833</v>
      </c>
      <c r="G2275">
        <v>2.2267300402068599</v>
      </c>
      <c r="H2275">
        <v>62652.874129999997</v>
      </c>
      <c r="I2275">
        <v>2.2267300402068599</v>
      </c>
      <c r="J2275">
        <v>303.1365065420743</v>
      </c>
      <c r="K2275">
        <v>5607283</v>
      </c>
      <c r="L2275">
        <v>162248.22</v>
      </c>
      <c r="M2275">
        <v>108.26639784205101</v>
      </c>
    </row>
    <row r="2276" spans="1:13" x14ac:dyDescent="0.45">
      <c r="A2276">
        <v>2017</v>
      </c>
      <c r="B2276">
        <v>10</v>
      </c>
      <c r="C2276" t="s">
        <v>10</v>
      </c>
      <c r="D2276" t="s">
        <v>45</v>
      </c>
      <c r="E2276">
        <v>2017</v>
      </c>
      <c r="F2276">
        <v>2.8751529853951752</v>
      </c>
      <c r="G2276">
        <v>4.5687508214418102</v>
      </c>
      <c r="H2276">
        <v>65736.406600000002</v>
      </c>
      <c r="I2276">
        <v>4.5687508214418102</v>
      </c>
      <c r="J2276">
        <v>316.47756986259003</v>
      </c>
      <c r="K2276">
        <v>5612253</v>
      </c>
      <c r="L2276">
        <v>164801.44</v>
      </c>
      <c r="M2276">
        <v>107.063960591182</v>
      </c>
    </row>
    <row r="2277" spans="1:13" x14ac:dyDescent="0.45">
      <c r="A2277">
        <v>2018</v>
      </c>
      <c r="B2277">
        <v>10</v>
      </c>
      <c r="C2277" t="s">
        <v>10</v>
      </c>
      <c r="D2277" t="s">
        <v>45</v>
      </c>
      <c r="E2277">
        <v>2018</v>
      </c>
      <c r="F2277">
        <v>3.5346507550531641</v>
      </c>
      <c r="G2277">
        <v>3.1755450993327372</v>
      </c>
      <c r="H2277">
        <v>64328.244659999997</v>
      </c>
      <c r="I2277">
        <v>3.1755450993327372</v>
      </c>
      <c r="J2277">
        <v>325.1973590768651</v>
      </c>
      <c r="K2277">
        <v>5638676</v>
      </c>
      <c r="L2277">
        <v>163526.76999999999</v>
      </c>
      <c r="M2277">
        <v>106.309934706096</v>
      </c>
    </row>
    <row r="2278" spans="1:13" x14ac:dyDescent="0.45">
      <c r="A2278">
        <v>2019</v>
      </c>
      <c r="B2278">
        <v>10</v>
      </c>
      <c r="C2278" t="s">
        <v>10</v>
      </c>
      <c r="D2278" t="s">
        <v>45</v>
      </c>
      <c r="E2278">
        <v>2019</v>
      </c>
      <c r="F2278">
        <v>-0.20164817326393347</v>
      </c>
      <c r="G2278">
        <v>-5.4554856925761896E-2</v>
      </c>
      <c r="H2278">
        <v>65005.72752</v>
      </c>
      <c r="I2278">
        <v>-5.4554856925761896E-2</v>
      </c>
      <c r="J2278">
        <v>321.70349721631072</v>
      </c>
      <c r="K2278">
        <v>5703569</v>
      </c>
      <c r="L2278">
        <v>158657.89000000001</v>
      </c>
      <c r="M2278">
        <v>106.53015623218801</v>
      </c>
    </row>
    <row r="2279" spans="1:13" x14ac:dyDescent="0.45">
      <c r="A2279">
        <v>2020</v>
      </c>
      <c r="B2279">
        <v>10</v>
      </c>
      <c r="C2279" t="s">
        <v>10</v>
      </c>
      <c r="D2279" t="s">
        <v>45</v>
      </c>
      <c r="E2279">
        <v>2020</v>
      </c>
      <c r="F2279">
        <v>-2.6964548484050965</v>
      </c>
      <c r="G2279">
        <v>-3.8436564563570954</v>
      </c>
      <c r="H2279">
        <v>64266.742680000003</v>
      </c>
      <c r="I2279">
        <v>-3.8436564563570954</v>
      </c>
      <c r="J2279">
        <v>332.77382652314003</v>
      </c>
      <c r="K2279">
        <v>5685807</v>
      </c>
      <c r="L2279">
        <v>154256.29999999999</v>
      </c>
      <c r="M2279">
        <v>103.580175644045</v>
      </c>
    </row>
    <row r="2280" spans="1:13" x14ac:dyDescent="0.45">
      <c r="A2280">
        <v>2021</v>
      </c>
      <c r="B2280">
        <v>10</v>
      </c>
      <c r="C2280" t="s">
        <v>10</v>
      </c>
      <c r="D2280" t="s">
        <v>45</v>
      </c>
      <c r="E2280">
        <v>2021</v>
      </c>
      <c r="F2280">
        <v>8.7843655749485663</v>
      </c>
      <c r="G2280">
        <v>12.196720812447452</v>
      </c>
      <c r="H2280">
        <v>64533.571620000002</v>
      </c>
      <c r="I2280">
        <v>12.196720812447452</v>
      </c>
      <c r="J2280">
        <v>333.33960933968098</v>
      </c>
      <c r="K2280">
        <v>5453566</v>
      </c>
      <c r="L2280">
        <v>153295.16</v>
      </c>
      <c r="M2280">
        <v>103.345781118201</v>
      </c>
    </row>
    <row r="2281" spans="1:13" x14ac:dyDescent="0.45">
      <c r="A2281">
        <v>2022</v>
      </c>
      <c r="B2281">
        <v>10</v>
      </c>
      <c r="C2281" t="s">
        <v>10</v>
      </c>
      <c r="D2281" t="s">
        <v>45</v>
      </c>
      <c r="E2281">
        <v>2022</v>
      </c>
      <c r="F2281">
        <v>9.051761389255347</v>
      </c>
      <c r="G2281">
        <v>15.0174455024281</v>
      </c>
      <c r="H2281">
        <v>64602.013939999997</v>
      </c>
      <c r="I2281">
        <v>15.0174455024281</v>
      </c>
      <c r="J2281">
        <v>336.86248904118401</v>
      </c>
      <c r="K2281">
        <v>5637022</v>
      </c>
      <c r="L2281">
        <v>147084.84</v>
      </c>
      <c r="M2281">
        <v>109.590426519991</v>
      </c>
    </row>
    <row r="2282" spans="1:13" x14ac:dyDescent="0.45">
      <c r="A2282">
        <v>1980</v>
      </c>
      <c r="B2282">
        <v>11</v>
      </c>
      <c r="C2282" t="s">
        <v>23</v>
      </c>
      <c r="D2282" t="s">
        <v>46</v>
      </c>
      <c r="E2282">
        <v>1980</v>
      </c>
      <c r="F2282">
        <v>12.702482790509833</v>
      </c>
      <c r="G2282">
        <v>2.9254162575111451</v>
      </c>
      <c r="H2282">
        <v>94586.614976537356</v>
      </c>
      <c r="I2282">
        <v>2.9254162575111451</v>
      </c>
      <c r="J2282">
        <v>54.479065609658996</v>
      </c>
      <c r="K2282">
        <v>45737753</v>
      </c>
      <c r="L2282">
        <v>3178.1493999999998</v>
      </c>
    </row>
    <row r="2283" spans="1:13" x14ac:dyDescent="0.45">
      <c r="A2283">
        <v>1981</v>
      </c>
      <c r="B2283">
        <v>11</v>
      </c>
      <c r="C2283" t="s">
        <v>23</v>
      </c>
      <c r="D2283" t="s">
        <v>46</v>
      </c>
      <c r="E2283">
        <v>1981</v>
      </c>
      <c r="F2283">
        <v>8.3724225743514182</v>
      </c>
      <c r="G2283">
        <v>3.6640890456357056</v>
      </c>
      <c r="H2283">
        <v>99564.857870039326</v>
      </c>
      <c r="I2283">
        <v>3.6640890456357056</v>
      </c>
      <c r="J2283">
        <v>53.96866645673343</v>
      </c>
      <c r="K2283">
        <v>46727292</v>
      </c>
      <c r="L2283">
        <v>3128.7473</v>
      </c>
    </row>
    <row r="2284" spans="1:13" x14ac:dyDescent="0.45">
      <c r="A2284">
        <v>1982</v>
      </c>
      <c r="B2284">
        <v>11</v>
      </c>
      <c r="C2284" t="s">
        <v>23</v>
      </c>
      <c r="D2284" t="s">
        <v>46</v>
      </c>
      <c r="E2284">
        <v>1982</v>
      </c>
      <c r="F2284">
        <v>5.0578546442461345</v>
      </c>
      <c r="G2284">
        <v>3.2032468313280873</v>
      </c>
      <c r="H2284">
        <v>104805.11354740983</v>
      </c>
      <c r="I2284">
        <v>3.2032468313280873</v>
      </c>
      <c r="J2284">
        <v>47.548328822450934</v>
      </c>
      <c r="K2284">
        <v>47700340</v>
      </c>
      <c r="L2284">
        <v>3140.9097000000002</v>
      </c>
    </row>
    <row r="2285" spans="1:13" x14ac:dyDescent="0.45">
      <c r="A2285">
        <v>1983</v>
      </c>
      <c r="B2285">
        <v>11</v>
      </c>
      <c r="C2285" t="s">
        <v>23</v>
      </c>
      <c r="D2285" t="s">
        <v>46</v>
      </c>
      <c r="E2285">
        <v>1983</v>
      </c>
      <c r="F2285">
        <v>3.6491556533808023</v>
      </c>
      <c r="G2285">
        <v>3.4794306663430632</v>
      </c>
      <c r="H2285">
        <v>110321.17215516824</v>
      </c>
      <c r="I2285">
        <v>3.4794306663430632</v>
      </c>
      <c r="J2285">
        <v>47.384496042474424</v>
      </c>
      <c r="K2285">
        <v>48670565</v>
      </c>
      <c r="L2285">
        <v>3374.7064999999998</v>
      </c>
    </row>
    <row r="2286" spans="1:13" x14ac:dyDescent="0.45">
      <c r="A2286">
        <v>1984</v>
      </c>
      <c r="B2286">
        <v>11</v>
      </c>
      <c r="C2286" t="s">
        <v>23</v>
      </c>
      <c r="D2286" t="s">
        <v>46</v>
      </c>
      <c r="E2286">
        <v>1984</v>
      </c>
      <c r="F2286">
        <v>1.4478665785963898</v>
      </c>
      <c r="G2286">
        <v>3.6940014506821086</v>
      </c>
      <c r="H2286">
        <v>116127.54963701921</v>
      </c>
      <c r="I2286">
        <v>3.6940014506821086</v>
      </c>
      <c r="J2286">
        <v>48.069265418317556</v>
      </c>
      <c r="K2286">
        <v>49636724</v>
      </c>
      <c r="L2286">
        <v>3668.9787999999999</v>
      </c>
    </row>
    <row r="2287" spans="1:13" x14ac:dyDescent="0.45">
      <c r="A2287">
        <v>1985</v>
      </c>
      <c r="B2287">
        <v>11</v>
      </c>
      <c r="C2287" t="s">
        <v>23</v>
      </c>
      <c r="D2287" t="s">
        <v>46</v>
      </c>
      <c r="E2287">
        <v>1985</v>
      </c>
      <c r="F2287">
        <v>2.1772027675002477</v>
      </c>
      <c r="G2287">
        <v>2.6653295159927808</v>
      </c>
      <c r="H2287">
        <v>122239.52593370444</v>
      </c>
      <c r="I2287">
        <v>2.6653295159927808</v>
      </c>
      <c r="J2287">
        <v>49.155228447404802</v>
      </c>
      <c r="K2287">
        <v>50594940</v>
      </c>
      <c r="L2287">
        <v>3761.0837000000001</v>
      </c>
    </row>
    <row r="2288" spans="1:13" x14ac:dyDescent="0.45">
      <c r="A2288">
        <v>1986</v>
      </c>
      <c r="B2288">
        <v>11</v>
      </c>
      <c r="C2288" t="s">
        <v>23</v>
      </c>
      <c r="D2288" t="s">
        <v>46</v>
      </c>
      <c r="E2288">
        <v>1986</v>
      </c>
      <c r="F2288">
        <v>1.6531553058300972</v>
      </c>
      <c r="G2288">
        <v>3.594504403609065</v>
      </c>
      <c r="H2288">
        <v>128673.18519337311</v>
      </c>
      <c r="I2288">
        <v>3.594504403609065</v>
      </c>
      <c r="J2288">
        <v>49.170854681778593</v>
      </c>
      <c r="K2288">
        <v>51542094</v>
      </c>
      <c r="L2288">
        <v>3930.1028000000001</v>
      </c>
    </row>
    <row r="2289" spans="1:13" x14ac:dyDescent="0.45">
      <c r="A2289">
        <v>1987</v>
      </c>
      <c r="B2289">
        <v>11</v>
      </c>
      <c r="C2289" t="s">
        <v>23</v>
      </c>
      <c r="D2289" t="s">
        <v>46</v>
      </c>
      <c r="E2289">
        <v>1987</v>
      </c>
      <c r="F2289">
        <v>4.7232135131412463</v>
      </c>
      <c r="G2289">
        <v>7.5633366048988364</v>
      </c>
      <c r="H2289">
        <v>135445.45809828749</v>
      </c>
      <c r="I2289">
        <v>7.5633366048988364</v>
      </c>
      <c r="J2289">
        <v>57.227984489338688</v>
      </c>
      <c r="K2289">
        <v>52479181</v>
      </c>
      <c r="L2289">
        <v>4406.0410000000002</v>
      </c>
    </row>
    <row r="2290" spans="1:13" x14ac:dyDescent="0.45">
      <c r="A2290">
        <v>1988</v>
      </c>
      <c r="B2290">
        <v>11</v>
      </c>
      <c r="C2290" t="s">
        <v>23</v>
      </c>
      <c r="D2290" t="s">
        <v>46</v>
      </c>
      <c r="E2290">
        <v>1988</v>
      </c>
      <c r="F2290">
        <v>5.9183965488826402</v>
      </c>
      <c r="G2290">
        <v>11.311739893124368</v>
      </c>
      <c r="H2290">
        <v>142574.16641924999</v>
      </c>
      <c r="I2290">
        <v>11.311739893124368</v>
      </c>
      <c r="J2290">
        <v>67.413470506890576</v>
      </c>
      <c r="K2290">
        <v>53410965</v>
      </c>
      <c r="L2290">
        <v>4872</v>
      </c>
    </row>
    <row r="2291" spans="1:13" x14ac:dyDescent="0.45">
      <c r="A2291">
        <v>1989</v>
      </c>
      <c r="B2291">
        <v>11</v>
      </c>
      <c r="C2291" t="s">
        <v>23</v>
      </c>
      <c r="D2291" t="s">
        <v>46</v>
      </c>
      <c r="E2291">
        <v>1989</v>
      </c>
      <c r="F2291">
        <v>6.1167430870732886</v>
      </c>
      <c r="G2291">
        <v>10.304888214483725</v>
      </c>
      <c r="H2291">
        <v>150078.069915</v>
      </c>
      <c r="I2291">
        <v>10.304888214483725</v>
      </c>
      <c r="J2291">
        <v>72.406933520857933</v>
      </c>
      <c r="K2291">
        <v>54324004</v>
      </c>
      <c r="L2291">
        <v>5543.5883999999996</v>
      </c>
    </row>
    <row r="2292" spans="1:13" x14ac:dyDescent="0.45">
      <c r="A2292">
        <v>1990</v>
      </c>
      <c r="B2292">
        <v>11</v>
      </c>
      <c r="C2292" t="s">
        <v>23</v>
      </c>
      <c r="D2292" t="s">
        <v>46</v>
      </c>
      <c r="E2292">
        <v>1990</v>
      </c>
      <c r="F2292">
        <v>5.7731821624428221</v>
      </c>
      <c r="G2292">
        <v>9.3467190461338845</v>
      </c>
      <c r="H2292">
        <v>157976.91570000001</v>
      </c>
      <c r="I2292">
        <v>9.3467190461338845</v>
      </c>
      <c r="J2292">
        <v>75.782364364539887</v>
      </c>
      <c r="K2292">
        <v>55228410</v>
      </c>
      <c r="L2292">
        <v>6410.9706999999999</v>
      </c>
    </row>
    <row r="2293" spans="1:13" x14ac:dyDescent="0.45">
      <c r="A2293">
        <v>1991</v>
      </c>
      <c r="B2293">
        <v>11</v>
      </c>
      <c r="C2293" t="s">
        <v>23</v>
      </c>
      <c r="D2293" t="s">
        <v>46</v>
      </c>
      <c r="E2293">
        <v>1991</v>
      </c>
      <c r="F2293">
        <v>5.74652378137894</v>
      </c>
      <c r="G2293">
        <v>6.8719168915700664</v>
      </c>
      <c r="H2293">
        <v>169422.52859999999</v>
      </c>
      <c r="I2293">
        <v>6.8719168915700664</v>
      </c>
      <c r="J2293">
        <v>78.471134977417492</v>
      </c>
      <c r="K2293">
        <v>56099865</v>
      </c>
      <c r="L2293">
        <v>6963.2719999999999</v>
      </c>
    </row>
    <row r="2294" spans="1:13" x14ac:dyDescent="0.45">
      <c r="A2294">
        <v>1992</v>
      </c>
      <c r="B2294">
        <v>11</v>
      </c>
      <c r="C2294" t="s">
        <v>23</v>
      </c>
      <c r="D2294" t="s">
        <v>46</v>
      </c>
      <c r="E2294">
        <v>1992</v>
      </c>
      <c r="F2294">
        <v>4.4904541312546371</v>
      </c>
      <c r="G2294">
        <v>6.4904783548847149</v>
      </c>
      <c r="H2294">
        <v>181968.3799</v>
      </c>
      <c r="I2294">
        <v>6.4904783548847149</v>
      </c>
      <c r="J2294">
        <v>77.954645692609262</v>
      </c>
      <c r="K2294">
        <v>56939020</v>
      </c>
      <c r="L2294">
        <v>7506.6049999999996</v>
      </c>
    </row>
    <row r="2295" spans="1:13" x14ac:dyDescent="0.45">
      <c r="A2295">
        <v>1993</v>
      </c>
      <c r="B2295">
        <v>11</v>
      </c>
      <c r="C2295" t="s">
        <v>23</v>
      </c>
      <c r="D2295" t="s">
        <v>46</v>
      </c>
      <c r="E2295">
        <v>1993</v>
      </c>
      <c r="F2295">
        <v>6.4906547671218959</v>
      </c>
      <c r="G2295">
        <v>6.6835581778723849</v>
      </c>
      <c r="H2295">
        <v>199796.8487</v>
      </c>
      <c r="I2295">
        <v>6.6835581778723849</v>
      </c>
      <c r="J2295">
        <v>77.746117117409739</v>
      </c>
      <c r="K2295">
        <v>57776082</v>
      </c>
      <c r="L2295">
        <v>8394.3955000000005</v>
      </c>
    </row>
    <row r="2296" spans="1:13" x14ac:dyDescent="0.45">
      <c r="A2296">
        <v>1994</v>
      </c>
      <c r="B2296">
        <v>11</v>
      </c>
      <c r="C2296" t="s">
        <v>23</v>
      </c>
      <c r="D2296" t="s">
        <v>46</v>
      </c>
      <c r="E2296">
        <v>1994</v>
      </c>
      <c r="F2296">
        <v>4.6727635464799846</v>
      </c>
      <c r="G2296">
        <v>6.4603973438738507</v>
      </c>
      <c r="H2296">
        <v>214951.5606</v>
      </c>
      <c r="I2296">
        <v>6.4603973438738507</v>
      </c>
      <c r="J2296">
        <v>81.248952993827743</v>
      </c>
      <c r="K2296">
        <v>58610010</v>
      </c>
      <c r="L2296">
        <v>9300.7980000000007</v>
      </c>
      <c r="M2296">
        <v>96.28</v>
      </c>
    </row>
    <row r="2297" spans="1:13" x14ac:dyDescent="0.45">
      <c r="A2297">
        <v>1995</v>
      </c>
      <c r="B2297">
        <v>11</v>
      </c>
      <c r="C2297" t="s">
        <v>23</v>
      </c>
      <c r="D2297" t="s">
        <v>46</v>
      </c>
      <c r="E2297">
        <v>1995</v>
      </c>
      <c r="F2297">
        <v>5.7402361456272217</v>
      </c>
      <c r="G2297">
        <v>6.6377865463972228</v>
      </c>
      <c r="H2297">
        <v>233471.9203</v>
      </c>
      <c r="I2297">
        <v>6.6377865463972228</v>
      </c>
      <c r="J2297">
        <v>89.756174936824479</v>
      </c>
      <c r="K2297">
        <v>59424834</v>
      </c>
      <c r="L2297">
        <v>10355.3125</v>
      </c>
      <c r="M2297">
        <v>99.64</v>
      </c>
    </row>
    <row r="2298" spans="1:13" x14ac:dyDescent="0.45">
      <c r="A2298">
        <v>1996</v>
      </c>
      <c r="B2298">
        <v>11</v>
      </c>
      <c r="C2298" t="s">
        <v>23</v>
      </c>
      <c r="D2298" t="s">
        <v>46</v>
      </c>
      <c r="E2298">
        <v>1996</v>
      </c>
      <c r="F2298">
        <v>4.0981409238428625</v>
      </c>
      <c r="G2298">
        <v>4.2722966147224639</v>
      </c>
      <c r="H2298">
        <v>255103.6648</v>
      </c>
      <c r="I2298">
        <v>4.2722966147224639</v>
      </c>
      <c r="J2298">
        <v>84.274147997975263</v>
      </c>
      <c r="K2298">
        <v>60211096</v>
      </c>
      <c r="L2298">
        <v>11562.688</v>
      </c>
      <c r="M2298">
        <v>103.83</v>
      </c>
    </row>
    <row r="2299" spans="1:13" x14ac:dyDescent="0.45">
      <c r="A2299">
        <v>1997</v>
      </c>
      <c r="B2299">
        <v>11</v>
      </c>
      <c r="C2299" t="s">
        <v>23</v>
      </c>
      <c r="D2299" t="s">
        <v>46</v>
      </c>
      <c r="E2299">
        <v>1997</v>
      </c>
      <c r="F2299">
        <v>4.421168366326782</v>
      </c>
      <c r="G2299">
        <v>-3.9941062572841162</v>
      </c>
      <c r="H2299">
        <v>264809.54060000001</v>
      </c>
      <c r="I2299">
        <v>-3.9941062572841162</v>
      </c>
      <c r="J2299">
        <v>95.051790646475496</v>
      </c>
      <c r="K2299">
        <v>60989108</v>
      </c>
      <c r="L2299">
        <v>12016.98</v>
      </c>
      <c r="M2299">
        <v>71.63</v>
      </c>
    </row>
    <row r="2300" spans="1:13" x14ac:dyDescent="0.45">
      <c r="A2300">
        <v>1998</v>
      </c>
      <c r="B2300">
        <v>11</v>
      </c>
      <c r="C2300" t="s">
        <v>23</v>
      </c>
      <c r="D2300" t="s">
        <v>46</v>
      </c>
      <c r="E2300">
        <v>1998</v>
      </c>
      <c r="F2300">
        <v>8.0637104569703411</v>
      </c>
      <c r="G2300">
        <v>-8.7651145923371985</v>
      </c>
      <c r="H2300">
        <v>243177.18549999999</v>
      </c>
      <c r="I2300">
        <v>-8.7651145923371985</v>
      </c>
      <c r="J2300">
        <v>100.24047373282828</v>
      </c>
      <c r="K2300">
        <v>61745217</v>
      </c>
      <c r="L2300">
        <v>10935.625</v>
      </c>
      <c r="M2300">
        <v>87.05</v>
      </c>
    </row>
    <row r="2301" spans="1:13" x14ac:dyDescent="0.45">
      <c r="A2301">
        <v>1999</v>
      </c>
      <c r="B2301">
        <v>11</v>
      </c>
      <c r="C2301" t="s">
        <v>23</v>
      </c>
      <c r="D2301" t="s">
        <v>46</v>
      </c>
      <c r="E2301">
        <v>1999</v>
      </c>
      <c r="F2301">
        <v>-2.5769529776167701</v>
      </c>
      <c r="G2301">
        <v>3.4043194976759281</v>
      </c>
      <c r="H2301">
        <v>256308.6876</v>
      </c>
      <c r="I2301">
        <v>3.4043194976759281</v>
      </c>
      <c r="J2301">
        <v>100.70628870443311</v>
      </c>
      <c r="K2301">
        <v>62442651</v>
      </c>
      <c r="L2301">
        <v>11459.634</v>
      </c>
      <c r="M2301">
        <v>81.48</v>
      </c>
    </row>
    <row r="2302" spans="1:13" x14ac:dyDescent="0.45">
      <c r="A2302">
        <v>2000</v>
      </c>
      <c r="B2302">
        <v>11</v>
      </c>
      <c r="C2302" t="s">
        <v>23</v>
      </c>
      <c r="D2302" t="s">
        <v>46</v>
      </c>
      <c r="E2302">
        <v>2000</v>
      </c>
      <c r="F2302">
        <v>1.3310499593202536</v>
      </c>
      <c r="G2302">
        <v>3.4218148113462945</v>
      </c>
      <c r="H2302">
        <v>257420.5913</v>
      </c>
      <c r="I2302">
        <v>3.4218148113462945</v>
      </c>
      <c r="J2302">
        <v>121.29795535147205</v>
      </c>
      <c r="K2302">
        <v>63066603</v>
      </c>
      <c r="L2302">
        <v>11764.549000000001</v>
      </c>
      <c r="M2302">
        <v>76.319999999999993</v>
      </c>
    </row>
    <row r="2303" spans="1:13" x14ac:dyDescent="0.45">
      <c r="A2303">
        <v>2001</v>
      </c>
      <c r="B2303">
        <v>11</v>
      </c>
      <c r="C2303" t="s">
        <v>23</v>
      </c>
      <c r="D2303" t="s">
        <v>46</v>
      </c>
      <c r="E2303">
        <v>2001</v>
      </c>
      <c r="F2303">
        <v>1.917532244930527</v>
      </c>
      <c r="G2303">
        <v>2.4962836531893515</v>
      </c>
      <c r="H2303">
        <v>269362.44790000003</v>
      </c>
      <c r="I2303">
        <v>2.4962836531893515</v>
      </c>
      <c r="J2303">
        <v>120.26796627353298</v>
      </c>
      <c r="K2303">
        <v>63649892</v>
      </c>
      <c r="L2303">
        <v>12293.458000000001</v>
      </c>
      <c r="M2303">
        <v>78.430000000000007</v>
      </c>
    </row>
    <row r="2304" spans="1:13" x14ac:dyDescent="0.45">
      <c r="A2304">
        <v>2002</v>
      </c>
      <c r="B2304">
        <v>11</v>
      </c>
      <c r="C2304" t="s">
        <v>23</v>
      </c>
      <c r="D2304" t="s">
        <v>46</v>
      </c>
      <c r="E2304">
        <v>2002</v>
      </c>
      <c r="F2304">
        <v>1.6904580560415354</v>
      </c>
      <c r="G2304">
        <v>5.2024798851166167</v>
      </c>
      <c r="H2304">
        <v>281494.1642</v>
      </c>
      <c r="I2304">
        <v>5.2024798851166167</v>
      </c>
      <c r="J2304">
        <v>114.96974302106671</v>
      </c>
      <c r="K2304">
        <v>64222580</v>
      </c>
      <c r="L2304">
        <v>13208.064</v>
      </c>
      <c r="M2304">
        <v>76.39</v>
      </c>
    </row>
    <row r="2305" spans="1:13" x14ac:dyDescent="0.45">
      <c r="A2305">
        <v>2003</v>
      </c>
      <c r="B2305">
        <v>11</v>
      </c>
      <c r="C2305" t="s">
        <v>23</v>
      </c>
      <c r="D2305" t="s">
        <v>46</v>
      </c>
      <c r="E2305">
        <v>2003</v>
      </c>
      <c r="F2305">
        <v>2.1495490160916972</v>
      </c>
      <c r="G2305">
        <v>6.2718932515552979</v>
      </c>
      <c r="H2305">
        <v>291807.12819999998</v>
      </c>
      <c r="I2305">
        <v>6.2718932515552979</v>
      </c>
      <c r="J2305">
        <v>116.69281970486456</v>
      </c>
      <c r="K2305">
        <v>64776956</v>
      </c>
      <c r="L2305">
        <v>14080.671</v>
      </c>
      <c r="M2305">
        <v>77.53</v>
      </c>
    </row>
    <row r="2306" spans="1:13" x14ac:dyDescent="0.45">
      <c r="A2306">
        <v>2004</v>
      </c>
      <c r="B2306">
        <v>11</v>
      </c>
      <c r="C2306" t="s">
        <v>23</v>
      </c>
      <c r="D2306" t="s">
        <v>46</v>
      </c>
      <c r="E2306">
        <v>2004</v>
      </c>
      <c r="F2306">
        <v>3.5692594260299728</v>
      </c>
      <c r="G2306">
        <v>5.419952834050676</v>
      </c>
      <c r="H2306">
        <v>309995.71769999998</v>
      </c>
      <c r="I2306">
        <v>5.419952834050676</v>
      </c>
      <c r="J2306">
        <v>127.41187372039271</v>
      </c>
      <c r="K2306">
        <v>65311166</v>
      </c>
      <c r="L2306">
        <v>15161.755999999999</v>
      </c>
      <c r="M2306">
        <v>76.150000000000006</v>
      </c>
    </row>
    <row r="2307" spans="1:13" x14ac:dyDescent="0.45">
      <c r="A2307">
        <v>2005</v>
      </c>
      <c r="B2307">
        <v>11</v>
      </c>
      <c r="C2307" t="s">
        <v>23</v>
      </c>
      <c r="D2307" t="s">
        <v>46</v>
      </c>
      <c r="E2307">
        <v>2005</v>
      </c>
      <c r="F2307">
        <v>5.0915561830489509</v>
      </c>
      <c r="G2307">
        <v>3.3800600378687022</v>
      </c>
      <c r="H2307">
        <v>320716.49280000001</v>
      </c>
      <c r="I2307">
        <v>3.3800600378687022</v>
      </c>
      <c r="J2307">
        <v>137.85386683224743</v>
      </c>
      <c r="K2307">
        <v>65821360</v>
      </c>
      <c r="L2307">
        <v>15521.235000000001</v>
      </c>
      <c r="M2307">
        <v>78.78</v>
      </c>
    </row>
    <row r="2308" spans="1:13" x14ac:dyDescent="0.45">
      <c r="A2308">
        <v>2006</v>
      </c>
      <c r="B2308">
        <v>11</v>
      </c>
      <c r="C2308" t="s">
        <v>23</v>
      </c>
      <c r="D2308" t="s">
        <v>46</v>
      </c>
      <c r="E2308">
        <v>2006</v>
      </c>
      <c r="F2308">
        <v>5.104213273029103</v>
      </c>
      <c r="G2308">
        <v>4.1793358617179734</v>
      </c>
      <c r="H2308">
        <v>325300.86540000001</v>
      </c>
      <c r="I2308">
        <v>4.1793358617179734</v>
      </c>
      <c r="J2308">
        <v>134.0869461912682</v>
      </c>
      <c r="K2308">
        <v>66319525</v>
      </c>
      <c r="L2308">
        <v>15733.904</v>
      </c>
      <c r="M2308">
        <v>87.94</v>
      </c>
    </row>
    <row r="2309" spans="1:13" x14ac:dyDescent="0.45">
      <c r="A2309">
        <v>2007</v>
      </c>
      <c r="B2309">
        <v>11</v>
      </c>
      <c r="C2309" t="s">
        <v>23</v>
      </c>
      <c r="D2309" t="s">
        <v>46</v>
      </c>
      <c r="E2309">
        <v>2007</v>
      </c>
      <c r="F2309">
        <v>2.4733377418903615</v>
      </c>
      <c r="G2309">
        <v>4.6348769000128982</v>
      </c>
      <c r="H2309">
        <v>339245.09759999998</v>
      </c>
      <c r="I2309">
        <v>4.6348769000128982</v>
      </c>
      <c r="J2309">
        <v>129.87322698971749</v>
      </c>
      <c r="K2309">
        <v>66826754</v>
      </c>
      <c r="L2309">
        <v>16149.867</v>
      </c>
      <c r="M2309">
        <v>98.19</v>
      </c>
    </row>
    <row r="2310" spans="1:13" x14ac:dyDescent="0.45">
      <c r="A2310">
        <v>2008</v>
      </c>
      <c r="B2310">
        <v>11</v>
      </c>
      <c r="C2310" t="s">
        <v>23</v>
      </c>
      <c r="D2310" t="s">
        <v>46</v>
      </c>
      <c r="E2310">
        <v>2008</v>
      </c>
      <c r="F2310">
        <v>5.1337803515996114</v>
      </c>
      <c r="G2310">
        <v>0.9680091653326599</v>
      </c>
      <c r="H2310">
        <v>343122.26679999998</v>
      </c>
      <c r="I2310">
        <v>0.9680091653326599</v>
      </c>
      <c r="J2310">
        <v>140.43701154093122</v>
      </c>
      <c r="K2310">
        <v>67328239</v>
      </c>
      <c r="L2310">
        <v>16027.416999999999</v>
      </c>
      <c r="M2310">
        <v>84.68</v>
      </c>
    </row>
    <row r="2311" spans="1:13" x14ac:dyDescent="0.45">
      <c r="A2311">
        <v>2009</v>
      </c>
      <c r="B2311">
        <v>11</v>
      </c>
      <c r="C2311" t="s">
        <v>23</v>
      </c>
      <c r="D2311" t="s">
        <v>46</v>
      </c>
      <c r="E2311">
        <v>2009</v>
      </c>
      <c r="F2311">
        <v>0.19477213095817092</v>
      </c>
      <c r="G2311">
        <v>-1.4014819110335992</v>
      </c>
      <c r="H2311">
        <v>338798.1237</v>
      </c>
      <c r="I2311">
        <v>-1.4014819110335992</v>
      </c>
      <c r="J2311">
        <v>119.26941885458935</v>
      </c>
      <c r="K2311">
        <v>67813654</v>
      </c>
      <c r="L2311">
        <v>16344.103999999999</v>
      </c>
      <c r="M2311">
        <v>86.57</v>
      </c>
    </row>
    <row r="2312" spans="1:13" x14ac:dyDescent="0.45">
      <c r="A2312">
        <v>2010</v>
      </c>
      <c r="B2312">
        <v>11</v>
      </c>
      <c r="C2312" t="s">
        <v>23</v>
      </c>
      <c r="D2312" t="s">
        <v>46</v>
      </c>
      <c r="E2312">
        <v>2010</v>
      </c>
      <c r="F2312">
        <v>4.0809892267374295</v>
      </c>
      <c r="G2312">
        <v>6.7939599194274649</v>
      </c>
      <c r="H2312">
        <v>361217.66869999998</v>
      </c>
      <c r="I2312">
        <v>6.7939599194274649</v>
      </c>
      <c r="J2312">
        <v>127.25052263825106</v>
      </c>
      <c r="K2312">
        <v>68270489</v>
      </c>
      <c r="L2312">
        <v>17299.504000000001</v>
      </c>
      <c r="M2312">
        <v>93.48</v>
      </c>
    </row>
    <row r="2313" spans="1:13" x14ac:dyDescent="0.45">
      <c r="A2313">
        <v>2011</v>
      </c>
      <c r="B2313">
        <v>11</v>
      </c>
      <c r="C2313" t="s">
        <v>23</v>
      </c>
      <c r="D2313" t="s">
        <v>46</v>
      </c>
      <c r="E2313">
        <v>2011</v>
      </c>
      <c r="F2313">
        <v>3.7430981204437046</v>
      </c>
      <c r="G2313">
        <v>0.19094723764811761</v>
      </c>
      <c r="H2313">
        <v>361290.8861</v>
      </c>
      <c r="I2313">
        <v>0.19094723764811761</v>
      </c>
      <c r="J2313">
        <v>139.67540722457585</v>
      </c>
      <c r="K2313">
        <v>68712846</v>
      </c>
      <c r="L2313">
        <v>17644.098000000002</v>
      </c>
      <c r="M2313">
        <v>89.47</v>
      </c>
    </row>
    <row r="2314" spans="1:13" x14ac:dyDescent="0.45">
      <c r="A2314">
        <v>2012</v>
      </c>
      <c r="B2314">
        <v>11</v>
      </c>
      <c r="C2314" t="s">
        <v>23</v>
      </c>
      <c r="D2314" t="s">
        <v>46</v>
      </c>
      <c r="E2314">
        <v>2012</v>
      </c>
      <c r="F2314">
        <v>1.9091444419967445</v>
      </c>
      <c r="G2314">
        <v>6.5540045017773849</v>
      </c>
      <c r="H2314">
        <v>383662.72830000002</v>
      </c>
      <c r="I2314">
        <v>6.5540045017773849</v>
      </c>
      <c r="J2314">
        <v>137.67493851023951</v>
      </c>
      <c r="K2314">
        <v>69157023</v>
      </c>
      <c r="L2314">
        <v>18817.509999999998</v>
      </c>
      <c r="M2314">
        <v>92.73</v>
      </c>
    </row>
    <row r="2315" spans="1:13" x14ac:dyDescent="0.45">
      <c r="A2315">
        <v>2013</v>
      </c>
      <c r="B2315">
        <v>11</v>
      </c>
      <c r="C2315" t="s">
        <v>23</v>
      </c>
      <c r="D2315" t="s">
        <v>46</v>
      </c>
      <c r="E2315">
        <v>2013</v>
      </c>
      <c r="F2315">
        <v>1.7787458923541664</v>
      </c>
      <c r="G2315">
        <v>2.0653087062169675</v>
      </c>
      <c r="H2315">
        <v>394292.92330000002</v>
      </c>
      <c r="I2315">
        <v>2.0653087062169675</v>
      </c>
      <c r="J2315">
        <v>132.46227417426871</v>
      </c>
      <c r="K2315">
        <v>69578602</v>
      </c>
      <c r="L2315">
        <v>18809.136999999999</v>
      </c>
      <c r="M2315">
        <v>92.17</v>
      </c>
    </row>
    <row r="2316" spans="1:13" x14ac:dyDescent="0.45">
      <c r="A2316">
        <v>2014</v>
      </c>
      <c r="B2316">
        <v>11</v>
      </c>
      <c r="C2316" t="s">
        <v>23</v>
      </c>
      <c r="D2316" t="s">
        <v>46</v>
      </c>
      <c r="E2316">
        <v>2014</v>
      </c>
      <c r="F2316">
        <v>1.441465365280294</v>
      </c>
      <c r="G2316">
        <v>0.43258232301369048</v>
      </c>
      <c r="H2316">
        <v>388973.44309999997</v>
      </c>
      <c r="I2316">
        <v>0.43258232301369048</v>
      </c>
      <c r="J2316">
        <v>130.90549544439796</v>
      </c>
      <c r="K2316">
        <v>69960943</v>
      </c>
      <c r="L2316">
        <v>19310.581999999999</v>
      </c>
      <c r="M2316">
        <v>95.56</v>
      </c>
    </row>
    <row r="2317" spans="1:13" x14ac:dyDescent="0.45">
      <c r="A2317">
        <v>2015</v>
      </c>
      <c r="B2317">
        <v>11</v>
      </c>
      <c r="C2317" t="s">
        <v>23</v>
      </c>
      <c r="D2317" t="s">
        <v>46</v>
      </c>
      <c r="E2317">
        <v>2015</v>
      </c>
      <c r="F2317">
        <v>0.72211357341251414</v>
      </c>
      <c r="G2317">
        <v>2.6448125154944364</v>
      </c>
      <c r="H2317">
        <v>393386.99829999998</v>
      </c>
      <c r="I2317">
        <v>2.6448125154944364</v>
      </c>
      <c r="J2317">
        <v>124.83966215252616</v>
      </c>
      <c r="K2317">
        <v>70294397</v>
      </c>
      <c r="L2317">
        <v>19661.768</v>
      </c>
      <c r="M2317">
        <v>91.28</v>
      </c>
    </row>
    <row r="2318" spans="1:13" x14ac:dyDescent="0.45">
      <c r="A2318">
        <v>2016</v>
      </c>
      <c r="B2318">
        <v>11</v>
      </c>
      <c r="C2318" t="s">
        <v>23</v>
      </c>
      <c r="D2318" t="s">
        <v>46</v>
      </c>
      <c r="E2318">
        <v>2016</v>
      </c>
      <c r="F2318">
        <v>2.6361676199892798</v>
      </c>
      <c r="G2318">
        <v>2.9771584992430036</v>
      </c>
      <c r="H2318">
        <v>406605.35729999997</v>
      </c>
      <c r="I2318">
        <v>2.9771584992430036</v>
      </c>
      <c r="J2318">
        <v>120.5752272891298</v>
      </c>
      <c r="K2318">
        <v>70607037</v>
      </c>
      <c r="L2318">
        <v>19981.581999999999</v>
      </c>
      <c r="M2318">
        <v>93.18</v>
      </c>
    </row>
    <row r="2319" spans="1:13" x14ac:dyDescent="0.45">
      <c r="A2319">
        <v>2017</v>
      </c>
      <c r="B2319">
        <v>11</v>
      </c>
      <c r="C2319" t="s">
        <v>23</v>
      </c>
      <c r="D2319" t="s">
        <v>46</v>
      </c>
      <c r="E2319">
        <v>2017</v>
      </c>
      <c r="F2319">
        <v>1.8999449899776977</v>
      </c>
      <c r="G2319">
        <v>3.7498437436775873</v>
      </c>
      <c r="H2319">
        <v>414733.0612</v>
      </c>
      <c r="I2319">
        <v>3.7498437436775873</v>
      </c>
      <c r="J2319">
        <v>120.89142743363792</v>
      </c>
      <c r="K2319">
        <v>70898202</v>
      </c>
      <c r="L2319">
        <v>20264.653999999999</v>
      </c>
      <c r="M2319">
        <v>96.11</v>
      </c>
    </row>
    <row r="2320" spans="1:13" x14ac:dyDescent="0.45">
      <c r="A2320">
        <v>2018</v>
      </c>
      <c r="B2320">
        <v>11</v>
      </c>
      <c r="C2320" t="s">
        <v>23</v>
      </c>
      <c r="D2320" t="s">
        <v>46</v>
      </c>
      <c r="E2320">
        <v>2018</v>
      </c>
      <c r="F2320">
        <v>1.4285861642072746</v>
      </c>
      <c r="G2320">
        <v>3.8864396605449372</v>
      </c>
      <c r="H2320">
        <v>418543.85499999998</v>
      </c>
      <c r="I2320">
        <v>3.8864396605449372</v>
      </c>
      <c r="J2320">
        <v>120.84186473098377</v>
      </c>
      <c r="K2320">
        <v>71127802</v>
      </c>
      <c r="L2320">
        <v>20834.088</v>
      </c>
      <c r="M2320">
        <v>98.06</v>
      </c>
    </row>
    <row r="2321" spans="1:13" x14ac:dyDescent="0.45">
      <c r="A2321">
        <v>2019</v>
      </c>
      <c r="B2321">
        <v>11</v>
      </c>
      <c r="C2321" t="s">
        <v>23</v>
      </c>
      <c r="D2321" t="s">
        <v>46</v>
      </c>
      <c r="E2321">
        <v>2019</v>
      </c>
      <c r="F2321">
        <v>1.0144234064249673</v>
      </c>
      <c r="G2321">
        <v>1.8938536973044648</v>
      </c>
      <c r="H2321">
        <v>432151.27299999999</v>
      </c>
      <c r="I2321">
        <v>1.8938536973044648</v>
      </c>
      <c r="J2321">
        <v>109.68951471516606</v>
      </c>
      <c r="K2321">
        <v>71307763</v>
      </c>
      <c r="L2321">
        <v>20792.384999999998</v>
      </c>
      <c r="M2321">
        <v>104.84</v>
      </c>
    </row>
    <row r="2322" spans="1:13" x14ac:dyDescent="0.45">
      <c r="A2322">
        <v>2020</v>
      </c>
      <c r="B2322">
        <v>11</v>
      </c>
      <c r="C2322" t="s">
        <v>23</v>
      </c>
      <c r="D2322" t="s">
        <v>46</v>
      </c>
      <c r="E2322">
        <v>2020</v>
      </c>
      <c r="F2322">
        <v>-1.2819443176342133</v>
      </c>
      <c r="G2322">
        <v>-6.415842078227513</v>
      </c>
      <c r="H2322">
        <v>433773.45799999998</v>
      </c>
      <c r="I2322">
        <v>-6.415842078227513</v>
      </c>
      <c r="J2322">
        <v>97.799694862687574</v>
      </c>
      <c r="K2322">
        <v>71475664</v>
      </c>
      <c r="L2322">
        <v>19298.085999999999</v>
      </c>
      <c r="M2322">
        <v>100.09</v>
      </c>
    </row>
    <row r="2323" spans="1:13" x14ac:dyDescent="0.45">
      <c r="A2323">
        <v>2021</v>
      </c>
      <c r="B2323">
        <v>11</v>
      </c>
      <c r="C2323" t="s">
        <v>23</v>
      </c>
      <c r="D2323" t="s">
        <v>46</v>
      </c>
      <c r="E2323">
        <v>2021</v>
      </c>
      <c r="F2323">
        <v>1.7098129930281516</v>
      </c>
      <c r="G2323">
        <v>1.3559570005955379</v>
      </c>
      <c r="H2323">
        <v>428156.19533333328</v>
      </c>
      <c r="I2323">
        <v>1.3559570005955379</v>
      </c>
      <c r="J2323">
        <v>117.24343100777486</v>
      </c>
      <c r="K2323">
        <v>71601103</v>
      </c>
      <c r="L2323">
        <v>19425.64</v>
      </c>
      <c r="M2323">
        <v>91.31</v>
      </c>
    </row>
    <row r="2324" spans="1:13" x14ac:dyDescent="0.45">
      <c r="A2324">
        <v>2022</v>
      </c>
      <c r="B2324">
        <v>11</v>
      </c>
      <c r="C2324" t="s">
        <v>23</v>
      </c>
      <c r="D2324" t="s">
        <v>46</v>
      </c>
      <c r="E2324">
        <v>2022</v>
      </c>
      <c r="F2324">
        <v>4.7101728637178155</v>
      </c>
      <c r="G2324">
        <v>9.1277560794185906</v>
      </c>
      <c r="H2324">
        <v>431360.30877777777</v>
      </c>
      <c r="I2324">
        <v>9.1277560794185906</v>
      </c>
      <c r="J2324">
        <v>133.91343276535054</v>
      </c>
      <c r="K2324">
        <v>71697030</v>
      </c>
      <c r="L2324">
        <v>19616.776999999998</v>
      </c>
      <c r="M2324">
        <v>95.73</v>
      </c>
    </row>
    <row r="2325" spans="1:13" x14ac:dyDescent="0.45">
      <c r="A2325">
        <v>1980</v>
      </c>
      <c r="B2325">
        <v>12</v>
      </c>
      <c r="C2325" t="s">
        <v>15</v>
      </c>
      <c r="D2325" t="s">
        <v>47</v>
      </c>
      <c r="E2325">
        <v>1980</v>
      </c>
      <c r="F2325">
        <v>17.555067090090674</v>
      </c>
      <c r="G2325">
        <v>-1.6092860990591902</v>
      </c>
      <c r="H2325" t="s">
        <v>34</v>
      </c>
      <c r="I2325">
        <v>-1.6092860990591902</v>
      </c>
      <c r="J2325">
        <v>23.377231112234973</v>
      </c>
      <c r="K2325">
        <v>83929765</v>
      </c>
      <c r="L2325">
        <v>414.0412</v>
      </c>
      <c r="M2325">
        <v>15.454058332500001</v>
      </c>
    </row>
    <row r="2326" spans="1:13" x14ac:dyDescent="0.45">
      <c r="A2326">
        <v>1981</v>
      </c>
      <c r="B2326">
        <v>12</v>
      </c>
      <c r="C2326" t="s">
        <v>15</v>
      </c>
      <c r="D2326" t="s">
        <v>47</v>
      </c>
      <c r="E2326">
        <v>1981</v>
      </c>
      <c r="F2326">
        <v>9.894690311899538</v>
      </c>
      <c r="G2326">
        <v>4.4644748013542284</v>
      </c>
      <c r="H2326" t="s">
        <v>34</v>
      </c>
      <c r="I2326">
        <v>4.4644748013542284</v>
      </c>
      <c r="J2326">
        <v>19.24715909090909</v>
      </c>
      <c r="K2326">
        <v>86154836</v>
      </c>
      <c r="L2326">
        <v>427.59866</v>
      </c>
      <c r="M2326">
        <v>17.986691665833334</v>
      </c>
    </row>
    <row r="2327" spans="1:13" x14ac:dyDescent="0.45">
      <c r="A2327">
        <v>1982</v>
      </c>
      <c r="B2327">
        <v>12</v>
      </c>
      <c r="C2327" t="s">
        <v>15</v>
      </c>
      <c r="D2327" t="s">
        <v>47</v>
      </c>
      <c r="E2327">
        <v>1982</v>
      </c>
      <c r="F2327">
        <v>9.8558124633516258</v>
      </c>
      <c r="G2327">
        <v>-0.63426257384350038</v>
      </c>
      <c r="H2327" t="s">
        <v>34</v>
      </c>
      <c r="I2327">
        <v>-0.63426257384350038</v>
      </c>
      <c r="J2327">
        <v>20.606924193735203</v>
      </c>
      <c r="K2327">
        <v>88555336</v>
      </c>
      <c r="L2327">
        <v>458.93720000000002</v>
      </c>
      <c r="M2327">
        <v>22.117883332333331</v>
      </c>
    </row>
    <row r="2328" spans="1:13" x14ac:dyDescent="0.45">
      <c r="A2328">
        <v>1983</v>
      </c>
      <c r="B2328">
        <v>12</v>
      </c>
      <c r="C2328" t="s">
        <v>15</v>
      </c>
      <c r="D2328" t="s">
        <v>47</v>
      </c>
      <c r="E2328">
        <v>1983</v>
      </c>
      <c r="F2328">
        <v>8.4877558783708338</v>
      </c>
      <c r="G2328">
        <v>1.0398448121431159</v>
      </c>
      <c r="H2328" t="s">
        <v>34</v>
      </c>
      <c r="I2328">
        <v>1.0398448121431159</v>
      </c>
      <c r="J2328">
        <v>20.316880621237072</v>
      </c>
      <c r="K2328">
        <v>91045478</v>
      </c>
      <c r="L2328">
        <v>441.42986999999999</v>
      </c>
      <c r="M2328">
        <v>24.6154249995</v>
      </c>
    </row>
    <row r="2329" spans="1:13" x14ac:dyDescent="0.45">
      <c r="A2329">
        <v>1984</v>
      </c>
      <c r="B2329">
        <v>12</v>
      </c>
      <c r="C2329" t="s">
        <v>15</v>
      </c>
      <c r="D2329" t="s">
        <v>47</v>
      </c>
      <c r="E2329">
        <v>1984</v>
      </c>
      <c r="F2329">
        <v>7.8755663490861991</v>
      </c>
      <c r="G2329">
        <v>2.0147013364915267</v>
      </c>
      <c r="H2329" t="s">
        <v>34</v>
      </c>
      <c r="I2329">
        <v>2.0147013364915267</v>
      </c>
      <c r="J2329">
        <v>16.811727174903439</v>
      </c>
      <c r="K2329">
        <v>93534239</v>
      </c>
      <c r="L2329">
        <v>464.45575000000002</v>
      </c>
      <c r="M2329">
        <v>25.353933385083334</v>
      </c>
    </row>
    <row r="2330" spans="1:13" x14ac:dyDescent="0.45">
      <c r="A2330">
        <v>1985</v>
      </c>
      <c r="B2330">
        <v>12</v>
      </c>
      <c r="C2330" t="s">
        <v>15</v>
      </c>
      <c r="D2330" t="s">
        <v>47</v>
      </c>
      <c r="E2330">
        <v>1985</v>
      </c>
      <c r="F2330">
        <v>18.495115699650484</v>
      </c>
      <c r="G2330">
        <v>0.73059040918212759</v>
      </c>
      <c r="H2330" t="s">
        <v>34</v>
      </c>
      <c r="I2330">
        <v>0.73059040918212759</v>
      </c>
      <c r="J2330">
        <v>18.22218462499935</v>
      </c>
      <c r="K2330">
        <v>95959099</v>
      </c>
      <c r="L2330">
        <v>503.06952000000001</v>
      </c>
      <c r="M2330">
        <v>27.994591666666668</v>
      </c>
    </row>
    <row r="2331" spans="1:13" x14ac:dyDescent="0.45">
      <c r="A2331">
        <v>1986</v>
      </c>
      <c r="B2331">
        <v>12</v>
      </c>
      <c r="C2331" t="s">
        <v>15</v>
      </c>
      <c r="D2331" t="s">
        <v>47</v>
      </c>
      <c r="E2331">
        <v>1986</v>
      </c>
      <c r="F2331">
        <v>8.2544048942708343</v>
      </c>
      <c r="G2331">
        <v>1.7218512648012734</v>
      </c>
      <c r="H2331" t="s">
        <v>34</v>
      </c>
      <c r="I2331">
        <v>1.7218512648012734</v>
      </c>
      <c r="J2331">
        <v>17.018742508278208</v>
      </c>
      <c r="K2331">
        <v>98271746</v>
      </c>
      <c r="L2331">
        <v>534.60504000000003</v>
      </c>
      <c r="M2331">
        <v>30.4069</v>
      </c>
    </row>
    <row r="2332" spans="1:13" x14ac:dyDescent="0.45">
      <c r="A2332">
        <v>1987</v>
      </c>
      <c r="B2332">
        <v>12</v>
      </c>
      <c r="C2332" t="s">
        <v>15</v>
      </c>
      <c r="D2332" t="s">
        <v>47</v>
      </c>
      <c r="E2332">
        <v>1987</v>
      </c>
      <c r="F2332">
        <v>11.119631168608393</v>
      </c>
      <c r="G2332">
        <v>1.4814323556054489</v>
      </c>
      <c r="H2332" t="s">
        <v>34</v>
      </c>
      <c r="I2332">
        <v>1.4814323556054489</v>
      </c>
      <c r="J2332">
        <v>16.687797631296309</v>
      </c>
      <c r="K2332">
        <v>100490256</v>
      </c>
      <c r="L2332">
        <v>577.01660000000004</v>
      </c>
      <c r="M2332">
        <v>30.949833333333334</v>
      </c>
    </row>
    <row r="2333" spans="1:13" x14ac:dyDescent="0.45">
      <c r="A2333">
        <v>1988</v>
      </c>
      <c r="B2333">
        <v>12</v>
      </c>
      <c r="C2333" t="s">
        <v>15</v>
      </c>
      <c r="D2333" t="s">
        <v>47</v>
      </c>
      <c r="E2333">
        <v>1988</v>
      </c>
      <c r="F2333">
        <v>7.4958352970969173</v>
      </c>
      <c r="G2333">
        <v>0.22351573502893984</v>
      </c>
      <c r="H2333" t="s">
        <v>34</v>
      </c>
      <c r="I2333">
        <v>0.22351573502893984</v>
      </c>
      <c r="J2333">
        <v>17.678064309961229</v>
      </c>
      <c r="K2333">
        <v>102688833</v>
      </c>
      <c r="L2333">
        <v>628.85486000000003</v>
      </c>
      <c r="M2333">
        <v>31.733248598155892</v>
      </c>
    </row>
    <row r="2334" spans="1:13" x14ac:dyDescent="0.45">
      <c r="A2334">
        <v>1989</v>
      </c>
      <c r="B2334">
        <v>12</v>
      </c>
      <c r="C2334" t="s">
        <v>15</v>
      </c>
      <c r="D2334" t="s">
        <v>47</v>
      </c>
      <c r="E2334">
        <v>1989</v>
      </c>
      <c r="F2334">
        <v>8.3379732498553665</v>
      </c>
      <c r="G2334">
        <v>0.67498072899805095</v>
      </c>
      <c r="H2334" t="s">
        <v>34</v>
      </c>
      <c r="I2334">
        <v>0.67498072899805095</v>
      </c>
      <c r="J2334">
        <v>18.325174019069308</v>
      </c>
      <c r="K2334">
        <v>104893674</v>
      </c>
      <c r="L2334">
        <v>663.66489999999999</v>
      </c>
      <c r="M2334">
        <v>32.270000000000003</v>
      </c>
    </row>
    <row r="2335" spans="1:13" x14ac:dyDescent="0.45">
      <c r="A2335">
        <v>1990</v>
      </c>
      <c r="B2335">
        <v>12</v>
      </c>
      <c r="C2335" t="s">
        <v>15</v>
      </c>
      <c r="D2335" t="s">
        <v>47</v>
      </c>
      <c r="E2335">
        <v>1990</v>
      </c>
      <c r="F2335">
        <v>6.5327352922551114</v>
      </c>
      <c r="G2335">
        <v>3.400369596039468</v>
      </c>
      <c r="H2335">
        <v>91841.255560000005</v>
      </c>
      <c r="I2335">
        <v>3.400369596039468</v>
      </c>
      <c r="J2335">
        <v>18.966502012538509</v>
      </c>
      <c r="K2335">
        <v>107147651</v>
      </c>
      <c r="L2335">
        <v>689.29552999999999</v>
      </c>
      <c r="M2335">
        <v>34.56880833333333</v>
      </c>
    </row>
    <row r="2336" spans="1:13" x14ac:dyDescent="0.45">
      <c r="A2336">
        <v>1991</v>
      </c>
      <c r="B2336">
        <v>12</v>
      </c>
      <c r="C2336" t="s">
        <v>15</v>
      </c>
      <c r="D2336" t="s">
        <v>47</v>
      </c>
      <c r="E2336">
        <v>1991</v>
      </c>
      <c r="F2336">
        <v>2.7295319953907722</v>
      </c>
      <c r="G2336">
        <v>1.5004707190381623</v>
      </c>
      <c r="H2336">
        <v>92040.684569999998</v>
      </c>
      <c r="I2336">
        <v>1.5004707190381623</v>
      </c>
      <c r="J2336">
        <v>18.889826885074712</v>
      </c>
      <c r="K2336">
        <v>109242834</v>
      </c>
      <c r="L2336">
        <v>652.25890000000004</v>
      </c>
      <c r="M2336">
        <v>36.596183333333329</v>
      </c>
    </row>
    <row r="2337" spans="1:13" x14ac:dyDescent="0.45">
      <c r="A2337">
        <v>1992</v>
      </c>
      <c r="B2337">
        <v>12</v>
      </c>
      <c r="C2337" t="s">
        <v>15</v>
      </c>
      <c r="D2337" t="s">
        <v>47</v>
      </c>
      <c r="E2337">
        <v>1992</v>
      </c>
      <c r="F2337">
        <v>2.5821618999105169</v>
      </c>
      <c r="G2337">
        <v>3.5197285481000335</v>
      </c>
      <c r="H2337">
        <v>94104.601779999997</v>
      </c>
      <c r="I2337">
        <v>3.5197285481000335</v>
      </c>
      <c r="J2337">
        <v>19.934005502451058</v>
      </c>
      <c r="K2337">
        <v>111272102</v>
      </c>
      <c r="L2337">
        <v>698.38310000000001</v>
      </c>
      <c r="M2337">
        <v>38.950758333333333</v>
      </c>
    </row>
    <row r="2338" spans="1:13" x14ac:dyDescent="0.45">
      <c r="A2338">
        <v>1993</v>
      </c>
      <c r="B2338">
        <v>12</v>
      </c>
      <c r="C2338" t="s">
        <v>15</v>
      </c>
      <c r="D2338" t="s">
        <v>47</v>
      </c>
      <c r="E2338">
        <v>1993</v>
      </c>
      <c r="F2338">
        <v>0.15551817272397273</v>
      </c>
      <c r="G2338">
        <v>2.7297061348707103</v>
      </c>
      <c r="H2338">
        <v>95468.916190000004</v>
      </c>
      <c r="I2338">
        <v>2.7297061348707103</v>
      </c>
      <c r="J2338">
        <v>23.121583069898193</v>
      </c>
      <c r="K2338">
        <v>113418757</v>
      </c>
      <c r="L2338">
        <v>753.27710000000002</v>
      </c>
      <c r="M2338">
        <v>39.567257499999997</v>
      </c>
    </row>
    <row r="2339" spans="1:13" x14ac:dyDescent="0.45">
      <c r="A2339">
        <v>1994</v>
      </c>
      <c r="B2339">
        <v>12</v>
      </c>
      <c r="C2339" t="s">
        <v>15</v>
      </c>
      <c r="D2339" t="s">
        <v>47</v>
      </c>
      <c r="E2339">
        <v>1994</v>
      </c>
      <c r="F2339">
        <v>3.9662163155599757</v>
      </c>
      <c r="G2339">
        <v>1.9167072996689285</v>
      </c>
      <c r="H2339">
        <v>98031.606100000005</v>
      </c>
      <c r="I2339">
        <v>1.9167072996689285</v>
      </c>
      <c r="J2339">
        <v>22.865864554570319</v>
      </c>
      <c r="K2339">
        <v>115614891</v>
      </c>
      <c r="L2339">
        <v>784.41503999999998</v>
      </c>
      <c r="M2339">
        <v>40.211739166666668</v>
      </c>
    </row>
    <row r="2340" spans="1:13" x14ac:dyDescent="0.45">
      <c r="A2340">
        <v>1995</v>
      </c>
      <c r="B2340">
        <v>12</v>
      </c>
      <c r="C2340" t="s">
        <v>15</v>
      </c>
      <c r="D2340" t="s">
        <v>47</v>
      </c>
      <c r="E2340">
        <v>1995</v>
      </c>
      <c r="F2340">
        <v>7.1449387034039518</v>
      </c>
      <c r="G2340">
        <v>3.1771855032285572</v>
      </c>
      <c r="H2340">
        <v>103119.03</v>
      </c>
      <c r="I2340">
        <v>3.1771855032285572</v>
      </c>
      <c r="J2340">
        <v>28.209496076421807</v>
      </c>
      <c r="K2340">
        <v>117793338</v>
      </c>
      <c r="L2340">
        <v>909.29280000000006</v>
      </c>
      <c r="M2340">
        <v>40.278318333333331</v>
      </c>
    </row>
    <row r="2341" spans="1:13" x14ac:dyDescent="0.45">
      <c r="A2341">
        <v>1996</v>
      </c>
      <c r="B2341">
        <v>12</v>
      </c>
      <c r="C2341" t="s">
        <v>15</v>
      </c>
      <c r="D2341" t="s">
        <v>47</v>
      </c>
      <c r="E2341">
        <v>1996</v>
      </c>
      <c r="F2341">
        <v>19.143213112828491</v>
      </c>
      <c r="G2341">
        <v>2.7062498167405238</v>
      </c>
      <c r="H2341">
        <v>103595.5435</v>
      </c>
      <c r="I2341">
        <v>2.7062498167405238</v>
      </c>
      <c r="J2341">
        <v>26.07608772338093</v>
      </c>
      <c r="K2341">
        <v>119876868</v>
      </c>
      <c r="L2341">
        <v>935.98090000000002</v>
      </c>
      <c r="M2341">
        <v>41.794168333333332</v>
      </c>
    </row>
    <row r="2342" spans="1:13" x14ac:dyDescent="0.45">
      <c r="A2342">
        <v>1997</v>
      </c>
      <c r="B2342">
        <v>12</v>
      </c>
      <c r="C2342" t="s">
        <v>15</v>
      </c>
      <c r="D2342" t="s">
        <v>47</v>
      </c>
      <c r="E2342">
        <v>1997</v>
      </c>
      <c r="F2342">
        <v>3.8002322009131433</v>
      </c>
      <c r="G2342">
        <v>2.6384871514969745</v>
      </c>
      <c r="H2342">
        <v>105881.3293</v>
      </c>
      <c r="I2342">
        <v>2.6384871514969745</v>
      </c>
      <c r="J2342">
        <v>26.325513390083259</v>
      </c>
      <c r="K2342">
        <v>122039226</v>
      </c>
      <c r="L2342">
        <v>966.00744999999995</v>
      </c>
      <c r="M2342">
        <v>43.892115833333328</v>
      </c>
    </row>
    <row r="2343" spans="1:13" x14ac:dyDescent="0.45">
      <c r="A2343">
        <v>1998</v>
      </c>
      <c r="B2343">
        <v>12</v>
      </c>
      <c r="C2343" t="s">
        <v>15</v>
      </c>
      <c r="D2343" t="s">
        <v>47</v>
      </c>
      <c r="E2343">
        <v>1998</v>
      </c>
      <c r="F2343">
        <v>4.7362125618407163</v>
      </c>
      <c r="G2343">
        <v>3.2221498588485673</v>
      </c>
      <c r="H2343">
        <v>105905.40489999999</v>
      </c>
      <c r="I2343">
        <v>3.2221498588485673</v>
      </c>
      <c r="J2343">
        <v>27.880063402839379</v>
      </c>
      <c r="K2343">
        <v>124350471</v>
      </c>
      <c r="L2343">
        <v>1009.7201</v>
      </c>
      <c r="M2343">
        <v>46.905651666666664</v>
      </c>
    </row>
    <row r="2344" spans="1:13" x14ac:dyDescent="0.45">
      <c r="A2344">
        <v>1999</v>
      </c>
      <c r="B2344">
        <v>12</v>
      </c>
      <c r="C2344" t="s">
        <v>15</v>
      </c>
      <c r="D2344" t="s">
        <v>47</v>
      </c>
      <c r="E2344">
        <v>1999</v>
      </c>
      <c r="F2344">
        <v>3.7810377366500205</v>
      </c>
      <c r="G2344">
        <v>2.6847171047829477</v>
      </c>
      <c r="H2344">
        <v>110079.9403</v>
      </c>
      <c r="I2344">
        <v>2.6847171047829477</v>
      </c>
      <c r="J2344">
        <v>28.387940557115787</v>
      </c>
      <c r="K2344">
        <v>126754824</v>
      </c>
      <c r="L2344">
        <v>1001.8188</v>
      </c>
      <c r="M2344">
        <v>49.0854</v>
      </c>
    </row>
    <row r="2345" spans="1:13" x14ac:dyDescent="0.45">
      <c r="A2345">
        <v>2000</v>
      </c>
      <c r="B2345">
        <v>12</v>
      </c>
      <c r="C2345" t="s">
        <v>15</v>
      </c>
      <c r="D2345" t="s">
        <v>47</v>
      </c>
      <c r="E2345">
        <v>2000</v>
      </c>
      <c r="F2345">
        <v>3.4466593491479784</v>
      </c>
      <c r="G2345">
        <v>3.3059009346319499</v>
      </c>
      <c r="H2345">
        <v>111593.3328</v>
      </c>
      <c r="I2345">
        <v>3.3059009346319499</v>
      </c>
      <c r="J2345">
        <v>29.321714361903794</v>
      </c>
      <c r="K2345">
        <v>129193327</v>
      </c>
      <c r="L2345">
        <v>1053.6212</v>
      </c>
      <c r="M2345">
        <v>52.141666666666666</v>
      </c>
    </row>
    <row r="2346" spans="1:13" x14ac:dyDescent="0.45">
      <c r="A2346">
        <v>2001</v>
      </c>
      <c r="B2346">
        <v>12</v>
      </c>
      <c r="C2346" t="s">
        <v>15</v>
      </c>
      <c r="D2346" t="s">
        <v>47</v>
      </c>
      <c r="E2346">
        <v>2001</v>
      </c>
      <c r="F2346">
        <v>3.2611601322243899</v>
      </c>
      <c r="G2346">
        <v>3.1004366918193256</v>
      </c>
      <c r="H2346">
        <v>117270.5563</v>
      </c>
      <c r="I2346">
        <v>3.1004366918193256</v>
      </c>
      <c r="J2346">
        <v>32.098017073011661</v>
      </c>
      <c r="K2346">
        <v>131670484</v>
      </c>
      <c r="L2346">
        <v>1181.6239</v>
      </c>
      <c r="M2346">
        <v>55.806666666666665</v>
      </c>
    </row>
    <row r="2347" spans="1:13" x14ac:dyDescent="0.45">
      <c r="A2347">
        <v>2002</v>
      </c>
      <c r="B2347">
        <v>12</v>
      </c>
      <c r="C2347" t="s">
        <v>15</v>
      </c>
      <c r="D2347" t="s">
        <v>47</v>
      </c>
      <c r="E2347">
        <v>2002</v>
      </c>
      <c r="F2347">
        <v>3.8928674350377008</v>
      </c>
      <c r="G2347">
        <v>1.9216894198361985</v>
      </c>
      <c r="H2347">
        <v>120949.7469</v>
      </c>
      <c r="I2347">
        <v>1.9216894198361985</v>
      </c>
      <c r="J2347">
        <v>28.967380721164922</v>
      </c>
      <c r="K2347">
        <v>134139826</v>
      </c>
      <c r="L2347">
        <v>1163.1385</v>
      </c>
      <c r="M2347">
        <v>57.888000000000005</v>
      </c>
    </row>
    <row r="2348" spans="1:13" x14ac:dyDescent="0.45">
      <c r="A2348">
        <v>2003</v>
      </c>
      <c r="B2348">
        <v>12</v>
      </c>
      <c r="C2348" t="s">
        <v>15</v>
      </c>
      <c r="D2348" t="s">
        <v>47</v>
      </c>
      <c r="E2348">
        <v>2003</v>
      </c>
      <c r="F2348">
        <v>5.815816647896213</v>
      </c>
      <c r="G2348">
        <v>2.9261345429623162</v>
      </c>
      <c r="H2348">
        <v>122886.82709999999</v>
      </c>
      <c r="I2348">
        <v>2.9261345429623162</v>
      </c>
      <c r="J2348">
        <v>27.65788490015796</v>
      </c>
      <c r="K2348">
        <v>136503206</v>
      </c>
      <c r="L2348">
        <v>1208.1465000000001</v>
      </c>
      <c r="M2348">
        <v>58.150040000000004</v>
      </c>
    </row>
    <row r="2349" spans="1:13" x14ac:dyDescent="0.45">
      <c r="A2349">
        <v>2004</v>
      </c>
      <c r="B2349">
        <v>12</v>
      </c>
      <c r="C2349" t="s">
        <v>15</v>
      </c>
      <c r="D2349" t="s">
        <v>47</v>
      </c>
      <c r="E2349">
        <v>2004</v>
      </c>
      <c r="F2349">
        <v>4.5621363796935981</v>
      </c>
      <c r="G2349">
        <v>3.5057432399859323</v>
      </c>
      <c r="H2349">
        <v>124837.0782</v>
      </c>
      <c r="I2349">
        <v>3.5057432399859323</v>
      </c>
      <c r="J2349">
        <v>26.858234149243138</v>
      </c>
      <c r="K2349">
        <v>138789725</v>
      </c>
      <c r="L2349">
        <v>1261.4670000000001</v>
      </c>
      <c r="M2349">
        <v>59.512658333333334</v>
      </c>
    </row>
    <row r="2350" spans="1:13" x14ac:dyDescent="0.45">
      <c r="A2350">
        <v>2005</v>
      </c>
      <c r="B2350">
        <v>12</v>
      </c>
      <c r="C2350" t="s">
        <v>15</v>
      </c>
      <c r="D2350" t="s">
        <v>47</v>
      </c>
      <c r="E2350">
        <v>2005</v>
      </c>
      <c r="F2350">
        <v>4.5863607044494614</v>
      </c>
      <c r="G2350">
        <v>4.9309682047808536</v>
      </c>
      <c r="H2350">
        <v>129652.4611</v>
      </c>
      <c r="I2350">
        <v>4.9309682047808536</v>
      </c>
      <c r="J2350">
        <v>34.396934864464974</v>
      </c>
      <c r="K2350">
        <v>140912590</v>
      </c>
      <c r="L2350">
        <v>1345.8510000000001</v>
      </c>
      <c r="M2350">
        <v>64.327475000000007</v>
      </c>
    </row>
    <row r="2351" spans="1:13" x14ac:dyDescent="0.45">
      <c r="A2351">
        <v>2006</v>
      </c>
      <c r="B2351">
        <v>12</v>
      </c>
      <c r="C2351" t="s">
        <v>15</v>
      </c>
      <c r="D2351" t="s">
        <v>47</v>
      </c>
      <c r="E2351">
        <v>2006</v>
      </c>
      <c r="F2351">
        <v>5.875935815895545</v>
      </c>
      <c r="G2351">
        <v>5.3883307162319198</v>
      </c>
      <c r="H2351">
        <v>135192.71410000001</v>
      </c>
      <c r="I2351">
        <v>5.3883307162319198</v>
      </c>
      <c r="J2351">
        <v>38.11192443259214</v>
      </c>
      <c r="K2351">
        <v>142628831</v>
      </c>
      <c r="L2351">
        <v>1438.7639999999999</v>
      </c>
      <c r="M2351">
        <v>68.933233333333348</v>
      </c>
    </row>
    <row r="2352" spans="1:13" x14ac:dyDescent="0.45">
      <c r="A2352">
        <v>2007</v>
      </c>
      <c r="B2352">
        <v>12</v>
      </c>
      <c r="C2352" t="s">
        <v>15</v>
      </c>
      <c r="D2352" t="s">
        <v>47</v>
      </c>
      <c r="E2352">
        <v>2007</v>
      </c>
      <c r="F2352">
        <v>6.471260102206486</v>
      </c>
      <c r="G2352">
        <v>5.9391815148171787</v>
      </c>
      <c r="H2352">
        <v>138288.67939999999</v>
      </c>
      <c r="I2352">
        <v>5.9391815148171787</v>
      </c>
      <c r="J2352">
        <v>39.94238265317351</v>
      </c>
      <c r="K2352">
        <v>144135934</v>
      </c>
      <c r="L2352">
        <v>1458.1193000000001</v>
      </c>
      <c r="M2352">
        <v>68.874875000000003</v>
      </c>
    </row>
    <row r="2353" spans="1:13" x14ac:dyDescent="0.45">
      <c r="A2353">
        <v>2008</v>
      </c>
      <c r="B2353">
        <v>12</v>
      </c>
      <c r="C2353" t="s">
        <v>15</v>
      </c>
      <c r="D2353" t="s">
        <v>47</v>
      </c>
      <c r="E2353">
        <v>2008</v>
      </c>
      <c r="F2353">
        <v>7.8609660922653859</v>
      </c>
      <c r="G2353">
        <v>5.0767302480230683</v>
      </c>
      <c r="H2353">
        <v>146770.97649999999</v>
      </c>
      <c r="I2353">
        <v>5.0767302480230683</v>
      </c>
      <c r="J2353">
        <v>42.6209140325589</v>
      </c>
      <c r="K2353">
        <v>145421318</v>
      </c>
      <c r="L2353">
        <v>1528.5889999999999</v>
      </c>
      <c r="M2353">
        <v>68.598275000000015</v>
      </c>
    </row>
    <row r="2354" spans="1:13" x14ac:dyDescent="0.45">
      <c r="A2354">
        <v>2009</v>
      </c>
      <c r="B2354">
        <v>12</v>
      </c>
      <c r="C2354" t="s">
        <v>15</v>
      </c>
      <c r="D2354" t="s">
        <v>47</v>
      </c>
      <c r="E2354">
        <v>2009</v>
      </c>
      <c r="F2354">
        <v>6.7643546865300692</v>
      </c>
      <c r="G2354">
        <v>4.1246858068164585</v>
      </c>
      <c r="H2354">
        <v>150700.7286</v>
      </c>
      <c r="I2354">
        <v>4.1246858068164585</v>
      </c>
      <c r="J2354">
        <v>40.092796223022958</v>
      </c>
      <c r="K2354">
        <v>146706810</v>
      </c>
      <c r="L2354">
        <v>1660.9722999999999</v>
      </c>
      <c r="M2354">
        <v>69.039066666666699</v>
      </c>
    </row>
    <row r="2355" spans="1:13" x14ac:dyDescent="0.45">
      <c r="A2355">
        <v>2010</v>
      </c>
      <c r="B2355">
        <v>12</v>
      </c>
      <c r="C2355" t="s">
        <v>15</v>
      </c>
      <c r="D2355" t="s">
        <v>47</v>
      </c>
      <c r="E2355">
        <v>2010</v>
      </c>
      <c r="F2355">
        <v>7.1446630248943848</v>
      </c>
      <c r="G2355">
        <v>4.3734846669667178</v>
      </c>
      <c r="H2355">
        <v>158531.76809999999</v>
      </c>
      <c r="I2355">
        <v>4.3734846669667178</v>
      </c>
      <c r="J2355">
        <v>37.802842670832149</v>
      </c>
      <c r="K2355">
        <v>148391139</v>
      </c>
      <c r="L2355">
        <v>1685.9304</v>
      </c>
      <c r="M2355">
        <v>69.649291666666699</v>
      </c>
    </row>
    <row r="2356" spans="1:13" x14ac:dyDescent="0.45">
      <c r="A2356">
        <v>2011</v>
      </c>
      <c r="B2356">
        <v>12</v>
      </c>
      <c r="C2356" t="s">
        <v>15</v>
      </c>
      <c r="D2356" t="s">
        <v>47</v>
      </c>
      <c r="E2356">
        <v>2011</v>
      </c>
      <c r="F2356">
        <v>7.8594508548098645</v>
      </c>
      <c r="G2356">
        <v>5.1745208746710745</v>
      </c>
      <c r="H2356">
        <v>164267.96660000001</v>
      </c>
      <c r="I2356">
        <v>5.1745208746710745</v>
      </c>
      <c r="J2356">
        <v>47.420849835689815</v>
      </c>
      <c r="K2356">
        <v>150211005</v>
      </c>
      <c r="L2356">
        <v>1806.3943999999999</v>
      </c>
      <c r="M2356">
        <v>74.1524</v>
      </c>
    </row>
    <row r="2357" spans="1:13" x14ac:dyDescent="0.45">
      <c r="A2357">
        <v>2012</v>
      </c>
      <c r="B2357">
        <v>12</v>
      </c>
      <c r="C2357" t="s">
        <v>15</v>
      </c>
      <c r="D2357" t="s">
        <v>47</v>
      </c>
      <c r="E2357">
        <v>2012</v>
      </c>
      <c r="F2357">
        <v>8.1645736778097131</v>
      </c>
      <c r="G2357">
        <v>5.2049911200850971</v>
      </c>
      <c r="H2357">
        <v>169101.15820000001</v>
      </c>
      <c r="I2357">
        <v>5.2049911200850971</v>
      </c>
      <c r="J2357">
        <v>48.110922747678906</v>
      </c>
      <c r="K2357">
        <v>152090649</v>
      </c>
      <c r="L2357">
        <v>1938.1482000000001</v>
      </c>
      <c r="M2357">
        <v>81.8626583333333</v>
      </c>
    </row>
    <row r="2358" spans="1:13" x14ac:dyDescent="0.45">
      <c r="A2358">
        <v>2013</v>
      </c>
      <c r="B2358">
        <v>12</v>
      </c>
      <c r="C2358" t="s">
        <v>15</v>
      </c>
      <c r="D2358" t="s">
        <v>47</v>
      </c>
      <c r="E2358">
        <v>2013</v>
      </c>
      <c r="F2358">
        <v>7.1749534265201476</v>
      </c>
      <c r="G2358">
        <v>4.6787219183048023</v>
      </c>
      <c r="H2358">
        <v>174185.15340000001</v>
      </c>
      <c r="I2358">
        <v>4.6787219183048023</v>
      </c>
      <c r="J2358">
        <v>46.296402723975824</v>
      </c>
      <c r="K2358">
        <v>154030139</v>
      </c>
      <c r="L2358">
        <v>1991.1695999999999</v>
      </c>
      <c r="M2358">
        <v>78.103234999999998</v>
      </c>
    </row>
    <row r="2359" spans="1:13" x14ac:dyDescent="0.45">
      <c r="A2359">
        <v>2014</v>
      </c>
      <c r="B2359">
        <v>12</v>
      </c>
      <c r="C2359" t="s">
        <v>15</v>
      </c>
      <c r="D2359" t="s">
        <v>47</v>
      </c>
      <c r="E2359">
        <v>2014</v>
      </c>
      <c r="F2359">
        <v>5.668788527712735</v>
      </c>
      <c r="G2359">
        <v>4.7477792265742096</v>
      </c>
      <c r="H2359">
        <v>179287.1507</v>
      </c>
      <c r="I2359">
        <v>4.7477792265742096</v>
      </c>
      <c r="J2359">
        <v>44.514080196809587</v>
      </c>
      <c r="K2359">
        <v>155961299</v>
      </c>
      <c r="L2359">
        <v>2040.6984</v>
      </c>
      <c r="M2359">
        <v>77.641408333333302</v>
      </c>
    </row>
    <row r="2360" spans="1:13" x14ac:dyDescent="0.45">
      <c r="A2360">
        <v>2015</v>
      </c>
      <c r="B2360">
        <v>12</v>
      </c>
      <c r="C2360" t="s">
        <v>15</v>
      </c>
      <c r="D2360" t="s">
        <v>47</v>
      </c>
      <c r="E2360">
        <v>2015</v>
      </c>
      <c r="F2360">
        <v>5.8727770404052961</v>
      </c>
      <c r="G2360">
        <v>5.2910608083021486</v>
      </c>
      <c r="H2360">
        <v>187771.29800000001</v>
      </c>
      <c r="I2360">
        <v>5.2910608083021486</v>
      </c>
      <c r="J2360">
        <v>42.085996307038194</v>
      </c>
      <c r="K2360">
        <v>157830000</v>
      </c>
      <c r="L2360">
        <v>2440.7685999999999</v>
      </c>
      <c r="M2360">
        <v>77.946908333333297</v>
      </c>
    </row>
    <row r="2361" spans="1:13" x14ac:dyDescent="0.45">
      <c r="A2361">
        <v>2016</v>
      </c>
      <c r="B2361">
        <v>12</v>
      </c>
      <c r="C2361" t="s">
        <v>15</v>
      </c>
      <c r="D2361" t="s">
        <v>47</v>
      </c>
      <c r="E2361">
        <v>2016</v>
      </c>
      <c r="F2361">
        <v>27.850737724174195</v>
      </c>
      <c r="G2361">
        <v>5.803210397626259</v>
      </c>
      <c r="H2361">
        <v>195047.41949999999</v>
      </c>
      <c r="I2361">
        <v>5.803210397626259</v>
      </c>
      <c r="J2361">
        <v>31.334150134614202</v>
      </c>
      <c r="K2361">
        <v>159784568</v>
      </c>
      <c r="L2361">
        <v>2415.7280000000001</v>
      </c>
      <c r="M2361">
        <v>78.653616666666693</v>
      </c>
    </row>
    <row r="2362" spans="1:13" x14ac:dyDescent="0.45">
      <c r="A2362">
        <v>2017</v>
      </c>
      <c r="B2362">
        <v>12</v>
      </c>
      <c r="C2362" t="s">
        <v>15</v>
      </c>
      <c r="D2362" t="s">
        <v>47</v>
      </c>
      <c r="E2362">
        <v>2017</v>
      </c>
      <c r="F2362">
        <v>5.0475975820371417</v>
      </c>
      <c r="G2362">
        <v>5.2664551128306414</v>
      </c>
      <c r="H2362">
        <v>205028.62880000001</v>
      </c>
      <c r="I2362">
        <v>5.2664551128306414</v>
      </c>
      <c r="J2362">
        <v>29.99973067243435</v>
      </c>
      <c r="K2362">
        <v>161793964</v>
      </c>
      <c r="L2362">
        <v>2494.1149999999998</v>
      </c>
      <c r="M2362">
        <v>80.437541666666704</v>
      </c>
    </row>
    <row r="2363" spans="1:13" x14ac:dyDescent="0.45">
      <c r="A2363">
        <v>2018</v>
      </c>
      <c r="B2363">
        <v>12</v>
      </c>
      <c r="C2363" t="s">
        <v>15</v>
      </c>
      <c r="D2363" t="s">
        <v>47</v>
      </c>
      <c r="E2363">
        <v>2018</v>
      </c>
      <c r="F2363">
        <v>5.8055387670457463</v>
      </c>
      <c r="G2363">
        <v>6.0802377688242188</v>
      </c>
      <c r="H2363">
        <v>214432.33670000001</v>
      </c>
      <c r="I2363">
        <v>6.0802377688242188</v>
      </c>
      <c r="J2363">
        <v>32.514631724088389</v>
      </c>
      <c r="K2363">
        <v>163683958</v>
      </c>
      <c r="L2363">
        <v>2630.0277999999998</v>
      </c>
      <c r="M2363">
        <v>83.466201916666705</v>
      </c>
    </row>
    <row r="2364" spans="1:13" x14ac:dyDescent="0.45">
      <c r="A2364">
        <v>2019</v>
      </c>
      <c r="B2364">
        <v>12</v>
      </c>
      <c r="C2364" t="s">
        <v>15</v>
      </c>
      <c r="D2364" t="s">
        <v>47</v>
      </c>
      <c r="E2364">
        <v>2019</v>
      </c>
      <c r="F2364">
        <v>3.6581561808312557</v>
      </c>
      <c r="G2364">
        <v>6.6876543975628522</v>
      </c>
      <c r="H2364">
        <v>212143.1483</v>
      </c>
      <c r="I2364">
        <v>6.6876543975628522</v>
      </c>
      <c r="J2364">
        <v>31.578051281467474</v>
      </c>
      <c r="K2364">
        <v>165516222</v>
      </c>
      <c r="L2364">
        <v>2916.3175999999999</v>
      </c>
      <c r="M2364">
        <v>84.453522500000005</v>
      </c>
    </row>
    <row r="2365" spans="1:13" x14ac:dyDescent="0.45">
      <c r="A2365">
        <v>2020</v>
      </c>
      <c r="B2365">
        <v>12</v>
      </c>
      <c r="C2365" t="s">
        <v>15</v>
      </c>
      <c r="D2365" t="s">
        <v>47</v>
      </c>
      <c r="E2365">
        <v>2020</v>
      </c>
      <c r="F2365">
        <v>3.8410447237990439</v>
      </c>
      <c r="G2365">
        <v>2.2711092785735616</v>
      </c>
      <c r="H2365">
        <v>206570.35269999999</v>
      </c>
      <c r="I2365">
        <v>2.2711092785735616</v>
      </c>
      <c r="J2365">
        <v>26.271447376215018</v>
      </c>
      <c r="K2365">
        <v>167420951</v>
      </c>
      <c r="L2365">
        <v>2730.078</v>
      </c>
    </row>
    <row r="2366" spans="1:13" x14ac:dyDescent="0.45">
      <c r="A2366">
        <v>2021</v>
      </c>
      <c r="B2366">
        <v>12</v>
      </c>
      <c r="C2366" t="s">
        <v>15</v>
      </c>
      <c r="D2366" t="s">
        <v>47</v>
      </c>
      <c r="E2366">
        <v>2021</v>
      </c>
      <c r="F2366">
        <v>4.1211747067956992</v>
      </c>
      <c r="G2366">
        <v>5.7166490872249511</v>
      </c>
      <c r="H2366" t="s">
        <v>34</v>
      </c>
      <c r="I2366">
        <v>5.7166490872249511</v>
      </c>
      <c r="J2366">
        <v>27.724004703663109</v>
      </c>
      <c r="K2366">
        <v>169356251</v>
      </c>
      <c r="L2366">
        <v>2831.1619000000001</v>
      </c>
    </row>
    <row r="2367" spans="1:13" x14ac:dyDescent="0.45">
      <c r="A2367">
        <v>2022</v>
      </c>
      <c r="B2367">
        <v>12</v>
      </c>
      <c r="C2367" t="s">
        <v>15</v>
      </c>
      <c r="D2367" t="s">
        <v>47</v>
      </c>
      <c r="E2367">
        <v>2022</v>
      </c>
      <c r="F2367">
        <v>5.0490218788313115</v>
      </c>
      <c r="G2367">
        <v>5.9548448412891446</v>
      </c>
      <c r="H2367" t="s">
        <v>34</v>
      </c>
      <c r="I2367">
        <v>5.9548448412891446</v>
      </c>
      <c r="J2367">
        <v>33.779967270573493</v>
      </c>
      <c r="K2367">
        <v>171186372</v>
      </c>
      <c r="L2367">
        <v>2912.0479</v>
      </c>
    </row>
    <row r="2368" spans="1:13" x14ac:dyDescent="0.45">
      <c r="A2368">
        <v>1980</v>
      </c>
      <c r="B2368">
        <v>13</v>
      </c>
      <c r="C2368" t="s">
        <v>12</v>
      </c>
      <c r="D2368" t="s">
        <v>48</v>
      </c>
      <c r="E2368">
        <v>1980</v>
      </c>
      <c r="F2368">
        <v>3.7517770566664694</v>
      </c>
      <c r="G2368">
        <v>6.4901126551427666</v>
      </c>
      <c r="H2368" t="s">
        <v>34</v>
      </c>
      <c r="I2368">
        <v>6.4901126551427666</v>
      </c>
      <c r="J2368">
        <v>12.424848527654724</v>
      </c>
      <c r="K2368">
        <v>981235000</v>
      </c>
      <c r="L2368">
        <v>4914.1580000000004</v>
      </c>
      <c r="M2368">
        <v>269.90354853191798</v>
      </c>
    </row>
    <row r="2369" spans="1:13" x14ac:dyDescent="0.45">
      <c r="A2369">
        <v>1981</v>
      </c>
      <c r="B2369">
        <v>13</v>
      </c>
      <c r="C2369" t="s">
        <v>12</v>
      </c>
      <c r="D2369" t="s">
        <v>48</v>
      </c>
      <c r="E2369">
        <v>1981</v>
      </c>
      <c r="F2369">
        <v>2.3578714211684115</v>
      </c>
      <c r="G2369">
        <v>3.7749036646334417</v>
      </c>
      <c r="H2369" t="s">
        <v>34</v>
      </c>
      <c r="I2369">
        <v>3.7749036646334417</v>
      </c>
      <c r="J2369">
        <v>14.897181979976127</v>
      </c>
      <c r="K2369">
        <v>993885000</v>
      </c>
      <c r="L2369">
        <v>4776.9409999999998</v>
      </c>
      <c r="M2369">
        <v>242.21772027530699</v>
      </c>
    </row>
    <row r="2370" spans="1:13" x14ac:dyDescent="0.45">
      <c r="A2370">
        <v>1982</v>
      </c>
      <c r="B2370">
        <v>13</v>
      </c>
      <c r="C2370" t="s">
        <v>12</v>
      </c>
      <c r="D2370" t="s">
        <v>48</v>
      </c>
      <c r="E2370">
        <v>1982</v>
      </c>
      <c r="F2370">
        <v>-0.14035508960779453</v>
      </c>
      <c r="G2370">
        <v>7.423410231937396</v>
      </c>
      <c r="H2370" t="s">
        <v>34</v>
      </c>
      <c r="I2370">
        <v>7.423410231937396</v>
      </c>
      <c r="J2370">
        <v>14.224787220440827</v>
      </c>
      <c r="K2370">
        <v>1008630000</v>
      </c>
      <c r="L2370">
        <v>4910.6587</v>
      </c>
      <c r="M2370">
        <v>231.077219073002</v>
      </c>
    </row>
    <row r="2371" spans="1:13" x14ac:dyDescent="0.45">
      <c r="A2371">
        <v>1983</v>
      </c>
      <c r="B2371">
        <v>13</v>
      </c>
      <c r="C2371" t="s">
        <v>12</v>
      </c>
      <c r="D2371" t="s">
        <v>48</v>
      </c>
      <c r="E2371">
        <v>1983</v>
      </c>
      <c r="F2371">
        <v>1.1567952621931283</v>
      </c>
      <c r="G2371">
        <v>9.1811370495775293</v>
      </c>
      <c r="H2371" t="s">
        <v>34</v>
      </c>
      <c r="I2371">
        <v>9.1811370495775293</v>
      </c>
      <c r="J2371">
        <v>13.565794109868376</v>
      </c>
      <c r="K2371">
        <v>1023310000</v>
      </c>
      <c r="L2371">
        <v>5147.26</v>
      </c>
      <c r="M2371">
        <v>227.13089446241599</v>
      </c>
    </row>
    <row r="2372" spans="1:13" x14ac:dyDescent="0.45">
      <c r="A2372">
        <v>1984</v>
      </c>
      <c r="B2372">
        <v>13</v>
      </c>
      <c r="C2372" t="s">
        <v>12</v>
      </c>
      <c r="D2372" t="s">
        <v>48</v>
      </c>
      <c r="E2372">
        <v>1984</v>
      </c>
      <c r="F2372">
        <v>4.9441627127497298</v>
      </c>
      <c r="G2372">
        <v>13.690019840921863</v>
      </c>
      <c r="H2372" t="s">
        <v>34</v>
      </c>
      <c r="I2372">
        <v>13.690019840921863</v>
      </c>
      <c r="J2372">
        <v>15.769878298739348</v>
      </c>
      <c r="K2372">
        <v>1036825000</v>
      </c>
      <c r="L2372">
        <v>5444.6426000000001</v>
      </c>
      <c r="M2372">
        <v>202.44537377654601</v>
      </c>
    </row>
    <row r="2373" spans="1:13" x14ac:dyDescent="0.45">
      <c r="A2373">
        <v>1985</v>
      </c>
      <c r="B2373">
        <v>13</v>
      </c>
      <c r="C2373" t="s">
        <v>12</v>
      </c>
      <c r="D2373" t="s">
        <v>48</v>
      </c>
      <c r="E2373">
        <v>1985</v>
      </c>
      <c r="F2373">
        <v>10.209399044134074</v>
      </c>
      <c r="G2373">
        <v>11.896561710396725</v>
      </c>
      <c r="H2373" t="s">
        <v>34</v>
      </c>
      <c r="I2373">
        <v>11.896561710396725</v>
      </c>
      <c r="J2373">
        <v>20.689605889442348</v>
      </c>
      <c r="K2373">
        <v>1051040000</v>
      </c>
      <c r="L2373">
        <v>5800.9233000000004</v>
      </c>
      <c r="M2373">
        <v>171.843260772116</v>
      </c>
    </row>
    <row r="2374" spans="1:13" x14ac:dyDescent="0.45">
      <c r="A2374">
        <v>1986</v>
      </c>
      <c r="B2374">
        <v>13</v>
      </c>
      <c r="C2374" t="s">
        <v>12</v>
      </c>
      <c r="D2374" t="s">
        <v>48</v>
      </c>
      <c r="E2374">
        <v>1986</v>
      </c>
      <c r="F2374">
        <v>4.6690207973299351</v>
      </c>
      <c r="G2374">
        <v>7.341433471286777</v>
      </c>
      <c r="H2374" t="s">
        <v>34</v>
      </c>
      <c r="I2374">
        <v>7.341433471286777</v>
      </c>
      <c r="J2374">
        <v>19.897615647239004</v>
      </c>
      <c r="K2374">
        <v>1066790000</v>
      </c>
      <c r="L2374">
        <v>5979.1080000000002</v>
      </c>
      <c r="M2374">
        <v>124.13601351062501</v>
      </c>
    </row>
    <row r="2375" spans="1:13" x14ac:dyDescent="0.45">
      <c r="A2375">
        <v>1987</v>
      </c>
      <c r="B2375">
        <v>13</v>
      </c>
      <c r="C2375" t="s">
        <v>12</v>
      </c>
      <c r="D2375" t="s">
        <v>48</v>
      </c>
      <c r="E2375">
        <v>1987</v>
      </c>
      <c r="F2375">
        <v>5.0825164676545569</v>
      </c>
      <c r="G2375">
        <v>9.8811637958546186</v>
      </c>
      <c r="H2375" t="s">
        <v>34</v>
      </c>
      <c r="I2375">
        <v>9.8811637958546186</v>
      </c>
      <c r="J2375">
        <v>20.745003404985596</v>
      </c>
      <c r="K2375">
        <v>1084035000</v>
      </c>
      <c r="L2375">
        <v>6336.5337</v>
      </c>
      <c r="M2375">
        <v>107.228313377318</v>
      </c>
    </row>
    <row r="2376" spans="1:13" x14ac:dyDescent="0.45">
      <c r="A2376">
        <v>1988</v>
      </c>
      <c r="B2376">
        <v>13</v>
      </c>
      <c r="C2376" t="s">
        <v>12</v>
      </c>
      <c r="D2376" t="s">
        <v>48</v>
      </c>
      <c r="E2376">
        <v>1988</v>
      </c>
      <c r="F2376">
        <v>12.107661498956233</v>
      </c>
      <c r="G2376">
        <v>9.4461713568776844</v>
      </c>
      <c r="H2376" t="s">
        <v>34</v>
      </c>
      <c r="I2376">
        <v>9.4461713568776844</v>
      </c>
      <c r="J2376">
        <v>23.025531403780853</v>
      </c>
      <c r="K2376">
        <v>1101630000</v>
      </c>
      <c r="L2376">
        <v>6691.6210000000001</v>
      </c>
      <c r="M2376">
        <v>117.200609422893</v>
      </c>
    </row>
    <row r="2377" spans="1:13" x14ac:dyDescent="0.45">
      <c r="A2377">
        <v>1989</v>
      </c>
      <c r="B2377">
        <v>13</v>
      </c>
      <c r="C2377" t="s">
        <v>12</v>
      </c>
      <c r="D2377" t="s">
        <v>48</v>
      </c>
      <c r="E2377">
        <v>1989</v>
      </c>
      <c r="F2377">
        <v>8.6024651337209548</v>
      </c>
      <c r="G2377">
        <v>2.6208591749210086</v>
      </c>
      <c r="H2377" t="s">
        <v>34</v>
      </c>
      <c r="I2377">
        <v>2.6208591749210086</v>
      </c>
      <c r="J2377">
        <v>19.134707087738708</v>
      </c>
      <c r="K2377">
        <v>1118650000</v>
      </c>
      <c r="L2377">
        <v>6907.9116000000004</v>
      </c>
      <c r="M2377">
        <v>136.36496322417801</v>
      </c>
    </row>
    <row r="2378" spans="1:13" x14ac:dyDescent="0.45">
      <c r="A2378">
        <v>1990</v>
      </c>
      <c r="B2378">
        <v>13</v>
      </c>
      <c r="C2378" t="s">
        <v>12</v>
      </c>
      <c r="D2378" t="s">
        <v>48</v>
      </c>
      <c r="E2378">
        <v>1990</v>
      </c>
      <c r="F2378">
        <v>5.7112241686844811</v>
      </c>
      <c r="G2378">
        <v>2.4065585719958307</v>
      </c>
      <c r="H2378">
        <v>3238858.656</v>
      </c>
      <c r="I2378">
        <v>2.4065585719958307</v>
      </c>
      <c r="J2378">
        <v>22.199473326941281</v>
      </c>
      <c r="K2378">
        <v>1135185000</v>
      </c>
      <c r="L2378">
        <v>6880.6625999999997</v>
      </c>
      <c r="M2378">
        <v>100.58031806543801</v>
      </c>
    </row>
    <row r="2379" spans="1:13" x14ac:dyDescent="0.45">
      <c r="A2379">
        <v>1991</v>
      </c>
      <c r="B2379">
        <v>13</v>
      </c>
      <c r="C2379" t="s">
        <v>12</v>
      </c>
      <c r="D2379" t="s">
        <v>48</v>
      </c>
      <c r="E2379">
        <v>1991</v>
      </c>
      <c r="F2379">
        <v>6.7145369595671696</v>
      </c>
      <c r="G2379">
        <v>7.7820919905075669</v>
      </c>
      <c r="H2379">
        <v>3386235.9350000001</v>
      </c>
      <c r="I2379">
        <v>7.7820919905075669</v>
      </c>
      <c r="J2379">
        <v>24.06633472026423</v>
      </c>
      <c r="K2379">
        <v>1150780000</v>
      </c>
      <c r="L2379">
        <v>7122.3509999999997</v>
      </c>
      <c r="M2379">
        <v>88.343627156241496</v>
      </c>
    </row>
    <row r="2380" spans="1:13" x14ac:dyDescent="0.45">
      <c r="A2380">
        <v>1992</v>
      </c>
      <c r="B2380">
        <v>13</v>
      </c>
      <c r="C2380" t="s">
        <v>12</v>
      </c>
      <c r="D2380" t="s">
        <v>48</v>
      </c>
      <c r="E2380">
        <v>1992</v>
      </c>
      <c r="F2380">
        <v>8.1903230209824756</v>
      </c>
      <c r="G2380">
        <v>12.833209580712321</v>
      </c>
      <c r="H2380">
        <v>3515192.8110000002</v>
      </c>
      <c r="I2380">
        <v>12.833209580712321</v>
      </c>
      <c r="J2380">
        <v>26.09757739193067</v>
      </c>
      <c r="K2380">
        <v>1164970000</v>
      </c>
      <c r="L2380">
        <v>7411.3945000000003</v>
      </c>
      <c r="M2380">
        <v>84.582271274331504</v>
      </c>
    </row>
    <row r="2381" spans="1:13" x14ac:dyDescent="0.45">
      <c r="A2381">
        <v>1993</v>
      </c>
      <c r="B2381">
        <v>13</v>
      </c>
      <c r="C2381" t="s">
        <v>12</v>
      </c>
      <c r="D2381" t="s">
        <v>48</v>
      </c>
      <c r="E2381">
        <v>1993</v>
      </c>
      <c r="F2381">
        <v>15.185864508616433</v>
      </c>
      <c r="G2381">
        <v>12.581996643928477</v>
      </c>
      <c r="H2381">
        <v>3744912.2030000002</v>
      </c>
      <c r="I2381">
        <v>12.581996643928477</v>
      </c>
      <c r="J2381">
        <v>25.900430191705265</v>
      </c>
      <c r="K2381">
        <v>1178440000</v>
      </c>
      <c r="L2381">
        <v>7908.6752999999999</v>
      </c>
      <c r="M2381">
        <v>90.001080109953904</v>
      </c>
    </row>
    <row r="2382" spans="1:13" x14ac:dyDescent="0.45">
      <c r="A2382">
        <v>1994</v>
      </c>
      <c r="B2382">
        <v>13</v>
      </c>
      <c r="C2382" t="s">
        <v>12</v>
      </c>
      <c r="D2382" t="s">
        <v>48</v>
      </c>
      <c r="E2382">
        <v>1994</v>
      </c>
      <c r="F2382">
        <v>20.616988812672417</v>
      </c>
      <c r="G2382">
        <v>11.766389145624629</v>
      </c>
      <c r="H2382">
        <v>3904475.1719999998</v>
      </c>
      <c r="I2382">
        <v>11.766389145624629</v>
      </c>
      <c r="J2382">
        <v>35.769814987275886</v>
      </c>
      <c r="K2382">
        <v>1191835000</v>
      </c>
      <c r="L2382">
        <v>8323.4680000000008</v>
      </c>
      <c r="M2382">
        <v>70.555455012540506</v>
      </c>
    </row>
    <row r="2383" spans="1:13" x14ac:dyDescent="0.45">
      <c r="A2383">
        <v>1995</v>
      </c>
      <c r="B2383">
        <v>13</v>
      </c>
      <c r="C2383" t="s">
        <v>12</v>
      </c>
      <c r="D2383" t="s">
        <v>48</v>
      </c>
      <c r="E2383">
        <v>1995</v>
      </c>
      <c r="F2383">
        <v>13.665696399203298</v>
      </c>
      <c r="G2383">
        <v>9.7549548902020149</v>
      </c>
      <c r="H2383">
        <v>4307873.9019999998</v>
      </c>
      <c r="I2383">
        <v>9.7549548902020149</v>
      </c>
      <c r="J2383">
        <v>34.276969064856367</v>
      </c>
      <c r="K2383">
        <v>1204855000</v>
      </c>
      <c r="L2383">
        <v>8498.7119999999995</v>
      </c>
      <c r="M2383">
        <v>78.638584393019599</v>
      </c>
    </row>
    <row r="2384" spans="1:13" x14ac:dyDescent="0.45">
      <c r="A2384">
        <v>1996</v>
      </c>
      <c r="B2384">
        <v>13</v>
      </c>
      <c r="C2384" t="s">
        <v>12</v>
      </c>
      <c r="D2384" t="s">
        <v>48</v>
      </c>
      <c r="E2384">
        <v>1996</v>
      </c>
      <c r="F2384">
        <v>6.5067306359231765</v>
      </c>
      <c r="G2384">
        <v>8.7764298105264231</v>
      </c>
      <c r="H2384">
        <v>4328947.13</v>
      </c>
      <c r="I2384">
        <v>8.7764298105264231</v>
      </c>
      <c r="J2384">
        <v>33.814745467754378</v>
      </c>
      <c r="K2384">
        <v>1217550000</v>
      </c>
      <c r="L2384">
        <v>8880.1260000000002</v>
      </c>
      <c r="M2384">
        <v>86.361150104544905</v>
      </c>
    </row>
    <row r="2385" spans="1:13" x14ac:dyDescent="0.45">
      <c r="A2385">
        <v>1997</v>
      </c>
      <c r="B2385">
        <v>13</v>
      </c>
      <c r="C2385" t="s">
        <v>12</v>
      </c>
      <c r="D2385" t="s">
        <v>48</v>
      </c>
      <c r="E2385">
        <v>1997</v>
      </c>
      <c r="F2385">
        <v>1.6165687422919035</v>
      </c>
      <c r="G2385">
        <v>8.1244975770177632</v>
      </c>
      <c r="H2385">
        <v>4324409.7470000004</v>
      </c>
      <c r="I2385">
        <v>8.1244975770177632</v>
      </c>
      <c r="J2385">
        <v>34.533017358803129</v>
      </c>
      <c r="K2385">
        <v>1230075000</v>
      </c>
      <c r="L2385">
        <v>8871.482</v>
      </c>
      <c r="M2385">
        <v>93.004633220766905</v>
      </c>
    </row>
    <row r="2386" spans="1:13" x14ac:dyDescent="0.45">
      <c r="A2386">
        <v>1998</v>
      </c>
      <c r="B2386">
        <v>13</v>
      </c>
      <c r="C2386" t="s">
        <v>12</v>
      </c>
      <c r="D2386" t="s">
        <v>48</v>
      </c>
      <c r="E2386">
        <v>1998</v>
      </c>
      <c r="F2386">
        <v>-0.90025162923896573</v>
      </c>
      <c r="G2386">
        <v>6.8160645646963047</v>
      </c>
      <c r="H2386">
        <v>4442509.102</v>
      </c>
      <c r="I2386">
        <v>6.8160645646963047</v>
      </c>
      <c r="J2386">
        <v>32.424304625381382</v>
      </c>
      <c r="K2386">
        <v>1241935000</v>
      </c>
      <c r="L2386">
        <v>8822.7849999999999</v>
      </c>
      <c r="M2386">
        <v>98.0125791395606</v>
      </c>
    </row>
    <row r="2387" spans="1:13" x14ac:dyDescent="0.45">
      <c r="A2387">
        <v>1999</v>
      </c>
      <c r="B2387">
        <v>13</v>
      </c>
      <c r="C2387" t="s">
        <v>12</v>
      </c>
      <c r="D2387" t="s">
        <v>48</v>
      </c>
      <c r="E2387">
        <v>1999</v>
      </c>
      <c r="F2387">
        <v>-1.2630589388777764</v>
      </c>
      <c r="G2387">
        <v>6.7334856584344607</v>
      </c>
      <c r="H2387">
        <v>4375022.6210000003</v>
      </c>
      <c r="I2387">
        <v>6.7334856584344607</v>
      </c>
      <c r="J2387">
        <v>33.524161761749319</v>
      </c>
      <c r="K2387">
        <v>1252735000</v>
      </c>
      <c r="L2387">
        <v>9069.4330000000009</v>
      </c>
      <c r="M2387">
        <v>92.683157311715306</v>
      </c>
    </row>
    <row r="2388" spans="1:13" x14ac:dyDescent="0.45">
      <c r="A2388">
        <v>2000</v>
      </c>
      <c r="B2388">
        <v>13</v>
      </c>
      <c r="C2388" t="s">
        <v>12</v>
      </c>
      <c r="D2388" t="s">
        <v>48</v>
      </c>
      <c r="E2388">
        <v>2000</v>
      </c>
      <c r="F2388">
        <v>2.0627926136811396</v>
      </c>
      <c r="G2388">
        <v>7.6385976760329442</v>
      </c>
      <c r="H2388">
        <v>4567274.4330000002</v>
      </c>
      <c r="I2388">
        <v>7.6385976760329442</v>
      </c>
      <c r="J2388">
        <v>39.411014852392789</v>
      </c>
      <c r="K2388">
        <v>1262645000</v>
      </c>
      <c r="L2388">
        <v>9334.9359999999997</v>
      </c>
      <c r="M2388">
        <v>92.758080981167694</v>
      </c>
    </row>
    <row r="2389" spans="1:13" x14ac:dyDescent="0.45">
      <c r="A2389">
        <v>2001</v>
      </c>
      <c r="B2389">
        <v>13</v>
      </c>
      <c r="C2389" t="s">
        <v>12</v>
      </c>
      <c r="D2389" t="s">
        <v>48</v>
      </c>
      <c r="E2389">
        <v>2001</v>
      </c>
      <c r="F2389">
        <v>2.0470494573133351</v>
      </c>
      <c r="G2389">
        <v>7.5516548315526393</v>
      </c>
      <c r="H2389">
        <v>4759814.0889999997</v>
      </c>
      <c r="I2389">
        <v>7.5516548315526393</v>
      </c>
      <c r="J2389">
        <v>38.5273592755252</v>
      </c>
      <c r="K2389">
        <v>1271850000</v>
      </c>
      <c r="L2389">
        <v>9797.8119999999999</v>
      </c>
      <c r="M2389">
        <v>96.766816312453898</v>
      </c>
    </row>
    <row r="2390" spans="1:13" x14ac:dyDescent="0.45">
      <c r="A2390">
        <v>2002</v>
      </c>
      <c r="B2390">
        <v>13</v>
      </c>
      <c r="C2390" t="s">
        <v>12</v>
      </c>
      <c r="D2390" t="s">
        <v>48</v>
      </c>
      <c r="E2390">
        <v>2002</v>
      </c>
      <c r="F2390">
        <v>0.60209907800394546</v>
      </c>
      <c r="G2390">
        <v>8.4048799751456471</v>
      </c>
      <c r="H2390">
        <v>5053060.5710000005</v>
      </c>
      <c r="I2390">
        <v>8.4048799751456471</v>
      </c>
      <c r="J2390">
        <v>42.747403634051132</v>
      </c>
      <c r="K2390">
        <v>1280400000</v>
      </c>
      <c r="L2390">
        <v>10602.087</v>
      </c>
      <c r="M2390">
        <v>94.560479537638003</v>
      </c>
    </row>
    <row r="2391" spans="1:13" x14ac:dyDescent="0.45">
      <c r="A2391">
        <v>2003</v>
      </c>
      <c r="B2391">
        <v>13</v>
      </c>
      <c r="C2391" t="s">
        <v>12</v>
      </c>
      <c r="D2391" t="s">
        <v>48</v>
      </c>
      <c r="E2391">
        <v>2003</v>
      </c>
      <c r="F2391">
        <v>2.6031777189569283</v>
      </c>
      <c r="G2391">
        <v>9.3547766439077407</v>
      </c>
      <c r="H2391">
        <v>5724514.2570000002</v>
      </c>
      <c r="I2391">
        <v>9.3547766439077407</v>
      </c>
      <c r="J2391">
        <v>51.803988000526459</v>
      </c>
      <c r="K2391">
        <v>1288400000</v>
      </c>
      <c r="L2391">
        <v>12273.32</v>
      </c>
      <c r="M2391">
        <v>88.382977599929006</v>
      </c>
    </row>
    <row r="2392" spans="1:13" x14ac:dyDescent="0.45">
      <c r="A2392">
        <v>2004</v>
      </c>
      <c r="B2392">
        <v>13</v>
      </c>
      <c r="C2392" t="s">
        <v>12</v>
      </c>
      <c r="D2392" t="s">
        <v>48</v>
      </c>
      <c r="E2392">
        <v>2004</v>
      </c>
      <c r="F2392">
        <v>6.9519926804568968</v>
      </c>
      <c r="G2392">
        <v>9.4615587704990958</v>
      </c>
      <c r="H2392">
        <v>6489937.932</v>
      </c>
      <c r="I2392">
        <v>9.4615587704990958</v>
      </c>
      <c r="J2392">
        <v>59.505524224818416</v>
      </c>
      <c r="K2392">
        <v>1296075000</v>
      </c>
      <c r="L2392">
        <v>14272.745000000001</v>
      </c>
      <c r="M2392">
        <v>85.850676859388599</v>
      </c>
    </row>
    <row r="2393" spans="1:13" x14ac:dyDescent="0.45">
      <c r="A2393">
        <v>2005</v>
      </c>
      <c r="B2393">
        <v>13</v>
      </c>
      <c r="C2393" t="s">
        <v>12</v>
      </c>
      <c r="D2393" t="s">
        <v>48</v>
      </c>
      <c r="E2393">
        <v>2005</v>
      </c>
      <c r="F2393">
        <v>3.9037442692328739</v>
      </c>
      <c r="G2393">
        <v>10.741375126402914</v>
      </c>
      <c r="H2393">
        <v>7263558.5779999997</v>
      </c>
      <c r="I2393">
        <v>10.741375126402914</v>
      </c>
      <c r="J2393">
        <v>62.207892865780181</v>
      </c>
      <c r="K2393">
        <v>1303720000</v>
      </c>
      <c r="L2393">
        <v>16114.157999999999</v>
      </c>
      <c r="M2393">
        <v>84.920183468440499</v>
      </c>
    </row>
    <row r="2394" spans="1:13" x14ac:dyDescent="0.45">
      <c r="A2394">
        <v>2006</v>
      </c>
      <c r="B2394">
        <v>13</v>
      </c>
      <c r="C2394" t="s">
        <v>12</v>
      </c>
      <c r="D2394" t="s">
        <v>48</v>
      </c>
      <c r="E2394">
        <v>2006</v>
      </c>
      <c r="F2394">
        <v>3.9265493966458678</v>
      </c>
      <c r="G2394">
        <v>12.093304693902439</v>
      </c>
      <c r="H2394">
        <v>7942463.9819999998</v>
      </c>
      <c r="I2394">
        <v>12.093304693902439</v>
      </c>
      <c r="J2394">
        <v>64.478883904017451</v>
      </c>
      <c r="K2394">
        <v>1311020000</v>
      </c>
      <c r="L2394">
        <v>17552.815999999999</v>
      </c>
      <c r="M2394">
        <v>86.259442441260902</v>
      </c>
    </row>
    <row r="2395" spans="1:13" x14ac:dyDescent="0.45">
      <c r="A2395">
        <v>2007</v>
      </c>
      <c r="B2395">
        <v>13</v>
      </c>
      <c r="C2395" t="s">
        <v>12</v>
      </c>
      <c r="D2395" t="s">
        <v>48</v>
      </c>
      <c r="E2395">
        <v>2007</v>
      </c>
      <c r="F2395">
        <v>7.7496864931477063</v>
      </c>
      <c r="G2395">
        <v>13.635820500640762</v>
      </c>
      <c r="H2395">
        <v>8551053.4979999997</v>
      </c>
      <c r="I2395">
        <v>13.635820500640762</v>
      </c>
      <c r="J2395">
        <v>62.193363476477501</v>
      </c>
      <c r="K2395">
        <v>1317885000</v>
      </c>
      <c r="L2395">
        <v>18955.008000000002</v>
      </c>
      <c r="M2395">
        <v>89.328254645106</v>
      </c>
    </row>
    <row r="2396" spans="1:13" x14ac:dyDescent="0.45">
      <c r="A2396">
        <v>2008</v>
      </c>
      <c r="B2396">
        <v>13</v>
      </c>
      <c r="C2396" t="s">
        <v>12</v>
      </c>
      <c r="D2396" t="s">
        <v>48</v>
      </c>
      <c r="E2396">
        <v>2008</v>
      </c>
      <c r="F2396">
        <v>7.7953460368212433</v>
      </c>
      <c r="G2396">
        <v>9.0902801015361803</v>
      </c>
      <c r="H2396">
        <v>8805331.4379999992</v>
      </c>
      <c r="I2396">
        <v>9.0902801015361803</v>
      </c>
      <c r="J2396">
        <v>57.61271534324186</v>
      </c>
      <c r="K2396">
        <v>1324655000</v>
      </c>
      <c r="L2396">
        <v>19560.7</v>
      </c>
      <c r="M2396">
        <v>97.008795066030501</v>
      </c>
    </row>
    <row r="2397" spans="1:13" x14ac:dyDescent="0.45">
      <c r="A2397">
        <v>2009</v>
      </c>
      <c r="B2397">
        <v>13</v>
      </c>
      <c r="C2397" t="s">
        <v>12</v>
      </c>
      <c r="D2397" t="s">
        <v>48</v>
      </c>
      <c r="E2397">
        <v>2009</v>
      </c>
      <c r="F2397">
        <v>-0.20953336098273212</v>
      </c>
      <c r="G2397">
        <v>8.8559476755555124</v>
      </c>
      <c r="H2397">
        <v>9380446.7019999996</v>
      </c>
      <c r="I2397">
        <v>8.8559476755555124</v>
      </c>
      <c r="J2397">
        <v>45.18487037857674</v>
      </c>
      <c r="K2397">
        <v>1331260000</v>
      </c>
      <c r="L2397">
        <v>20281.067999999999</v>
      </c>
      <c r="M2397">
        <v>101.10737777240401</v>
      </c>
    </row>
    <row r="2398" spans="1:13" x14ac:dyDescent="0.45">
      <c r="A2398">
        <v>2010</v>
      </c>
      <c r="B2398">
        <v>13</v>
      </c>
      <c r="C2398" t="s">
        <v>12</v>
      </c>
      <c r="D2398" t="s">
        <v>48</v>
      </c>
      <c r="E2398">
        <v>2010</v>
      </c>
      <c r="F2398">
        <v>6.8813802531570758</v>
      </c>
      <c r="G2398">
        <v>10.102832622713947</v>
      </c>
      <c r="H2398">
        <v>10211636.789999999</v>
      </c>
      <c r="I2398">
        <v>10.102832622713947</v>
      </c>
      <c r="J2398">
        <v>50.717077662700341</v>
      </c>
      <c r="K2398">
        <v>1337705000</v>
      </c>
      <c r="L2398">
        <v>21551.546999999999</v>
      </c>
      <c r="M2398">
        <v>100</v>
      </c>
    </row>
    <row r="2399" spans="1:13" x14ac:dyDescent="0.45">
      <c r="A2399">
        <v>2011</v>
      </c>
      <c r="B2399">
        <v>13</v>
      </c>
      <c r="C2399" t="s">
        <v>12</v>
      </c>
      <c r="D2399" t="s">
        <v>48</v>
      </c>
      <c r="E2399">
        <v>2011</v>
      </c>
      <c r="F2399">
        <v>8.0756844669555079</v>
      </c>
      <c r="G2399">
        <v>8.9538160418316295</v>
      </c>
      <c r="H2399">
        <v>11089792.42</v>
      </c>
      <c r="I2399">
        <v>8.9538160418316295</v>
      </c>
      <c r="J2399">
        <v>50.740904586420868</v>
      </c>
      <c r="K2399">
        <v>1345035000</v>
      </c>
      <c r="L2399">
        <v>23090.884999999998</v>
      </c>
      <c r="M2399">
        <v>102.693964077934</v>
      </c>
    </row>
    <row r="2400" spans="1:13" x14ac:dyDescent="0.45">
      <c r="A2400">
        <v>2012</v>
      </c>
      <c r="B2400">
        <v>13</v>
      </c>
      <c r="C2400" t="s">
        <v>12</v>
      </c>
      <c r="D2400" t="s">
        <v>48</v>
      </c>
      <c r="E2400">
        <v>2012</v>
      </c>
      <c r="F2400">
        <v>2.3312175757732376</v>
      </c>
      <c r="G2400">
        <v>7.1345237774802683</v>
      </c>
      <c r="H2400">
        <v>11374795.58</v>
      </c>
      <c r="I2400">
        <v>7.1345237774802683</v>
      </c>
      <c r="J2400">
        <v>48.267522367403323</v>
      </c>
      <c r="K2400">
        <v>1354190000</v>
      </c>
      <c r="L2400">
        <v>23873.234</v>
      </c>
      <c r="M2400">
        <v>108.66987406435</v>
      </c>
    </row>
    <row r="2401" spans="1:13" x14ac:dyDescent="0.45">
      <c r="A2401">
        <v>2013</v>
      </c>
      <c r="B2401">
        <v>13</v>
      </c>
      <c r="C2401" t="s">
        <v>12</v>
      </c>
      <c r="D2401" t="s">
        <v>48</v>
      </c>
      <c r="E2401">
        <v>2013</v>
      </c>
      <c r="F2401">
        <v>2.1633700268356932</v>
      </c>
      <c r="G2401">
        <v>7.0507341338182101</v>
      </c>
      <c r="H2401">
        <v>11861843.52</v>
      </c>
      <c r="I2401">
        <v>7.0507341338182101</v>
      </c>
      <c r="J2401">
        <v>46.744375577355299</v>
      </c>
      <c r="K2401">
        <v>1363240000</v>
      </c>
      <c r="L2401">
        <v>24600.36</v>
      </c>
      <c r="M2401">
        <v>114.65378037632399</v>
      </c>
    </row>
    <row r="2402" spans="1:13" x14ac:dyDescent="0.45">
      <c r="A2402">
        <v>2014</v>
      </c>
      <c r="B2402">
        <v>13</v>
      </c>
      <c r="C2402" t="s">
        <v>12</v>
      </c>
      <c r="D2402" t="s">
        <v>48</v>
      </c>
      <c r="E2402">
        <v>2014</v>
      </c>
      <c r="F2402">
        <v>1.0310636876785111</v>
      </c>
      <c r="G2402">
        <v>6.7507603159427276</v>
      </c>
      <c r="H2402">
        <v>11940737.42</v>
      </c>
      <c r="I2402">
        <v>6.7507603159427276</v>
      </c>
      <c r="J2402">
        <v>44.905215954349622</v>
      </c>
      <c r="K2402">
        <v>1371860000</v>
      </c>
      <c r="L2402">
        <v>25072.023000000001</v>
      </c>
      <c r="M2402">
        <v>118.35860865478701</v>
      </c>
    </row>
    <row r="2403" spans="1:13" x14ac:dyDescent="0.45">
      <c r="A2403">
        <v>2015</v>
      </c>
      <c r="B2403">
        <v>13</v>
      </c>
      <c r="C2403" t="s">
        <v>12</v>
      </c>
      <c r="D2403" t="s">
        <v>48</v>
      </c>
      <c r="E2403">
        <v>2015</v>
      </c>
      <c r="F2403">
        <v>-2.9440935731486206E-3</v>
      </c>
      <c r="G2403">
        <v>6.4207364772305624</v>
      </c>
      <c r="H2403">
        <v>11804696.789999999</v>
      </c>
      <c r="I2403">
        <v>6.4207364772305624</v>
      </c>
      <c r="J2403">
        <v>39.464169335301811</v>
      </c>
      <c r="K2403">
        <v>1379860000</v>
      </c>
      <c r="L2403">
        <v>25209.49</v>
      </c>
      <c r="M2403">
        <v>130.04445448326399</v>
      </c>
    </row>
    <row r="2404" spans="1:13" x14ac:dyDescent="0.45">
      <c r="A2404">
        <v>2016</v>
      </c>
      <c r="B2404">
        <v>13</v>
      </c>
      <c r="C2404" t="s">
        <v>12</v>
      </c>
      <c r="D2404" t="s">
        <v>48</v>
      </c>
      <c r="E2404">
        <v>2016</v>
      </c>
      <c r="F2404">
        <v>1.4073460272495026</v>
      </c>
      <c r="G2404">
        <v>6.2382154477522533</v>
      </c>
      <c r="H2404">
        <v>11773340.789999999</v>
      </c>
      <c r="I2404">
        <v>6.2382154477522533</v>
      </c>
      <c r="J2404">
        <v>36.894415017078913</v>
      </c>
      <c r="K2404">
        <v>1387790000</v>
      </c>
      <c r="L2404">
        <v>25164.803</v>
      </c>
      <c r="M2404">
        <v>123.89172860824</v>
      </c>
    </row>
    <row r="2405" spans="1:13" x14ac:dyDescent="0.45">
      <c r="A2405">
        <v>2017</v>
      </c>
      <c r="B2405">
        <v>13</v>
      </c>
      <c r="C2405" t="s">
        <v>12</v>
      </c>
      <c r="D2405" t="s">
        <v>48</v>
      </c>
      <c r="E2405">
        <v>2017</v>
      </c>
      <c r="F2405">
        <v>4.2326819752664306</v>
      </c>
      <c r="G2405">
        <v>6.3018631005226098</v>
      </c>
      <c r="H2405">
        <v>12014198.869999999</v>
      </c>
      <c r="I2405">
        <v>6.3018631005226098</v>
      </c>
      <c r="J2405">
        <v>37.632413240426303</v>
      </c>
      <c r="K2405">
        <v>1396215000</v>
      </c>
      <c r="L2405">
        <v>25987.611000000001</v>
      </c>
      <c r="M2405">
        <v>120.271147748408</v>
      </c>
    </row>
    <row r="2406" spans="1:13" x14ac:dyDescent="0.45">
      <c r="A2406">
        <v>2018</v>
      </c>
      <c r="B2406">
        <v>13</v>
      </c>
      <c r="C2406" t="s">
        <v>12</v>
      </c>
      <c r="D2406" t="s">
        <v>48</v>
      </c>
      <c r="E2406">
        <v>2018</v>
      </c>
      <c r="F2406">
        <v>3.4997476356900989</v>
      </c>
      <c r="G2406">
        <v>6.2517005556988323</v>
      </c>
      <c r="H2406">
        <v>12524335.16</v>
      </c>
      <c r="I2406">
        <v>6.2517005556988323</v>
      </c>
      <c r="J2406">
        <v>37.565784102137364</v>
      </c>
      <c r="K2406">
        <v>1402760000</v>
      </c>
      <c r="L2406">
        <v>27109.42</v>
      </c>
      <c r="M2406">
        <v>121.95963398695</v>
      </c>
    </row>
    <row r="2407" spans="1:13" x14ac:dyDescent="0.45">
      <c r="A2407">
        <v>2019</v>
      </c>
      <c r="B2407">
        <v>13</v>
      </c>
      <c r="C2407" t="s">
        <v>12</v>
      </c>
      <c r="D2407" t="s">
        <v>48</v>
      </c>
      <c r="E2407">
        <v>2019</v>
      </c>
      <c r="F2407">
        <v>1.2867004075708905</v>
      </c>
      <c r="G2407">
        <v>5.5753168630384948</v>
      </c>
      <c r="H2407">
        <v>12732245.130000001</v>
      </c>
      <c r="I2407">
        <v>5.5753168630384948</v>
      </c>
      <c r="J2407">
        <v>35.890096034242454</v>
      </c>
      <c r="K2407">
        <v>1407745000</v>
      </c>
      <c r="L2407">
        <v>28277.445</v>
      </c>
      <c r="M2407">
        <v>121.177276475158</v>
      </c>
    </row>
    <row r="2408" spans="1:13" x14ac:dyDescent="0.45">
      <c r="A2408">
        <v>2020</v>
      </c>
      <c r="B2408">
        <v>13</v>
      </c>
      <c r="C2408" t="s">
        <v>12</v>
      </c>
      <c r="D2408" t="s">
        <v>48</v>
      </c>
      <c r="E2408">
        <v>2020</v>
      </c>
      <c r="F2408">
        <v>0.49249369691071365</v>
      </c>
      <c r="G2408">
        <v>1.9955580418692875</v>
      </c>
      <c r="H2408">
        <v>12942868.34</v>
      </c>
      <c r="I2408">
        <v>1.9955580418692875</v>
      </c>
      <c r="J2408">
        <v>34.754295776105579</v>
      </c>
      <c r="K2408">
        <v>1411100000</v>
      </c>
      <c r="L2408">
        <v>29133.936000000002</v>
      </c>
      <c r="M2408">
        <v>123.63810274272601</v>
      </c>
    </row>
    <row r="2409" spans="1:13" x14ac:dyDescent="0.45">
      <c r="A2409">
        <v>2021</v>
      </c>
      <c r="B2409">
        <v>13</v>
      </c>
      <c r="C2409" t="s">
        <v>12</v>
      </c>
      <c r="D2409" t="s">
        <v>48</v>
      </c>
      <c r="E2409">
        <v>2021</v>
      </c>
      <c r="F2409">
        <v>4.5532842798660056</v>
      </c>
      <c r="G2409">
        <v>8.3507297147041157</v>
      </c>
      <c r="H2409">
        <v>12948965.637288133</v>
      </c>
      <c r="I2409">
        <v>8.3507297147041157</v>
      </c>
      <c r="J2409">
        <v>37.301990171391978</v>
      </c>
      <c r="K2409">
        <v>1412360000</v>
      </c>
      <c r="L2409">
        <v>30768.826000000001</v>
      </c>
      <c r="M2409">
        <v>127.32223545480601</v>
      </c>
    </row>
    <row r="2410" spans="1:13" x14ac:dyDescent="0.45">
      <c r="A2410">
        <v>2022</v>
      </c>
      <c r="B2410">
        <v>13</v>
      </c>
      <c r="C2410" t="s">
        <v>12</v>
      </c>
      <c r="D2410" t="s">
        <v>48</v>
      </c>
      <c r="E2410">
        <v>2022</v>
      </c>
      <c r="F2410">
        <v>2.2472606837740585</v>
      </c>
      <c r="G2410">
        <v>3.0042967632348194</v>
      </c>
      <c r="H2410">
        <v>13092908.171962079</v>
      </c>
      <c r="I2410">
        <v>3.0042967632348194</v>
      </c>
      <c r="J2410">
        <v>38.143819433151613</v>
      </c>
      <c r="K2410">
        <v>1412175000</v>
      </c>
      <c r="L2410">
        <v>31051.48</v>
      </c>
      <c r="M2410">
        <v>125.84707991562099</v>
      </c>
    </row>
    <row r="2411" spans="1:13" x14ac:dyDescent="0.45">
      <c r="A2411">
        <v>1980</v>
      </c>
      <c r="B2411">
        <v>14</v>
      </c>
      <c r="C2411" t="s">
        <v>13</v>
      </c>
      <c r="D2411" t="s">
        <v>35</v>
      </c>
      <c r="E2411">
        <v>1980</v>
      </c>
      <c r="F2411">
        <v>5.4379838966769398</v>
      </c>
      <c r="G2411">
        <v>2.0104158573597317</v>
      </c>
      <c r="H2411">
        <v>707622.51812899532</v>
      </c>
      <c r="I2411">
        <v>2.0104158573597317</v>
      </c>
      <c r="J2411">
        <v>27.227761683173334</v>
      </c>
      <c r="K2411">
        <v>116807000</v>
      </c>
      <c r="L2411">
        <v>36254.54</v>
      </c>
      <c r="M2411">
        <v>73.837918905804003</v>
      </c>
    </row>
    <row r="2412" spans="1:13" x14ac:dyDescent="0.45">
      <c r="A2412">
        <v>1981</v>
      </c>
      <c r="B2412">
        <v>14</v>
      </c>
      <c r="C2412" t="s">
        <v>13</v>
      </c>
      <c r="D2412" t="s">
        <v>35</v>
      </c>
      <c r="E2412">
        <v>1981</v>
      </c>
      <c r="F2412">
        <v>2.8762006576815651</v>
      </c>
      <c r="G2412">
        <v>3.5038862937472004</v>
      </c>
      <c r="H2412">
        <v>744865.80855683726</v>
      </c>
      <c r="I2412">
        <v>3.5038862937472004</v>
      </c>
      <c r="J2412">
        <v>27.628875719923357</v>
      </c>
      <c r="K2412">
        <v>117661000</v>
      </c>
      <c r="L2412">
        <v>35516.241999999998</v>
      </c>
      <c r="M2412">
        <v>78.9264379605806</v>
      </c>
    </row>
    <row r="2413" spans="1:13" x14ac:dyDescent="0.45">
      <c r="A2413">
        <v>1982</v>
      </c>
      <c r="B2413">
        <v>14</v>
      </c>
      <c r="C2413" t="s">
        <v>13</v>
      </c>
      <c r="D2413" t="s">
        <v>35</v>
      </c>
      <c r="E2413">
        <v>1982</v>
      </c>
      <c r="F2413">
        <v>1.7771965765411153</v>
      </c>
      <c r="G2413">
        <v>2.5658154192142604</v>
      </c>
      <c r="H2413">
        <v>784069.27216509194</v>
      </c>
      <c r="I2413">
        <v>2.5658154192142604</v>
      </c>
      <c r="J2413">
        <v>27.293245854300697</v>
      </c>
      <c r="K2413">
        <v>118480000</v>
      </c>
      <c r="L2413">
        <v>33955.074000000001</v>
      </c>
      <c r="M2413">
        <v>71.569152807760204</v>
      </c>
    </row>
    <row r="2414" spans="1:13" x14ac:dyDescent="0.45">
      <c r="A2414">
        <v>1983</v>
      </c>
      <c r="B2414">
        <v>14</v>
      </c>
      <c r="C2414" t="s">
        <v>13</v>
      </c>
      <c r="D2414" t="s">
        <v>35</v>
      </c>
      <c r="E2414">
        <v>1983</v>
      </c>
      <c r="F2414">
        <v>0.84128187746151184</v>
      </c>
      <c r="G2414">
        <v>2.9118654130921868</v>
      </c>
      <c r="H2414">
        <v>825336.07596325467</v>
      </c>
      <c r="I2414">
        <v>2.9118654130921868</v>
      </c>
      <c r="J2414">
        <v>25.060183763235095</v>
      </c>
      <c r="K2414">
        <v>119307000</v>
      </c>
      <c r="L2414">
        <v>34213.546999999999</v>
      </c>
      <c r="M2414">
        <v>77.502551956821506</v>
      </c>
    </row>
    <row r="2415" spans="1:13" x14ac:dyDescent="0.45">
      <c r="A2415">
        <v>1984</v>
      </c>
      <c r="B2415">
        <v>14</v>
      </c>
      <c r="C2415" t="s">
        <v>13</v>
      </c>
      <c r="D2415" t="s">
        <v>35</v>
      </c>
      <c r="E2415">
        <v>1984</v>
      </c>
      <c r="F2415">
        <v>1.5619330704714542</v>
      </c>
      <c r="G2415">
        <v>3.7361564791634834</v>
      </c>
      <c r="H2415">
        <v>868774.81680342602</v>
      </c>
      <c r="I2415">
        <v>3.7361564791634834</v>
      </c>
      <c r="J2415">
        <v>26.340615682240799</v>
      </c>
      <c r="K2415">
        <v>120083000</v>
      </c>
      <c r="L2415">
        <v>36907.599999999999</v>
      </c>
      <c r="M2415">
        <v>80.903932995469802</v>
      </c>
    </row>
    <row r="2416" spans="1:13" x14ac:dyDescent="0.45">
      <c r="A2416">
        <v>1985</v>
      </c>
      <c r="B2416">
        <v>14</v>
      </c>
      <c r="C2416" t="s">
        <v>13</v>
      </c>
      <c r="D2416" t="s">
        <v>35</v>
      </c>
      <c r="E2416">
        <v>1985</v>
      </c>
      <c r="F2416">
        <v>1.3309942853138068</v>
      </c>
      <c r="G2416">
        <v>4.5036306149740284</v>
      </c>
      <c r="H2416">
        <v>914499.80716150114</v>
      </c>
      <c r="I2416">
        <v>4.5036306149740284</v>
      </c>
      <c r="J2416">
        <v>24.596057371301164</v>
      </c>
      <c r="K2416">
        <v>120837000</v>
      </c>
      <c r="L2416">
        <v>36996.741999999998</v>
      </c>
      <c r="M2416">
        <v>82.921766291348504</v>
      </c>
    </row>
    <row r="2417" spans="1:13" x14ac:dyDescent="0.45">
      <c r="A2417">
        <v>1986</v>
      </c>
      <c r="B2417">
        <v>14</v>
      </c>
      <c r="C2417" t="s">
        <v>13</v>
      </c>
      <c r="D2417" t="s">
        <v>35</v>
      </c>
      <c r="E2417">
        <v>1986</v>
      </c>
      <c r="F2417">
        <v>1.6441513436786863</v>
      </c>
      <c r="G2417">
        <v>2.7456152471712727</v>
      </c>
      <c r="H2417">
        <v>962631.37595947494</v>
      </c>
      <c r="I2417">
        <v>2.7456152471712727</v>
      </c>
      <c r="J2417">
        <v>18.151232728443524</v>
      </c>
      <c r="K2417">
        <v>121482000</v>
      </c>
      <c r="L2417">
        <v>36868.167999999998</v>
      </c>
      <c r="M2417">
        <v>106.29848098818699</v>
      </c>
    </row>
    <row r="2418" spans="1:13" x14ac:dyDescent="0.45">
      <c r="A2418">
        <v>1987</v>
      </c>
      <c r="B2418">
        <v>14</v>
      </c>
      <c r="C2418" t="s">
        <v>13</v>
      </c>
      <c r="D2418" t="s">
        <v>35</v>
      </c>
      <c r="E2418">
        <v>1987</v>
      </c>
      <c r="F2418">
        <v>-7.9846900961982215E-2</v>
      </c>
      <c r="G2418">
        <v>4.1456305884094178</v>
      </c>
      <c r="H2418">
        <v>1013296.1852205</v>
      </c>
      <c r="I2418">
        <v>4.1456305884094178</v>
      </c>
      <c r="J2418">
        <v>17.106555101543897</v>
      </c>
      <c r="K2418">
        <v>122069000</v>
      </c>
      <c r="L2418">
        <v>37437.760000000002</v>
      </c>
      <c r="M2418">
        <v>111.96630914274</v>
      </c>
    </row>
    <row r="2419" spans="1:13" x14ac:dyDescent="0.45">
      <c r="A2419">
        <v>1988</v>
      </c>
      <c r="B2419">
        <v>14</v>
      </c>
      <c r="C2419" t="s">
        <v>13</v>
      </c>
      <c r="D2419" t="s">
        <v>35</v>
      </c>
      <c r="E2419">
        <v>1988</v>
      </c>
      <c r="F2419">
        <v>0.74169432301320626</v>
      </c>
      <c r="G2419">
        <v>6.218728553296387</v>
      </c>
      <c r="H2419">
        <v>1066627.56339</v>
      </c>
      <c r="I2419">
        <v>6.218728553296387</v>
      </c>
      <c r="J2419">
        <v>17.185641550914106</v>
      </c>
      <c r="K2419">
        <v>122578000</v>
      </c>
      <c r="L2419">
        <v>39642.120000000003</v>
      </c>
      <c r="M2419">
        <v>118.705017569633</v>
      </c>
    </row>
    <row r="2420" spans="1:13" x14ac:dyDescent="0.45">
      <c r="A2420">
        <v>1989</v>
      </c>
      <c r="B2420">
        <v>14</v>
      </c>
      <c r="C2420" t="s">
        <v>13</v>
      </c>
      <c r="D2420" t="s">
        <v>35</v>
      </c>
      <c r="E2420">
        <v>1989</v>
      </c>
      <c r="F2420">
        <v>2.0429610813097696</v>
      </c>
      <c r="G2420">
        <v>4.5071701595246481</v>
      </c>
      <c r="H2420">
        <v>1122765.8562</v>
      </c>
      <c r="I2420">
        <v>4.5071701595246481</v>
      </c>
      <c r="J2420">
        <v>18.872544483656466</v>
      </c>
      <c r="K2420">
        <v>123069000</v>
      </c>
      <c r="L2420">
        <v>40848.023000000001</v>
      </c>
      <c r="M2420">
        <v>108.801840229224</v>
      </c>
    </row>
    <row r="2421" spans="1:13" x14ac:dyDescent="0.45">
      <c r="A2421">
        <v>1990</v>
      </c>
      <c r="B2421">
        <v>14</v>
      </c>
      <c r="C2421" t="s">
        <v>13</v>
      </c>
      <c r="D2421" t="s">
        <v>35</v>
      </c>
      <c r="E2421">
        <v>1990</v>
      </c>
      <c r="F2421">
        <v>2.6559849465037644</v>
      </c>
      <c r="G2421">
        <v>4.4936612041950923</v>
      </c>
      <c r="H2421">
        <v>1181858.7960000001</v>
      </c>
      <c r="I2421">
        <v>4.4936612041950923</v>
      </c>
      <c r="J2421">
        <v>19.663366096534787</v>
      </c>
      <c r="K2421">
        <v>123478000</v>
      </c>
      <c r="L2421">
        <v>42192.62</v>
      </c>
      <c r="M2421">
        <v>97.358781573204297</v>
      </c>
    </row>
    <row r="2422" spans="1:13" x14ac:dyDescent="0.45">
      <c r="A2422">
        <v>1991</v>
      </c>
      <c r="B2422">
        <v>14</v>
      </c>
      <c r="C2422" t="s">
        <v>13</v>
      </c>
      <c r="D2422" t="s">
        <v>35</v>
      </c>
      <c r="E2422">
        <v>1991</v>
      </c>
      <c r="F2422">
        <v>2.8225965171388054</v>
      </c>
      <c r="G2422">
        <v>3.1174946331544504</v>
      </c>
      <c r="H2422">
        <v>1197301.9169999999</v>
      </c>
      <c r="I2422">
        <v>3.1174946331544504</v>
      </c>
      <c r="J2422">
        <v>18.074791641382522</v>
      </c>
      <c r="K2422">
        <v>123964000</v>
      </c>
      <c r="L2422">
        <v>43008.555</v>
      </c>
      <c r="M2422">
        <v>103.946041596976</v>
      </c>
    </row>
    <row r="2423" spans="1:13" x14ac:dyDescent="0.45">
      <c r="A2423">
        <v>1992</v>
      </c>
      <c r="B2423">
        <v>14</v>
      </c>
      <c r="C2423" t="s">
        <v>13</v>
      </c>
      <c r="D2423" t="s">
        <v>35</v>
      </c>
      <c r="E2423">
        <v>1992</v>
      </c>
      <c r="F2423">
        <v>1.6137235297241261</v>
      </c>
      <c r="G2423">
        <v>0.52674503620902158</v>
      </c>
      <c r="H2423">
        <v>1210392.3559999999</v>
      </c>
      <c r="I2423">
        <v>0.52674503620902158</v>
      </c>
      <c r="J2423">
        <v>17.331076618029726</v>
      </c>
      <c r="K2423">
        <v>124425000</v>
      </c>
      <c r="L2423">
        <v>43327.995999999999</v>
      </c>
      <c r="M2423">
        <v>107.03667291152099</v>
      </c>
    </row>
    <row r="2424" spans="1:13" x14ac:dyDescent="0.45">
      <c r="A2424">
        <v>1993</v>
      </c>
      <c r="B2424">
        <v>14</v>
      </c>
      <c r="C2424" t="s">
        <v>13</v>
      </c>
      <c r="D2424" t="s">
        <v>35</v>
      </c>
      <c r="E2424">
        <v>1993</v>
      </c>
      <c r="F2424">
        <v>0.50906724919298085</v>
      </c>
      <c r="G2424">
        <v>-0.78137622813659391</v>
      </c>
      <c r="H2424">
        <v>1203795.8659999999</v>
      </c>
      <c r="I2424">
        <v>-0.78137622813659391</v>
      </c>
      <c r="J2424">
        <v>16.015615062660132</v>
      </c>
      <c r="K2424">
        <v>124829000</v>
      </c>
      <c r="L2424">
        <v>43862.707000000002</v>
      </c>
      <c r="M2424">
        <v>125.296528649217</v>
      </c>
    </row>
    <row r="2425" spans="1:13" x14ac:dyDescent="0.45">
      <c r="A2425">
        <v>1994</v>
      </c>
      <c r="B2425">
        <v>14</v>
      </c>
      <c r="C2425" t="s">
        <v>13</v>
      </c>
      <c r="D2425" t="s">
        <v>35</v>
      </c>
      <c r="E2425">
        <v>1994</v>
      </c>
      <c r="F2425">
        <v>2.0491479604774554</v>
      </c>
      <c r="G2425">
        <v>0.80155968512541165</v>
      </c>
      <c r="H2425">
        <v>1261541.7590000001</v>
      </c>
      <c r="I2425">
        <v>0.80155968512541165</v>
      </c>
      <c r="J2425">
        <v>15.810306232275712</v>
      </c>
      <c r="K2425">
        <v>125178000</v>
      </c>
      <c r="L2425">
        <v>45380.561999999998</v>
      </c>
      <c r="M2425">
        <v>133.208811100302</v>
      </c>
    </row>
    <row r="2426" spans="1:13" x14ac:dyDescent="0.45">
      <c r="A2426">
        <v>1995</v>
      </c>
      <c r="B2426">
        <v>14</v>
      </c>
      <c r="C2426" t="s">
        <v>13</v>
      </c>
      <c r="D2426" t="s">
        <v>35</v>
      </c>
      <c r="E2426">
        <v>1995</v>
      </c>
      <c r="F2426">
        <v>-0.52345898368942301</v>
      </c>
      <c r="G2426">
        <v>2.3905195580515795</v>
      </c>
      <c r="H2426">
        <v>1276848.5120000001</v>
      </c>
      <c r="I2426">
        <v>2.3905195580515795</v>
      </c>
      <c r="J2426">
        <v>16.390104934017234</v>
      </c>
      <c r="K2426">
        <v>125472000</v>
      </c>
      <c r="L2426">
        <v>47580.195</v>
      </c>
      <c r="M2426">
        <v>135.394013449238</v>
      </c>
    </row>
    <row r="2427" spans="1:13" x14ac:dyDescent="0.45">
      <c r="A2427">
        <v>1996</v>
      </c>
      <c r="B2427">
        <v>14</v>
      </c>
      <c r="C2427" t="s">
        <v>13</v>
      </c>
      <c r="D2427" t="s">
        <v>35</v>
      </c>
      <c r="E2427">
        <v>1996</v>
      </c>
      <c r="F2427">
        <v>-0.44577539324210136</v>
      </c>
      <c r="G2427">
        <v>2.9001412343580029</v>
      </c>
      <c r="H2427">
        <v>1291666.8729999999</v>
      </c>
      <c r="I2427">
        <v>2.9001412343580029</v>
      </c>
      <c r="J2427">
        <v>18.253868225552182</v>
      </c>
      <c r="K2427">
        <v>125757000</v>
      </c>
      <c r="L2427">
        <v>48386.64</v>
      </c>
      <c r="M2427">
        <v>113.704169967902</v>
      </c>
    </row>
    <row r="2428" spans="1:13" x14ac:dyDescent="0.45">
      <c r="A2428">
        <v>1997</v>
      </c>
      <c r="B2428">
        <v>14</v>
      </c>
      <c r="C2428" t="s">
        <v>13</v>
      </c>
      <c r="D2428" t="s">
        <v>35</v>
      </c>
      <c r="E2428">
        <v>1997</v>
      </c>
      <c r="F2428">
        <v>0.50446081427382694</v>
      </c>
      <c r="G2428">
        <v>0.74090595259883685</v>
      </c>
      <c r="H2428">
        <v>1279691.17</v>
      </c>
      <c r="I2428">
        <v>0.74090595259883685</v>
      </c>
      <c r="J2428">
        <v>19.78351762336688</v>
      </c>
      <c r="K2428">
        <v>126057000</v>
      </c>
      <c r="L2428">
        <v>49199.972999999998</v>
      </c>
      <c r="M2428">
        <v>106.98147616889401</v>
      </c>
    </row>
    <row r="2429" spans="1:13" x14ac:dyDescent="0.45">
      <c r="A2429">
        <v>1998</v>
      </c>
      <c r="B2429">
        <v>14</v>
      </c>
      <c r="C2429" t="s">
        <v>13</v>
      </c>
      <c r="D2429" t="s">
        <v>35</v>
      </c>
      <c r="E2429">
        <v>1998</v>
      </c>
      <c r="F2429">
        <v>-2.6680247024998494E-2</v>
      </c>
      <c r="G2429">
        <v>-1.5382440756550864</v>
      </c>
      <c r="H2429">
        <v>1233321.324</v>
      </c>
      <c r="I2429">
        <v>-1.5382440756550864</v>
      </c>
      <c r="J2429">
        <v>19.003186222337703</v>
      </c>
      <c r="K2429">
        <v>126400000</v>
      </c>
      <c r="L2429">
        <v>48110.82</v>
      </c>
      <c r="M2429">
        <v>107.009843437733</v>
      </c>
    </row>
    <row r="2430" spans="1:13" x14ac:dyDescent="0.45">
      <c r="A2430">
        <v>1999</v>
      </c>
      <c r="B2430">
        <v>14</v>
      </c>
      <c r="C2430" t="s">
        <v>13</v>
      </c>
      <c r="D2430" t="s">
        <v>35</v>
      </c>
      <c r="E2430">
        <v>1999</v>
      </c>
      <c r="F2430">
        <v>-1.2410513472625837</v>
      </c>
      <c r="G2430">
        <v>-0.51574059005513107</v>
      </c>
      <c r="H2430">
        <v>1263286.111</v>
      </c>
      <c r="I2430">
        <v>-0.51574059005513107</v>
      </c>
      <c r="J2430">
        <v>18.125630716691106</v>
      </c>
      <c r="K2430">
        <v>126631000</v>
      </c>
      <c r="L2430">
        <v>48803.296999999999</v>
      </c>
      <c r="M2430">
        <v>118.90022777177199</v>
      </c>
    </row>
    <row r="2431" spans="1:13" x14ac:dyDescent="0.45">
      <c r="A2431">
        <v>2000</v>
      </c>
      <c r="B2431">
        <v>14</v>
      </c>
      <c r="C2431" t="s">
        <v>13</v>
      </c>
      <c r="D2431" t="s">
        <v>35</v>
      </c>
      <c r="E2431">
        <v>2000</v>
      </c>
      <c r="F2431">
        <v>-1.3362600899871353</v>
      </c>
      <c r="G2431">
        <v>2.592891086508132</v>
      </c>
      <c r="H2431">
        <v>1278174.014</v>
      </c>
      <c r="I2431">
        <v>2.592891086508132</v>
      </c>
      <c r="J2431">
        <v>19.562371583905424</v>
      </c>
      <c r="K2431">
        <v>126843000</v>
      </c>
      <c r="L2431">
        <v>49229.383000000002</v>
      </c>
      <c r="M2431">
        <v>125.512905153631</v>
      </c>
    </row>
    <row r="2432" spans="1:13" x14ac:dyDescent="0.45">
      <c r="A2432">
        <v>2001</v>
      </c>
      <c r="B2432">
        <v>14</v>
      </c>
      <c r="C2432" t="s">
        <v>13</v>
      </c>
      <c r="D2432" t="s">
        <v>35</v>
      </c>
      <c r="E2432">
        <v>2001</v>
      </c>
      <c r="F2432">
        <v>-1.0848798481520134</v>
      </c>
      <c r="G2432">
        <v>0.14451169008489728</v>
      </c>
      <c r="H2432">
        <v>1255890.173</v>
      </c>
      <c r="I2432">
        <v>0.14451169008489728</v>
      </c>
      <c r="J2432">
        <v>19.55960447200707</v>
      </c>
      <c r="K2432">
        <v>127149000</v>
      </c>
      <c r="L2432">
        <v>48662.785000000003</v>
      </c>
      <c r="M2432">
        <v>111.77120310927501</v>
      </c>
    </row>
    <row r="2433" spans="1:13" x14ac:dyDescent="0.45">
      <c r="A2433">
        <v>2002</v>
      </c>
      <c r="B2433">
        <v>14</v>
      </c>
      <c r="C2433" t="s">
        <v>13</v>
      </c>
      <c r="D2433" t="s">
        <v>35</v>
      </c>
      <c r="E2433">
        <v>2002</v>
      </c>
      <c r="F2433">
        <v>-1.3909786153579944</v>
      </c>
      <c r="G2433">
        <v>-0.19039201361297842</v>
      </c>
      <c r="H2433">
        <v>1286295.8759999999</v>
      </c>
      <c r="I2433">
        <v>-0.19039201361297842</v>
      </c>
      <c r="J2433">
        <v>20.447122066158265</v>
      </c>
      <c r="K2433">
        <v>127445000</v>
      </c>
      <c r="L2433">
        <v>48643.8</v>
      </c>
      <c r="M2433">
        <v>104.147143283658</v>
      </c>
    </row>
    <row r="2434" spans="1:13" x14ac:dyDescent="0.45">
      <c r="A2434">
        <v>2003</v>
      </c>
      <c r="B2434">
        <v>14</v>
      </c>
      <c r="C2434" t="s">
        <v>13</v>
      </c>
      <c r="D2434" t="s">
        <v>35</v>
      </c>
      <c r="E2434">
        <v>2003</v>
      </c>
      <c r="F2434">
        <v>-1.6077037075122433</v>
      </c>
      <c r="G2434">
        <v>1.3180919624152523</v>
      </c>
      <c r="H2434">
        <v>1293013.8629999999</v>
      </c>
      <c r="I2434">
        <v>1.3180919624152523</v>
      </c>
      <c r="J2434">
        <v>21.32612526781185</v>
      </c>
      <c r="K2434">
        <v>127718000</v>
      </c>
      <c r="L2434">
        <v>48392.92</v>
      </c>
      <c r="M2434">
        <v>105.043466826529</v>
      </c>
    </row>
    <row r="2435" spans="1:13" x14ac:dyDescent="0.45">
      <c r="A2435">
        <v>2004</v>
      </c>
      <c r="B2435">
        <v>14</v>
      </c>
      <c r="C2435" t="s">
        <v>13</v>
      </c>
      <c r="D2435" t="s">
        <v>35</v>
      </c>
      <c r="E2435">
        <v>2004</v>
      </c>
      <c r="F2435">
        <v>-1.1247663998524331</v>
      </c>
      <c r="G2435">
        <v>2.1517233291860549</v>
      </c>
      <c r="H2435">
        <v>1282942.0549999999</v>
      </c>
      <c r="I2435">
        <v>2.1517233291860549</v>
      </c>
      <c r="J2435">
        <v>23.66435342289747</v>
      </c>
      <c r="K2435">
        <v>127761000</v>
      </c>
      <c r="L2435">
        <v>48887.336000000003</v>
      </c>
      <c r="M2435">
        <v>106.07400015930099</v>
      </c>
    </row>
    <row r="2436" spans="1:13" x14ac:dyDescent="0.45">
      <c r="A2436">
        <v>2005</v>
      </c>
      <c r="B2436">
        <v>14</v>
      </c>
      <c r="C2436" t="s">
        <v>13</v>
      </c>
      <c r="D2436" t="s">
        <v>35</v>
      </c>
      <c r="E2436">
        <v>2005</v>
      </c>
      <c r="F2436">
        <v>-1.1940176805642722</v>
      </c>
      <c r="G2436">
        <v>1.7943398006038791</v>
      </c>
      <c r="H2436">
        <v>1289536.108</v>
      </c>
      <c r="I2436">
        <v>1.7943398006038791</v>
      </c>
      <c r="J2436">
        <v>26.229954577856496</v>
      </c>
      <c r="K2436">
        <v>127773000</v>
      </c>
      <c r="L2436">
        <v>49007.163999999997</v>
      </c>
      <c r="M2436">
        <v>99.4603399488945</v>
      </c>
    </row>
    <row r="2437" spans="1:13" x14ac:dyDescent="0.45">
      <c r="A2437">
        <v>2006</v>
      </c>
      <c r="B2437">
        <v>14</v>
      </c>
      <c r="C2437" t="s">
        <v>13</v>
      </c>
      <c r="D2437" t="s">
        <v>35</v>
      </c>
      <c r="E2437">
        <v>2006</v>
      </c>
      <c r="F2437">
        <v>-0.86201838922802665</v>
      </c>
      <c r="G2437">
        <v>1.3081271830090344</v>
      </c>
      <c r="H2437">
        <v>1269044.943</v>
      </c>
      <c r="I2437">
        <v>1.3081271830090344</v>
      </c>
      <c r="J2437">
        <v>30.016376098669173</v>
      </c>
      <c r="K2437">
        <v>127854000</v>
      </c>
      <c r="L2437">
        <v>48855.34</v>
      </c>
      <c r="M2437">
        <v>90.047697670687796</v>
      </c>
    </row>
    <row r="2438" spans="1:13" x14ac:dyDescent="0.45">
      <c r="A2438">
        <v>2007</v>
      </c>
      <c r="B2438">
        <v>14</v>
      </c>
      <c r="C2438" t="s">
        <v>13</v>
      </c>
      <c r="D2438" t="s">
        <v>35</v>
      </c>
      <c r="E2438">
        <v>2007</v>
      </c>
      <c r="F2438">
        <v>-0.70524354749979068</v>
      </c>
      <c r="G2438">
        <v>1.367422326037854</v>
      </c>
      <c r="H2438">
        <v>1304489.0649999999</v>
      </c>
      <c r="I2438">
        <v>1.367422326037854</v>
      </c>
      <c r="J2438">
        <v>32.816578051879006</v>
      </c>
      <c r="K2438">
        <v>128001000</v>
      </c>
      <c r="L2438">
        <v>48292.938000000002</v>
      </c>
      <c r="M2438">
        <v>82.476583304590903</v>
      </c>
    </row>
    <row r="2439" spans="1:13" x14ac:dyDescent="0.45">
      <c r="A2439">
        <v>2008</v>
      </c>
      <c r="B2439">
        <v>14</v>
      </c>
      <c r="C2439" t="s">
        <v>13</v>
      </c>
      <c r="D2439" t="s">
        <v>35</v>
      </c>
      <c r="E2439">
        <v>2008</v>
      </c>
      <c r="F2439">
        <v>-0.91153028828516369</v>
      </c>
      <c r="G2439">
        <v>-1.2721099488706216</v>
      </c>
      <c r="H2439">
        <v>1234744.142</v>
      </c>
      <c r="I2439">
        <v>-1.2721099488706216</v>
      </c>
      <c r="J2439">
        <v>34.129476541224548</v>
      </c>
      <c r="K2439">
        <v>128063000</v>
      </c>
      <c r="L2439">
        <v>47418.41</v>
      </c>
      <c r="M2439">
        <v>88.619223173442194</v>
      </c>
    </row>
    <row r="2440" spans="1:13" x14ac:dyDescent="0.45">
      <c r="A2440">
        <v>2009</v>
      </c>
      <c r="B2440">
        <v>14</v>
      </c>
      <c r="C2440" t="s">
        <v>13</v>
      </c>
      <c r="D2440" t="s">
        <v>35</v>
      </c>
      <c r="E2440">
        <v>2009</v>
      </c>
      <c r="F2440">
        <v>-0.56956492462434483</v>
      </c>
      <c r="G2440">
        <v>-5.6814523403118216</v>
      </c>
      <c r="H2440">
        <v>1177229.0970000001</v>
      </c>
      <c r="I2440">
        <v>-5.6814523403118216</v>
      </c>
      <c r="J2440">
        <v>24.390166533855524</v>
      </c>
      <c r="K2440">
        <v>128047000</v>
      </c>
      <c r="L2440">
        <v>43254.305</v>
      </c>
      <c r="M2440">
        <v>99.542758628699005</v>
      </c>
    </row>
    <row r="2441" spans="1:13" x14ac:dyDescent="0.45">
      <c r="A2441">
        <v>2010</v>
      </c>
      <c r="B2441">
        <v>14</v>
      </c>
      <c r="C2441" t="s">
        <v>13</v>
      </c>
      <c r="D2441" t="s">
        <v>35</v>
      </c>
      <c r="E2441">
        <v>2010</v>
      </c>
      <c r="F2441">
        <v>-1.8807419499391642</v>
      </c>
      <c r="G2441">
        <v>4.0792230484327376</v>
      </c>
      <c r="H2441">
        <v>1234821.371</v>
      </c>
      <c r="I2441">
        <v>4.0792230484327376</v>
      </c>
      <c r="J2441">
        <v>28.498472693838909</v>
      </c>
      <c r="K2441">
        <v>128070000</v>
      </c>
      <c r="L2441">
        <v>46114.938000000002</v>
      </c>
      <c r="M2441">
        <v>100</v>
      </c>
    </row>
    <row r="2442" spans="1:13" x14ac:dyDescent="0.45">
      <c r="A2442">
        <v>2011</v>
      </c>
      <c r="B2442">
        <v>14</v>
      </c>
      <c r="C2442" t="s">
        <v>13</v>
      </c>
      <c r="D2442" t="s">
        <v>35</v>
      </c>
      <c r="E2442">
        <v>2011</v>
      </c>
      <c r="F2442">
        <v>-1.6220802500926652</v>
      </c>
      <c r="G2442">
        <v>0.20925180281963662</v>
      </c>
      <c r="H2442">
        <v>1292827.395</v>
      </c>
      <c r="I2442">
        <v>0.20925180281963662</v>
      </c>
      <c r="J2442">
        <v>30.194960728629617</v>
      </c>
      <c r="K2442">
        <v>127833000</v>
      </c>
      <c r="L2442">
        <v>43712.98</v>
      </c>
      <c r="M2442">
        <v>101.129297642529</v>
      </c>
    </row>
    <row r="2443" spans="1:13" x14ac:dyDescent="0.45">
      <c r="A2443">
        <v>2012</v>
      </c>
      <c r="B2443">
        <v>14</v>
      </c>
      <c r="C2443" t="s">
        <v>13</v>
      </c>
      <c r="D2443" t="s">
        <v>35</v>
      </c>
      <c r="E2443">
        <v>2012</v>
      </c>
      <c r="F2443">
        <v>-0.75609311955516034</v>
      </c>
      <c r="G2443">
        <v>1.5367866588459549</v>
      </c>
      <c r="H2443">
        <v>1336335.2039999999</v>
      </c>
      <c r="I2443">
        <v>1.5367866588459549</v>
      </c>
      <c r="J2443">
        <v>30.470910917175232</v>
      </c>
      <c r="K2443">
        <v>127629000</v>
      </c>
      <c r="L2443">
        <v>43428.843999999997</v>
      </c>
      <c r="M2443">
        <v>99.888263781972</v>
      </c>
    </row>
    <row r="2444" spans="1:13" x14ac:dyDescent="0.45">
      <c r="A2444">
        <v>2013</v>
      </c>
      <c r="B2444">
        <v>14</v>
      </c>
      <c r="C2444" t="s">
        <v>13</v>
      </c>
      <c r="D2444" t="s">
        <v>35</v>
      </c>
      <c r="E2444">
        <v>2013</v>
      </c>
      <c r="F2444">
        <v>-0.35437505433027638</v>
      </c>
      <c r="G2444">
        <v>2.1523710656464345</v>
      </c>
      <c r="H2444">
        <v>1352163.6529999999</v>
      </c>
      <c r="I2444">
        <v>2.1523710656464345</v>
      </c>
      <c r="J2444">
        <v>33.978768650951068</v>
      </c>
      <c r="K2444">
        <v>127445000</v>
      </c>
      <c r="L2444">
        <v>43171.46</v>
      </c>
      <c r="M2444">
        <v>79.643576752311901</v>
      </c>
    </row>
    <row r="2445" spans="1:13" x14ac:dyDescent="0.45">
      <c r="A2445">
        <v>2014</v>
      </c>
      <c r="B2445">
        <v>14</v>
      </c>
      <c r="C2445" t="s">
        <v>13</v>
      </c>
      <c r="D2445" t="s">
        <v>35</v>
      </c>
      <c r="E2445">
        <v>2014</v>
      </c>
      <c r="F2445">
        <v>1.6862947862667426</v>
      </c>
      <c r="G2445">
        <v>0.42938112252039673</v>
      </c>
      <c r="H2445">
        <v>1305365.3219999999</v>
      </c>
      <c r="I2445">
        <v>0.42938112252039673</v>
      </c>
      <c r="J2445">
        <v>37.431434568657949</v>
      </c>
      <c r="K2445">
        <v>127276000</v>
      </c>
      <c r="L2445">
        <v>42146.167999999998</v>
      </c>
      <c r="M2445">
        <v>74.588205500887099</v>
      </c>
    </row>
    <row r="2446" spans="1:13" x14ac:dyDescent="0.45">
      <c r="A2446">
        <v>2015</v>
      </c>
      <c r="B2446">
        <v>14</v>
      </c>
      <c r="C2446" t="s">
        <v>13</v>
      </c>
      <c r="D2446" t="s">
        <v>35</v>
      </c>
      <c r="E2446">
        <v>2015</v>
      </c>
      <c r="F2446">
        <v>2.1112989932749997</v>
      </c>
      <c r="G2446">
        <v>1.6684651171174494</v>
      </c>
      <c r="H2446">
        <v>1268751.648</v>
      </c>
      <c r="I2446">
        <v>1.6684651171174494</v>
      </c>
      <c r="J2446">
        <v>35.42740835447983</v>
      </c>
      <c r="K2446">
        <v>127141000</v>
      </c>
      <c r="L2446">
        <v>41622.67</v>
      </c>
      <c r="M2446">
        <v>69.424153584341795</v>
      </c>
    </row>
    <row r="2447" spans="1:13" x14ac:dyDescent="0.45">
      <c r="A2447">
        <v>2016</v>
      </c>
      <c r="B2447">
        <v>14</v>
      </c>
      <c r="C2447" t="s">
        <v>13</v>
      </c>
      <c r="D2447" t="s">
        <v>35</v>
      </c>
      <c r="E2447">
        <v>2016</v>
      </c>
      <c r="F2447">
        <v>0.41994437605725921</v>
      </c>
      <c r="G2447">
        <v>0.80536282461616793</v>
      </c>
      <c r="H2447">
        <v>1258297.3589999999</v>
      </c>
      <c r="I2447">
        <v>0.80536282461616793</v>
      </c>
      <c r="J2447">
        <v>31.31024684558842</v>
      </c>
      <c r="K2447">
        <v>127076000</v>
      </c>
      <c r="L2447">
        <v>41172.285000000003</v>
      </c>
      <c r="M2447">
        <v>78.922438806078702</v>
      </c>
    </row>
    <row r="2448" spans="1:13" x14ac:dyDescent="0.45">
      <c r="A2448">
        <v>2017</v>
      </c>
      <c r="B2448">
        <v>14</v>
      </c>
      <c r="C2448" t="s">
        <v>13</v>
      </c>
      <c r="D2448" t="s">
        <v>35</v>
      </c>
      <c r="E2448">
        <v>2017</v>
      </c>
      <c r="F2448">
        <v>-7.4349503729081334E-2</v>
      </c>
      <c r="G2448">
        <v>1.7586118016144354</v>
      </c>
      <c r="H2448">
        <v>1241560.8230000001</v>
      </c>
      <c r="I2448">
        <v>1.7586118016144354</v>
      </c>
      <c r="J2448">
        <v>34.423213572168592</v>
      </c>
      <c r="K2448">
        <v>126972000</v>
      </c>
      <c r="L2448">
        <v>41783.035000000003</v>
      </c>
      <c r="M2448">
        <v>75.153514064841403</v>
      </c>
    </row>
    <row r="2449" spans="1:13" x14ac:dyDescent="0.45">
      <c r="A2449">
        <v>2018</v>
      </c>
      <c r="B2449">
        <v>14</v>
      </c>
      <c r="C2449" t="s">
        <v>13</v>
      </c>
      <c r="D2449" t="s">
        <v>35</v>
      </c>
      <c r="E2449">
        <v>2018</v>
      </c>
      <c r="F2449">
        <v>-2.3750638760589027E-4</v>
      </c>
      <c r="G2449">
        <v>0.77116847143233258</v>
      </c>
      <c r="H2449">
        <v>1198175.1850000001</v>
      </c>
      <c r="I2449">
        <v>0.77116847143233258</v>
      </c>
      <c r="J2449">
        <v>36.609931802106999</v>
      </c>
      <c r="K2449">
        <v>126811000</v>
      </c>
      <c r="L2449">
        <v>41694.160000000003</v>
      </c>
      <c r="M2449">
        <v>74.482276754183999</v>
      </c>
    </row>
    <row r="2450" spans="1:13" x14ac:dyDescent="0.45">
      <c r="A2450">
        <v>2019</v>
      </c>
      <c r="B2450">
        <v>14</v>
      </c>
      <c r="C2450" t="s">
        <v>13</v>
      </c>
      <c r="D2450" t="s">
        <v>35</v>
      </c>
      <c r="E2450">
        <v>2019</v>
      </c>
      <c r="F2450">
        <v>0.63480316569608419</v>
      </c>
      <c r="G2450">
        <v>-0.26217082858906338</v>
      </c>
      <c r="H2450">
        <v>1157544.6680000001</v>
      </c>
      <c r="I2450">
        <v>-0.26217082858906338</v>
      </c>
      <c r="J2450">
        <v>35.216418108414466</v>
      </c>
      <c r="K2450">
        <v>126633000</v>
      </c>
      <c r="L2450">
        <v>40868.688000000002</v>
      </c>
      <c r="M2450">
        <v>76.621009772707097</v>
      </c>
    </row>
    <row r="2451" spans="1:13" x14ac:dyDescent="0.45">
      <c r="A2451">
        <v>2020</v>
      </c>
      <c r="B2451">
        <v>14</v>
      </c>
      <c r="C2451" t="s">
        <v>13</v>
      </c>
      <c r="D2451" t="s">
        <v>35</v>
      </c>
      <c r="E2451">
        <v>2020</v>
      </c>
      <c r="F2451">
        <v>0.94419743607119244</v>
      </c>
      <c r="G2451">
        <v>-3.9965818485270148</v>
      </c>
      <c r="H2451">
        <v>1094556.2560000001</v>
      </c>
      <c r="I2451">
        <v>-3.9965818485270148</v>
      </c>
      <c r="J2451">
        <v>31.367968978397364</v>
      </c>
      <c r="K2451">
        <v>126261000</v>
      </c>
      <c r="L2451">
        <v>38029.269999999997</v>
      </c>
      <c r="M2451">
        <v>77.306820830065604</v>
      </c>
    </row>
    <row r="2452" spans="1:13" x14ac:dyDescent="0.45">
      <c r="A2452">
        <v>2021</v>
      </c>
      <c r="B2452">
        <v>14</v>
      </c>
      <c r="C2452" t="s">
        <v>13</v>
      </c>
      <c r="D2452" t="s">
        <v>35</v>
      </c>
      <c r="E2452">
        <v>2021</v>
      </c>
      <c r="F2452">
        <v>-0.22753344094499539</v>
      </c>
      <c r="G2452">
        <v>2.6133763096141109</v>
      </c>
      <c r="H2452">
        <v>1150092.0363333335</v>
      </c>
      <c r="I2452">
        <v>2.6133763096141109</v>
      </c>
      <c r="J2452">
        <v>36.940525425694055</v>
      </c>
      <c r="K2452">
        <v>125681593</v>
      </c>
      <c r="L2452">
        <v>39995.086000000003</v>
      </c>
      <c r="M2452">
        <v>70.687767009778995</v>
      </c>
    </row>
    <row r="2453" spans="1:13" x14ac:dyDescent="0.45">
      <c r="A2453">
        <v>2022</v>
      </c>
      <c r="B2453">
        <v>14</v>
      </c>
      <c r="C2453" t="s">
        <v>13</v>
      </c>
      <c r="D2453" t="s">
        <v>35</v>
      </c>
      <c r="E2453">
        <v>2022</v>
      </c>
      <c r="F2453">
        <v>0.24446373139896593</v>
      </c>
      <c r="G2453">
        <v>1.4780389855920077</v>
      </c>
      <c r="H2453">
        <v>1134064.3201111113</v>
      </c>
      <c r="I2453">
        <v>1.4780389855920077</v>
      </c>
      <c r="J2453">
        <v>46.84</v>
      </c>
      <c r="K2453">
        <v>125124989</v>
      </c>
      <c r="L2453">
        <v>39984.913999999997</v>
      </c>
      <c r="M2453">
        <v>60.980665248597099</v>
      </c>
    </row>
    <row r="2454" spans="1:13" x14ac:dyDescent="0.45">
      <c r="A2454">
        <v>1980</v>
      </c>
      <c r="B2454">
        <v>15</v>
      </c>
      <c r="C2454" t="s">
        <v>14</v>
      </c>
      <c r="D2454" t="s">
        <v>36</v>
      </c>
      <c r="E2454">
        <v>1980</v>
      </c>
      <c r="F2454">
        <v>24.65099631317635</v>
      </c>
      <c r="G2454">
        <v>-3.1666205216750711</v>
      </c>
      <c r="H2454">
        <v>92670.627612485594</v>
      </c>
      <c r="I2454">
        <v>-3.1666205216750711</v>
      </c>
      <c r="J2454">
        <v>65.530860841130661</v>
      </c>
      <c r="K2454">
        <v>38123775</v>
      </c>
      <c r="L2454">
        <v>11894.838</v>
      </c>
    </row>
    <row r="2455" spans="1:13" x14ac:dyDescent="0.45">
      <c r="A2455">
        <v>1981</v>
      </c>
      <c r="B2455">
        <v>15</v>
      </c>
      <c r="C2455" t="s">
        <v>14</v>
      </c>
      <c r="D2455" t="s">
        <v>36</v>
      </c>
      <c r="E2455">
        <v>1981</v>
      </c>
      <c r="F2455">
        <v>16.585783368217037</v>
      </c>
      <c r="G2455">
        <v>5.5859026676615855</v>
      </c>
      <c r="H2455">
        <v>97548.029065774317</v>
      </c>
      <c r="I2455">
        <v>5.5859026676615855</v>
      </c>
      <c r="J2455">
        <v>67.131335338575965</v>
      </c>
      <c r="K2455">
        <v>38723248</v>
      </c>
      <c r="L2455">
        <v>12272.544</v>
      </c>
    </row>
    <row r="2456" spans="1:13" x14ac:dyDescent="0.45">
      <c r="A2456">
        <v>1982</v>
      </c>
      <c r="B2456">
        <v>15</v>
      </c>
      <c r="C2456" t="s">
        <v>14</v>
      </c>
      <c r="D2456" t="s">
        <v>36</v>
      </c>
      <c r="E2456">
        <v>1982</v>
      </c>
      <c r="F2456">
        <v>6.4582956684907487</v>
      </c>
      <c r="G2456">
        <v>6.6766189145382384</v>
      </c>
      <c r="H2456">
        <v>102682.13585870981</v>
      </c>
      <c r="I2456">
        <v>6.6766189145382384</v>
      </c>
      <c r="J2456">
        <v>60.228919153868446</v>
      </c>
      <c r="K2456">
        <v>39326352</v>
      </c>
      <c r="L2456">
        <v>12068.727999999999</v>
      </c>
    </row>
    <row r="2457" spans="1:13" x14ac:dyDescent="0.45">
      <c r="A2457">
        <v>1983</v>
      </c>
      <c r="B2457">
        <v>15</v>
      </c>
      <c r="C2457" t="s">
        <v>14</v>
      </c>
      <c r="D2457" t="s">
        <v>36</v>
      </c>
      <c r="E2457">
        <v>1983</v>
      </c>
      <c r="F2457">
        <v>4.8202855850601196</v>
      </c>
      <c r="G2457">
        <v>11.71702140972333</v>
      </c>
      <c r="H2457">
        <v>108086.45879864191</v>
      </c>
      <c r="I2457">
        <v>11.71702140972333</v>
      </c>
      <c r="J2457">
        <v>57.912223983219768</v>
      </c>
      <c r="K2457">
        <v>39910403</v>
      </c>
      <c r="L2457">
        <v>12908.779</v>
      </c>
    </row>
    <row r="2458" spans="1:13" x14ac:dyDescent="0.45">
      <c r="A2458">
        <v>1984</v>
      </c>
      <c r="B2458">
        <v>15</v>
      </c>
      <c r="C2458" t="s">
        <v>14</v>
      </c>
      <c r="D2458" t="s">
        <v>36</v>
      </c>
      <c r="E2458">
        <v>1984</v>
      </c>
      <c r="F2458">
        <v>4.4213002286837906</v>
      </c>
      <c r="G2458">
        <v>9.1957957603706859</v>
      </c>
      <c r="H2458">
        <v>113775.21978804412</v>
      </c>
      <c r="I2458">
        <v>9.1957957603706859</v>
      </c>
      <c r="J2458">
        <v>57.36780025269973</v>
      </c>
      <c r="K2458">
        <v>40405956</v>
      </c>
      <c r="L2458">
        <v>13887.152</v>
      </c>
    </row>
    <row r="2459" spans="1:13" x14ac:dyDescent="0.45">
      <c r="A2459">
        <v>1985</v>
      </c>
      <c r="B2459">
        <v>15</v>
      </c>
      <c r="C2459" t="s">
        <v>14</v>
      </c>
      <c r="D2459" t="s">
        <v>36</v>
      </c>
      <c r="E2459">
        <v>1985</v>
      </c>
      <c r="F2459">
        <v>3.98543544625214</v>
      </c>
      <c r="G2459">
        <v>6.782329339527422</v>
      </c>
      <c r="H2459">
        <v>119763.38925057277</v>
      </c>
      <c r="I2459">
        <v>6.782329339527422</v>
      </c>
      <c r="J2459">
        <v>52.657049780040097</v>
      </c>
      <c r="K2459">
        <v>40805744</v>
      </c>
      <c r="L2459">
        <v>15137.73</v>
      </c>
    </row>
    <row r="2460" spans="1:13" x14ac:dyDescent="0.45">
      <c r="A2460">
        <v>1986</v>
      </c>
      <c r="B2460">
        <v>15</v>
      </c>
      <c r="C2460" t="s">
        <v>14</v>
      </c>
      <c r="D2460" t="s">
        <v>36</v>
      </c>
      <c r="E2460">
        <v>1986</v>
      </c>
      <c r="F2460">
        <v>4.9671801095668116</v>
      </c>
      <c r="G2460">
        <v>10.225351920763529</v>
      </c>
      <c r="H2460">
        <v>126066.72552691872</v>
      </c>
      <c r="I2460">
        <v>10.225351920763529</v>
      </c>
      <c r="J2460">
        <v>60.10702446356683</v>
      </c>
      <c r="K2460">
        <v>41213674</v>
      </c>
      <c r="L2460">
        <v>16754.162</v>
      </c>
    </row>
    <row r="2461" spans="1:13" x14ac:dyDescent="0.45">
      <c r="A2461">
        <v>1987</v>
      </c>
      <c r="B2461">
        <v>15</v>
      </c>
      <c r="C2461" t="s">
        <v>14</v>
      </c>
      <c r="D2461" t="s">
        <v>36</v>
      </c>
      <c r="E2461">
        <v>1987</v>
      </c>
      <c r="F2461">
        <v>4.8311078090571726</v>
      </c>
      <c r="G2461">
        <v>11.618665630403441</v>
      </c>
      <c r="H2461">
        <v>132701.81634412496</v>
      </c>
      <c r="I2461">
        <v>11.618665630403441</v>
      </c>
      <c r="J2461">
        <v>63.000152837602656</v>
      </c>
      <c r="K2461">
        <v>41621690</v>
      </c>
      <c r="L2461">
        <v>18311.111000000001</v>
      </c>
    </row>
    <row r="2462" spans="1:13" x14ac:dyDescent="0.45">
      <c r="A2462">
        <v>1988</v>
      </c>
      <c r="B2462">
        <v>15</v>
      </c>
      <c r="C2462" t="s">
        <v>14</v>
      </c>
      <c r="D2462" t="s">
        <v>36</v>
      </c>
      <c r="E2462">
        <v>1988</v>
      </c>
      <c r="F2462">
        <v>7.123308442418022</v>
      </c>
      <c r="G2462">
        <v>10.896495191322614</v>
      </c>
      <c r="H2462">
        <v>139686.12246749998</v>
      </c>
      <c r="I2462">
        <v>10.896495191322614</v>
      </c>
      <c r="J2462">
        <v>58.703637871785752</v>
      </c>
      <c r="K2462">
        <v>42031247</v>
      </c>
      <c r="L2462">
        <v>20161.307000000001</v>
      </c>
    </row>
    <row r="2463" spans="1:13" x14ac:dyDescent="0.45">
      <c r="A2463">
        <v>1989</v>
      </c>
      <c r="B2463">
        <v>15</v>
      </c>
      <c r="C2463" t="s">
        <v>14</v>
      </c>
      <c r="D2463" t="s">
        <v>36</v>
      </c>
      <c r="E2463">
        <v>1989</v>
      </c>
      <c r="F2463">
        <v>6.0651258465101705</v>
      </c>
      <c r="G2463">
        <v>6.0190630970171668</v>
      </c>
      <c r="H2463">
        <v>147038.02364999999</v>
      </c>
      <c r="I2463">
        <v>6.0190630970171668</v>
      </c>
      <c r="J2463">
        <v>52.913659562200166</v>
      </c>
      <c r="K2463">
        <v>42449038</v>
      </c>
      <c r="L2463">
        <v>21626.703000000001</v>
      </c>
    </row>
    <row r="2464" spans="1:13" x14ac:dyDescent="0.45">
      <c r="A2464">
        <v>1990</v>
      </c>
      <c r="B2464">
        <v>15</v>
      </c>
      <c r="C2464" t="s">
        <v>14</v>
      </c>
      <c r="D2464" t="s">
        <v>36</v>
      </c>
      <c r="E2464">
        <v>1990</v>
      </c>
      <c r="F2464">
        <v>10.087465738089804</v>
      </c>
      <c r="G2464">
        <v>8.80042947047626</v>
      </c>
      <c r="H2464">
        <v>154776.867</v>
      </c>
      <c r="I2464">
        <v>8.80042947047626</v>
      </c>
      <c r="J2464">
        <v>50.750313378494404</v>
      </c>
      <c r="K2464">
        <v>42869283</v>
      </c>
      <c r="L2464">
        <v>24162.186000000002</v>
      </c>
      <c r="M2464">
        <v>132.768379886171</v>
      </c>
    </row>
    <row r="2465" spans="1:13" x14ac:dyDescent="0.45">
      <c r="A2465">
        <v>1991</v>
      </c>
      <c r="B2465">
        <v>15</v>
      </c>
      <c r="C2465" t="s">
        <v>14</v>
      </c>
      <c r="D2465" t="s">
        <v>36</v>
      </c>
      <c r="E2465">
        <v>1991</v>
      </c>
      <c r="F2465">
        <v>9.1410332757702264</v>
      </c>
      <c r="G2465">
        <v>9.6869989293583814</v>
      </c>
      <c r="H2465">
        <v>147115.6298</v>
      </c>
      <c r="I2465">
        <v>9.6869989293583814</v>
      </c>
      <c r="J2465">
        <v>49.825079150498738</v>
      </c>
      <c r="K2465">
        <v>43295704</v>
      </c>
      <c r="L2465">
        <v>27100.134999999998</v>
      </c>
      <c r="M2465">
        <v>140.82667325621901</v>
      </c>
    </row>
    <row r="2466" spans="1:13" x14ac:dyDescent="0.45">
      <c r="A2466">
        <v>1992</v>
      </c>
      <c r="B2466">
        <v>15</v>
      </c>
      <c r="C2466" t="s">
        <v>14</v>
      </c>
      <c r="D2466" t="s">
        <v>36</v>
      </c>
      <c r="E2466">
        <v>1992</v>
      </c>
      <c r="F2466">
        <v>7.7779641230706602</v>
      </c>
      <c r="G2466">
        <v>5.1007816958350531</v>
      </c>
      <c r="H2466">
        <v>132622.95240000001</v>
      </c>
      <c r="I2466">
        <v>5.1007816958350531</v>
      </c>
      <c r="J2466">
        <v>48.759425641203023</v>
      </c>
      <c r="K2466">
        <v>43747962</v>
      </c>
      <c r="L2466">
        <v>30416.184000000001</v>
      </c>
      <c r="M2466">
        <v>131.48714007053499</v>
      </c>
    </row>
    <row r="2467" spans="1:13" x14ac:dyDescent="0.45">
      <c r="A2467">
        <v>1993</v>
      </c>
      <c r="B2467">
        <v>15</v>
      </c>
      <c r="C2467" t="s">
        <v>14</v>
      </c>
      <c r="D2467" t="s">
        <v>36</v>
      </c>
      <c r="E2467">
        <v>1993</v>
      </c>
      <c r="F2467">
        <v>6.2545228237659245</v>
      </c>
      <c r="G2467">
        <v>5.7972855170931581</v>
      </c>
      <c r="H2467">
        <v>123097.6299</v>
      </c>
      <c r="I2467">
        <v>5.7972855170931581</v>
      </c>
      <c r="J2467">
        <v>46.918678233765768</v>
      </c>
      <c r="K2467">
        <v>44194628</v>
      </c>
      <c r="L2467">
        <v>33184.629999999997</v>
      </c>
      <c r="M2467">
        <v>131.40841026301101</v>
      </c>
    </row>
    <row r="2468" spans="1:13" x14ac:dyDescent="0.45">
      <c r="A2468">
        <v>1994</v>
      </c>
      <c r="B2468">
        <v>15</v>
      </c>
      <c r="C2468" t="s">
        <v>14</v>
      </c>
      <c r="D2468" t="s">
        <v>36</v>
      </c>
      <c r="E2468">
        <v>1994</v>
      </c>
      <c r="F2468">
        <v>8.1589586516405745</v>
      </c>
      <c r="G2468">
        <v>8.1747641513817797</v>
      </c>
      <c r="H2468">
        <v>111868.52250000001</v>
      </c>
      <c r="I2468">
        <v>8.1747641513817797</v>
      </c>
      <c r="J2468">
        <v>48.665989786664674</v>
      </c>
      <c r="K2468">
        <v>44641540</v>
      </c>
      <c r="L2468">
        <v>35601.616999999998</v>
      </c>
      <c r="M2468">
        <v>136.29481035545101</v>
      </c>
    </row>
    <row r="2469" spans="1:13" x14ac:dyDescent="0.45">
      <c r="A2469">
        <v>1995</v>
      </c>
      <c r="B2469">
        <v>15</v>
      </c>
      <c r="C2469" t="s">
        <v>14</v>
      </c>
      <c r="D2469" t="s">
        <v>36</v>
      </c>
      <c r="E2469">
        <v>1995</v>
      </c>
      <c r="F2469">
        <v>7.0245616556598094</v>
      </c>
      <c r="G2469">
        <v>8.5171530445416153</v>
      </c>
      <c r="H2469">
        <v>102843.1716</v>
      </c>
      <c r="I2469">
        <v>8.5171530445416153</v>
      </c>
      <c r="J2469">
        <v>52.464021961203578</v>
      </c>
      <c r="K2469">
        <v>45092991</v>
      </c>
      <c r="L2469">
        <v>38704.720000000001</v>
      </c>
      <c r="M2469">
        <v>152.75810324971701</v>
      </c>
    </row>
    <row r="2470" spans="1:13" x14ac:dyDescent="0.45">
      <c r="A2470">
        <v>1996</v>
      </c>
      <c r="B2470">
        <v>15</v>
      </c>
      <c r="C2470" t="s">
        <v>14</v>
      </c>
      <c r="D2470" t="s">
        <v>36</v>
      </c>
      <c r="E2470">
        <v>1996</v>
      </c>
      <c r="F2470">
        <v>4.1106747645405903</v>
      </c>
      <c r="G2470">
        <v>6.8676244884239566</v>
      </c>
      <c r="H2470">
        <v>90944.850839999999</v>
      </c>
      <c r="I2470">
        <v>6.8676244884239566</v>
      </c>
      <c r="J2470">
        <v>52.653972927420526</v>
      </c>
      <c r="K2470">
        <v>45524681</v>
      </c>
      <c r="L2470">
        <v>42497.311999999998</v>
      </c>
      <c r="M2470">
        <v>164.43467593889699</v>
      </c>
    </row>
    <row r="2471" spans="1:13" x14ac:dyDescent="0.45">
      <c r="A2471">
        <v>1997</v>
      </c>
      <c r="B2471">
        <v>15</v>
      </c>
      <c r="C2471" t="s">
        <v>14</v>
      </c>
      <c r="D2471" t="s">
        <v>36</v>
      </c>
      <c r="E2471">
        <v>1997</v>
      </c>
      <c r="F2471">
        <v>4.003285762645433</v>
      </c>
      <c r="G2471">
        <v>5.1796297658261778</v>
      </c>
      <c r="H2471">
        <v>86609.647270000001</v>
      </c>
      <c r="I2471">
        <v>5.1796297658261778</v>
      </c>
      <c r="J2471">
        <v>57.523037746369113</v>
      </c>
      <c r="K2471">
        <v>45953580</v>
      </c>
      <c r="L2471">
        <v>46366.663999999997</v>
      </c>
      <c r="M2471">
        <v>146.64859096487399</v>
      </c>
    </row>
    <row r="2472" spans="1:13" x14ac:dyDescent="0.45">
      <c r="A2472">
        <v>1998</v>
      </c>
      <c r="B2472">
        <v>15</v>
      </c>
      <c r="C2472" t="s">
        <v>14</v>
      </c>
      <c r="D2472" t="s">
        <v>36</v>
      </c>
      <c r="E2472">
        <v>1998</v>
      </c>
      <c r="F2472">
        <v>4.4759231761170923</v>
      </c>
      <c r="G2472">
        <v>-5.8118196273288021</v>
      </c>
      <c r="H2472">
        <v>79953.986610000007</v>
      </c>
      <c r="I2472">
        <v>-5.8118196273288021</v>
      </c>
      <c r="J2472">
        <v>68.497472056361758</v>
      </c>
      <c r="K2472">
        <v>46286503</v>
      </c>
      <c r="L2472">
        <v>42134.332000000002</v>
      </c>
      <c r="M2472">
        <v>97.894454099271002</v>
      </c>
    </row>
    <row r="2473" spans="1:13" x14ac:dyDescent="0.45">
      <c r="A2473">
        <v>1999</v>
      </c>
      <c r="B2473">
        <v>15</v>
      </c>
      <c r="C2473" t="s">
        <v>14</v>
      </c>
      <c r="D2473" t="s">
        <v>36</v>
      </c>
      <c r="E2473">
        <v>1999</v>
      </c>
      <c r="F2473">
        <v>-1.2298353902398844</v>
      </c>
      <c r="G2473">
        <v>10.677450583537791</v>
      </c>
      <c r="H2473">
        <v>84186.876640000002</v>
      </c>
      <c r="I2473">
        <v>10.677450583537791</v>
      </c>
      <c r="J2473">
        <v>59.762753760653851</v>
      </c>
      <c r="K2473">
        <v>46616677</v>
      </c>
      <c r="L2473">
        <v>45648.046999999999</v>
      </c>
      <c r="M2473">
        <v>99.288673446010094</v>
      </c>
    </row>
    <row r="2474" spans="1:13" x14ac:dyDescent="0.45">
      <c r="A2474">
        <v>2000</v>
      </c>
      <c r="B2474">
        <v>15</v>
      </c>
      <c r="C2474" t="s">
        <v>14</v>
      </c>
      <c r="D2474" t="s">
        <v>36</v>
      </c>
      <c r="E2474">
        <v>2000</v>
      </c>
      <c r="F2474">
        <v>1.0217650054873673</v>
      </c>
      <c r="G2474">
        <v>8.152689659585306</v>
      </c>
      <c r="H2474">
        <v>87411.188980000006</v>
      </c>
      <c r="I2474">
        <v>8.152689659585306</v>
      </c>
      <c r="J2474">
        <v>66.095160108183364</v>
      </c>
      <c r="K2474">
        <v>47008111</v>
      </c>
      <c r="L2474">
        <v>48001.296999999999</v>
      </c>
      <c r="M2474">
        <v>104.73187407409399</v>
      </c>
    </row>
    <row r="2475" spans="1:13" x14ac:dyDescent="0.45">
      <c r="A2475">
        <v>2001</v>
      </c>
      <c r="B2475">
        <v>15</v>
      </c>
      <c r="C2475" t="s">
        <v>14</v>
      </c>
      <c r="D2475" t="s">
        <v>36</v>
      </c>
      <c r="E2475">
        <v>2001</v>
      </c>
      <c r="F2475">
        <v>3.4784991471607611</v>
      </c>
      <c r="G2475">
        <v>4.0510064029760713</v>
      </c>
      <c r="H2475">
        <v>90358.716379999998</v>
      </c>
      <c r="I2475">
        <v>4.0510064029760713</v>
      </c>
      <c r="J2475">
        <v>62.223797217990459</v>
      </c>
      <c r="K2475">
        <v>47370164</v>
      </c>
      <c r="L2475">
        <v>48871.347999999998</v>
      </c>
      <c r="M2475">
        <v>98.469796113172094</v>
      </c>
    </row>
    <row r="2476" spans="1:13" x14ac:dyDescent="0.45">
      <c r="A2476">
        <v>2002</v>
      </c>
      <c r="B2476">
        <v>15</v>
      </c>
      <c r="C2476" t="s">
        <v>14</v>
      </c>
      <c r="D2476" t="s">
        <v>36</v>
      </c>
      <c r="E2476">
        <v>2002</v>
      </c>
      <c r="F2476">
        <v>3.0331396462807305</v>
      </c>
      <c r="G2476">
        <v>7.1043331095484348</v>
      </c>
      <c r="H2476">
        <v>87882.892689999993</v>
      </c>
      <c r="I2476">
        <v>7.1043331095484348</v>
      </c>
      <c r="J2476">
        <v>58.353039402921702</v>
      </c>
      <c r="K2476">
        <v>47644736</v>
      </c>
      <c r="L2476">
        <v>50846.504000000001</v>
      </c>
      <c r="M2476">
        <v>104.445545786428</v>
      </c>
    </row>
    <row r="2477" spans="1:13" x14ac:dyDescent="0.45">
      <c r="A2477">
        <v>2003</v>
      </c>
      <c r="B2477">
        <v>15</v>
      </c>
      <c r="C2477" t="s">
        <v>14</v>
      </c>
      <c r="D2477" t="s">
        <v>36</v>
      </c>
      <c r="E2477">
        <v>2003</v>
      </c>
      <c r="F2477">
        <v>3.4499934626881554</v>
      </c>
      <c r="G2477">
        <v>2.6140398272663958</v>
      </c>
      <c r="H2477">
        <v>89585.910050000006</v>
      </c>
      <c r="I2477">
        <v>2.6140398272663958</v>
      </c>
      <c r="J2477">
        <v>61.174601279012144</v>
      </c>
      <c r="K2477">
        <v>47892330</v>
      </c>
      <c r="L2477">
        <v>52236.245999999999</v>
      </c>
      <c r="M2477">
        <v>103.10743792722501</v>
      </c>
    </row>
    <row r="2478" spans="1:13" x14ac:dyDescent="0.45">
      <c r="A2478">
        <v>2004</v>
      </c>
      <c r="B2478">
        <v>15</v>
      </c>
      <c r="C2478" t="s">
        <v>14</v>
      </c>
      <c r="D2478" t="s">
        <v>36</v>
      </c>
      <c r="E2478">
        <v>2004</v>
      </c>
      <c r="F2478">
        <v>3.1278802877273506</v>
      </c>
      <c r="G2478">
        <v>4.7812861532405151</v>
      </c>
      <c r="H2478">
        <v>91723.683420000001</v>
      </c>
      <c r="I2478">
        <v>4.7812861532405151</v>
      </c>
      <c r="J2478">
        <v>70.015714865672905</v>
      </c>
      <c r="K2478">
        <v>48082519</v>
      </c>
      <c r="L2478">
        <v>53247.425999999999</v>
      </c>
      <c r="M2478">
        <v>107.24159606851499</v>
      </c>
    </row>
    <row r="2479" spans="1:13" x14ac:dyDescent="0.45">
      <c r="A2479">
        <v>2005</v>
      </c>
      <c r="B2479">
        <v>15</v>
      </c>
      <c r="C2479" t="s">
        <v>14</v>
      </c>
      <c r="D2479" t="s">
        <v>36</v>
      </c>
      <c r="E2479">
        <v>2005</v>
      </c>
      <c r="F2479">
        <v>1.0414014916489975</v>
      </c>
      <c r="G2479">
        <v>4.0876451466190389</v>
      </c>
      <c r="H2479">
        <v>95342.676779999994</v>
      </c>
      <c r="I2479">
        <v>4.0876451466190389</v>
      </c>
      <c r="J2479">
        <v>68.324811023640137</v>
      </c>
      <c r="K2479">
        <v>48184561</v>
      </c>
      <c r="L2479">
        <v>54864.957000000002</v>
      </c>
      <c r="M2479">
        <v>127.01660831726301</v>
      </c>
    </row>
    <row r="2480" spans="1:13" x14ac:dyDescent="0.45">
      <c r="A2480">
        <v>2006</v>
      </c>
      <c r="B2480">
        <v>15</v>
      </c>
      <c r="C2480" t="s">
        <v>14</v>
      </c>
      <c r="D2480" t="s">
        <v>36</v>
      </c>
      <c r="E2480">
        <v>2006</v>
      </c>
      <c r="F2480">
        <v>-0.22319561244255226</v>
      </c>
      <c r="G2480">
        <v>4.71292765493601</v>
      </c>
      <c r="H2480">
        <v>97621.074489999999</v>
      </c>
      <c r="I2480">
        <v>4.71292765493601</v>
      </c>
      <c r="J2480">
        <v>70.651873530419351</v>
      </c>
      <c r="K2480">
        <v>48438292</v>
      </c>
      <c r="L2480">
        <v>55579.964999999997</v>
      </c>
      <c r="M2480">
        <v>136.10200051502301</v>
      </c>
    </row>
    <row r="2481" spans="1:13" x14ac:dyDescent="0.45">
      <c r="A2481">
        <v>2007</v>
      </c>
      <c r="B2481">
        <v>15</v>
      </c>
      <c r="C2481" t="s">
        <v>14</v>
      </c>
      <c r="D2481" t="s">
        <v>36</v>
      </c>
      <c r="E2481">
        <v>2007</v>
      </c>
      <c r="F2481">
        <v>2.419195944278357</v>
      </c>
      <c r="G2481">
        <v>5.2663611457193156</v>
      </c>
      <c r="H2481">
        <v>84767.180710000001</v>
      </c>
      <c r="I2481">
        <v>5.2663611457193156</v>
      </c>
      <c r="J2481">
        <v>73.874525287791542</v>
      </c>
      <c r="K2481">
        <v>48683638</v>
      </c>
      <c r="L2481">
        <v>57040.523000000001</v>
      </c>
      <c r="M2481">
        <v>137.14508357036499</v>
      </c>
    </row>
    <row r="2482" spans="1:13" x14ac:dyDescent="0.45">
      <c r="A2482">
        <v>2008</v>
      </c>
      <c r="B2482">
        <v>15</v>
      </c>
      <c r="C2482" t="s">
        <v>14</v>
      </c>
      <c r="D2482" t="s">
        <v>36</v>
      </c>
      <c r="E2482">
        <v>2008</v>
      </c>
      <c r="F2482">
        <v>2.8263023010858035</v>
      </c>
      <c r="G2482">
        <v>2.233752259771677</v>
      </c>
      <c r="H2482">
        <v>92865.681620000003</v>
      </c>
      <c r="I2482">
        <v>2.233752259771677</v>
      </c>
      <c r="J2482">
        <v>95.516352434746864</v>
      </c>
      <c r="K2482">
        <v>49054708</v>
      </c>
      <c r="L2482">
        <v>57774.65</v>
      </c>
      <c r="M2482">
        <v>108.142013885944</v>
      </c>
    </row>
    <row r="2483" spans="1:13" x14ac:dyDescent="0.45">
      <c r="A2483">
        <v>2009</v>
      </c>
      <c r="B2483">
        <v>15</v>
      </c>
      <c r="C2483" t="s">
        <v>14</v>
      </c>
      <c r="D2483" t="s">
        <v>36</v>
      </c>
      <c r="E2483">
        <v>2009</v>
      </c>
      <c r="F2483">
        <v>3.6086441257284321</v>
      </c>
      <c r="G2483">
        <v>0.27526898032958513</v>
      </c>
      <c r="H2483">
        <v>76160.385540000003</v>
      </c>
      <c r="I2483">
        <v>0.27526898032958513</v>
      </c>
      <c r="J2483">
        <v>86.133619369747009</v>
      </c>
      <c r="K2483">
        <v>49307835</v>
      </c>
      <c r="L2483">
        <v>57865.917999999998</v>
      </c>
      <c r="M2483">
        <v>91.614055187706299</v>
      </c>
    </row>
    <row r="2484" spans="1:13" x14ac:dyDescent="0.45">
      <c r="A2484">
        <v>2010</v>
      </c>
      <c r="B2484">
        <v>15</v>
      </c>
      <c r="C2484" t="s">
        <v>14</v>
      </c>
      <c r="D2484" t="s">
        <v>36</v>
      </c>
      <c r="E2484">
        <v>2010</v>
      </c>
      <c r="F2484">
        <v>2.7374968372649136</v>
      </c>
      <c r="G2484">
        <v>6.274019888653882</v>
      </c>
      <c r="H2484">
        <v>73580.619860000006</v>
      </c>
      <c r="I2484">
        <v>6.274019888653882</v>
      </c>
      <c r="J2484">
        <v>91.399596495175601</v>
      </c>
      <c r="K2484">
        <v>49554112</v>
      </c>
      <c r="L2484">
        <v>62221.305</v>
      </c>
      <c r="M2484">
        <v>100</v>
      </c>
    </row>
    <row r="2485" spans="1:13" x14ac:dyDescent="0.45">
      <c r="A2485">
        <v>2011</v>
      </c>
      <c r="B2485">
        <v>15</v>
      </c>
      <c r="C2485" t="s">
        <v>14</v>
      </c>
      <c r="D2485" t="s">
        <v>36</v>
      </c>
      <c r="E2485">
        <v>2011</v>
      </c>
      <c r="F2485">
        <v>1.2818638059200964</v>
      </c>
      <c r="G2485">
        <v>2.8914119943402596</v>
      </c>
      <c r="H2485">
        <v>59412.864629999996</v>
      </c>
      <c r="I2485">
        <v>2.8914119943402596</v>
      </c>
      <c r="J2485">
        <v>105.56631358134838</v>
      </c>
      <c r="K2485">
        <v>49936638</v>
      </c>
      <c r="L2485">
        <v>64630.86</v>
      </c>
      <c r="M2485">
        <v>97.491302190656199</v>
      </c>
    </row>
    <row r="2486" spans="1:13" x14ac:dyDescent="0.45">
      <c r="A2486">
        <v>2012</v>
      </c>
      <c r="B2486">
        <v>15</v>
      </c>
      <c r="C2486" t="s">
        <v>14</v>
      </c>
      <c r="D2486" t="s">
        <v>36</v>
      </c>
      <c r="E2486">
        <v>2012</v>
      </c>
      <c r="F2486">
        <v>1.2518081696316017</v>
      </c>
      <c r="G2486">
        <v>1.8655994959656255</v>
      </c>
      <c r="H2486">
        <v>60849.247009999999</v>
      </c>
      <c r="I2486">
        <v>1.8655994959656255</v>
      </c>
      <c r="J2486">
        <v>105.45832773770141</v>
      </c>
      <c r="K2486">
        <v>50199853</v>
      </c>
      <c r="L2486">
        <v>64802.52</v>
      </c>
      <c r="M2486">
        <v>105.126979533317</v>
      </c>
    </row>
    <row r="2487" spans="1:13" x14ac:dyDescent="0.45">
      <c r="A2487">
        <v>2013</v>
      </c>
      <c r="B2487">
        <v>15</v>
      </c>
      <c r="C2487" t="s">
        <v>14</v>
      </c>
      <c r="D2487" t="s">
        <v>36</v>
      </c>
      <c r="E2487">
        <v>2013</v>
      </c>
      <c r="F2487">
        <v>1.0185438050527722</v>
      </c>
      <c r="G2487">
        <v>2.6961509612895469</v>
      </c>
      <c r="H2487">
        <v>50080.819990000004</v>
      </c>
      <c r="I2487">
        <v>2.6961509612895469</v>
      </c>
      <c r="J2487">
        <v>97.952104953888181</v>
      </c>
      <c r="K2487">
        <v>50428893</v>
      </c>
      <c r="L2487">
        <v>64441.535000000003</v>
      </c>
      <c r="M2487">
        <v>119.02693940295001</v>
      </c>
    </row>
    <row r="2488" spans="1:13" x14ac:dyDescent="0.45">
      <c r="A2488">
        <v>2014</v>
      </c>
      <c r="B2488">
        <v>15</v>
      </c>
      <c r="C2488" t="s">
        <v>14</v>
      </c>
      <c r="D2488" t="s">
        <v>36</v>
      </c>
      <c r="E2488">
        <v>2014</v>
      </c>
      <c r="F2488">
        <v>0.90689675061581454</v>
      </c>
      <c r="G2488">
        <v>2.5562195088349711</v>
      </c>
      <c r="H2488">
        <v>53733.956859999998</v>
      </c>
      <c r="I2488">
        <v>2.5562195088349711</v>
      </c>
      <c r="J2488">
        <v>90.614441898156727</v>
      </c>
      <c r="K2488">
        <v>50746659</v>
      </c>
      <c r="L2488">
        <v>64414.167999999998</v>
      </c>
      <c r="M2488">
        <v>134.523803868149</v>
      </c>
    </row>
    <row r="2489" spans="1:13" x14ac:dyDescent="0.45">
      <c r="A2489">
        <v>2015</v>
      </c>
      <c r="B2489">
        <v>15</v>
      </c>
      <c r="C2489" t="s">
        <v>14</v>
      </c>
      <c r="D2489" t="s">
        <v>36</v>
      </c>
      <c r="E2489">
        <v>2015</v>
      </c>
      <c r="F2489">
        <v>3.1855959666495295</v>
      </c>
      <c r="G2489">
        <v>2.2684294006858181</v>
      </c>
      <c r="H2489">
        <v>47459.544439999998</v>
      </c>
      <c r="I2489">
        <v>2.2684294006858181</v>
      </c>
      <c r="J2489">
        <v>79.13249438909196</v>
      </c>
      <c r="K2489">
        <v>51014947</v>
      </c>
      <c r="L2489">
        <v>64988.355000000003</v>
      </c>
      <c r="M2489">
        <v>142.05387339554699</v>
      </c>
    </row>
    <row r="2490" spans="1:13" x14ac:dyDescent="0.45">
      <c r="A2490">
        <v>2016</v>
      </c>
      <c r="B2490">
        <v>15</v>
      </c>
      <c r="C2490" t="s">
        <v>14</v>
      </c>
      <c r="D2490" t="s">
        <v>36</v>
      </c>
      <c r="E2490">
        <v>2016</v>
      </c>
      <c r="F2490">
        <v>1.986038505453493</v>
      </c>
      <c r="G2490">
        <v>2.5391447288434961</v>
      </c>
      <c r="H2490">
        <v>50975.940130000003</v>
      </c>
      <c r="I2490">
        <v>2.5391447288434961</v>
      </c>
      <c r="J2490">
        <v>73.603809465598061</v>
      </c>
      <c r="K2490">
        <v>51217803</v>
      </c>
      <c r="L2490">
        <v>66508.259999999995</v>
      </c>
      <c r="M2490">
        <v>139.05544819912399</v>
      </c>
    </row>
    <row r="2491" spans="1:13" x14ac:dyDescent="0.45">
      <c r="A2491">
        <v>2017</v>
      </c>
      <c r="B2491">
        <v>15</v>
      </c>
      <c r="C2491" t="s">
        <v>14</v>
      </c>
      <c r="D2491" t="s">
        <v>36</v>
      </c>
      <c r="E2491">
        <v>2017</v>
      </c>
      <c r="F2491">
        <v>2.2227813815284065</v>
      </c>
      <c r="G2491">
        <v>2.8701969615114677</v>
      </c>
      <c r="H2491">
        <v>77903.974019999994</v>
      </c>
      <c r="I2491">
        <v>2.8701969615114677</v>
      </c>
      <c r="J2491">
        <v>77.120917806641629</v>
      </c>
      <c r="K2491">
        <v>51361911</v>
      </c>
      <c r="L2491">
        <v>66910.399999999994</v>
      </c>
      <c r="M2491">
        <v>143.07666791413899</v>
      </c>
    </row>
    <row r="2492" spans="1:13" x14ac:dyDescent="0.45">
      <c r="A2492">
        <v>2018</v>
      </c>
      <c r="B2492">
        <v>15</v>
      </c>
      <c r="C2492" t="s">
        <v>14</v>
      </c>
      <c r="D2492" t="s">
        <v>36</v>
      </c>
      <c r="E2492">
        <v>2018</v>
      </c>
      <c r="F2492">
        <v>0.48294898310261658</v>
      </c>
      <c r="G2492">
        <v>2.4622462161331384</v>
      </c>
      <c r="H2492">
        <v>74192.731799999994</v>
      </c>
      <c r="I2492">
        <v>2.4622462161331384</v>
      </c>
      <c r="J2492">
        <v>78.988865513436309</v>
      </c>
      <c r="K2492">
        <v>51585058</v>
      </c>
      <c r="L2492">
        <v>67828.929999999993</v>
      </c>
      <c r="M2492">
        <v>152.99299156187499</v>
      </c>
    </row>
    <row r="2493" spans="1:13" x14ac:dyDescent="0.45">
      <c r="A2493">
        <v>2019</v>
      </c>
      <c r="B2493">
        <v>15</v>
      </c>
      <c r="C2493" t="s">
        <v>14</v>
      </c>
      <c r="D2493" t="s">
        <v>36</v>
      </c>
      <c r="E2493">
        <v>2019</v>
      </c>
      <c r="F2493">
        <v>-0.8393253081496681</v>
      </c>
      <c r="G2493">
        <v>1.8889146004306951</v>
      </c>
      <c r="H2493">
        <v>79306.401989999998</v>
      </c>
      <c r="I2493">
        <v>1.8889146004306951</v>
      </c>
      <c r="J2493">
        <v>75.757138965219042</v>
      </c>
      <c r="K2493">
        <v>51764822</v>
      </c>
      <c r="L2493">
        <v>66896.13</v>
      </c>
      <c r="M2493">
        <v>147.622919566554</v>
      </c>
    </row>
    <row r="2494" spans="1:13" x14ac:dyDescent="0.45">
      <c r="A2494">
        <v>2020</v>
      </c>
      <c r="B2494">
        <v>15</v>
      </c>
      <c r="C2494" t="s">
        <v>14</v>
      </c>
      <c r="D2494" t="s">
        <v>36</v>
      </c>
      <c r="E2494">
        <v>2020</v>
      </c>
      <c r="F2494">
        <v>1.5637468567534256</v>
      </c>
      <c r="G2494">
        <v>-0.84621223779923582</v>
      </c>
      <c r="H2494">
        <v>76079.908679999993</v>
      </c>
      <c r="I2494">
        <v>-0.84621223779923582</v>
      </c>
      <c r="J2494">
        <v>69.034045090956155</v>
      </c>
      <c r="K2494">
        <v>51836239</v>
      </c>
      <c r="L2494">
        <v>64311.133000000002</v>
      </c>
      <c r="M2494">
        <v>136.98409804640301</v>
      </c>
    </row>
    <row r="2495" spans="1:13" x14ac:dyDescent="0.45">
      <c r="A2495">
        <v>2021</v>
      </c>
      <c r="B2495">
        <v>15</v>
      </c>
      <c r="C2495" t="s">
        <v>14</v>
      </c>
      <c r="D2495" t="s">
        <v>36</v>
      </c>
      <c r="E2495">
        <v>2021</v>
      </c>
      <c r="F2495">
        <v>2.4976757211081946</v>
      </c>
      <c r="G2495">
        <v>4.3292074606188891</v>
      </c>
      <c r="H2495">
        <v>76526.34749</v>
      </c>
      <c r="I2495">
        <v>4.3292074606188891</v>
      </c>
      <c r="J2495">
        <v>80.492339951864651</v>
      </c>
      <c r="K2495">
        <v>51744876</v>
      </c>
      <c r="L2495">
        <v>67330.304999999993</v>
      </c>
      <c r="M2495">
        <v>138.97464166294401</v>
      </c>
    </row>
    <row r="2496" spans="1:13" x14ac:dyDescent="0.45">
      <c r="A2496">
        <v>2022</v>
      </c>
      <c r="B2496">
        <v>15</v>
      </c>
      <c r="C2496" t="s">
        <v>14</v>
      </c>
      <c r="E2496">
        <v>2022</v>
      </c>
      <c r="F2496">
        <v>1.21768616147655</v>
      </c>
      <c r="G2496">
        <v>2.7924820870107538</v>
      </c>
      <c r="H2496">
        <v>77304.219386666664</v>
      </c>
      <c r="I2496">
        <v>2.7924820870107538</v>
      </c>
      <c r="J2496">
        <v>96.78306154100683</v>
      </c>
      <c r="K2496">
        <v>51628117</v>
      </c>
      <c r="L2496">
        <v>68126.19</v>
      </c>
      <c r="M2496">
        <v>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N3429"/>
  <sheetViews>
    <sheetView tabSelected="1" topLeftCell="A3760" zoomScale="68" zoomScaleNormal="68" workbookViewId="0">
      <selection activeCell="D40" sqref="D40"/>
    </sheetView>
  </sheetViews>
  <sheetFormatPr defaultRowHeight="13.9" x14ac:dyDescent="0.4"/>
  <cols>
    <col min="1" max="1" width="9.06640625" style="60"/>
    <col min="2" max="2" width="19.796875" style="60" bestFit="1" customWidth="1"/>
    <col min="3" max="3" width="9.06640625" style="5"/>
    <col min="4" max="4" width="26.06640625" style="5" customWidth="1"/>
    <col min="5" max="5" width="21.19921875" style="60" customWidth="1"/>
    <col min="6" max="6" width="14.46484375" style="62" customWidth="1"/>
    <col min="7" max="7" width="16.06640625" style="61" customWidth="1"/>
    <col min="8" max="8" width="16.265625" style="61" customWidth="1"/>
    <col min="9" max="9" width="19.33203125" style="61" customWidth="1"/>
    <col min="10" max="13" width="16.86328125" style="61" customWidth="1"/>
    <col min="14" max="14" width="13.46484375" style="60" customWidth="1"/>
    <col min="15" max="16384" width="9.06640625" style="60"/>
  </cols>
  <sheetData>
    <row r="1" spans="1:14" s="5" customFormat="1" x14ac:dyDescent="0.4">
      <c r="F1" s="58" t="s">
        <v>54</v>
      </c>
      <c r="G1" s="58" t="s">
        <v>25</v>
      </c>
      <c r="H1" s="58" t="s">
        <v>27</v>
      </c>
      <c r="I1" s="58" t="s">
        <v>257</v>
      </c>
      <c r="J1" s="58" t="s">
        <v>31</v>
      </c>
      <c r="K1" s="58" t="s">
        <v>55</v>
      </c>
      <c r="L1" s="58" t="s">
        <v>32</v>
      </c>
      <c r="M1" s="58" t="s">
        <v>233</v>
      </c>
      <c r="N1" s="47" t="s">
        <v>258</v>
      </c>
    </row>
    <row r="2" spans="1:14" s="59" customFormat="1" ht="27" x14ac:dyDescent="0.45">
      <c r="A2" s="46" t="s">
        <v>234</v>
      </c>
      <c r="B2" s="46" t="s">
        <v>19</v>
      </c>
      <c r="C2" s="46" t="s">
        <v>235</v>
      </c>
      <c r="D2" s="46" t="s">
        <v>236</v>
      </c>
      <c r="E2" s="46" t="s">
        <v>237</v>
      </c>
      <c r="F2" s="46" t="s">
        <v>238</v>
      </c>
      <c r="G2" s="47" t="s">
        <v>255</v>
      </c>
      <c r="H2" s="46" t="s">
        <v>239</v>
      </c>
      <c r="I2" s="47" t="s">
        <v>240</v>
      </c>
      <c r="J2" s="46" t="s">
        <v>241</v>
      </c>
      <c r="K2" s="47" t="s">
        <v>242</v>
      </c>
      <c r="L2" s="46" t="s">
        <v>243</v>
      </c>
      <c r="M2" s="48" t="s">
        <v>244</v>
      </c>
      <c r="N2" s="47" t="s">
        <v>259</v>
      </c>
    </row>
    <row r="3" spans="1:14" hidden="1" x14ac:dyDescent="0.4">
      <c r="A3" s="38">
        <v>1</v>
      </c>
      <c r="B3" s="38" t="s">
        <v>57</v>
      </c>
      <c r="C3" s="38">
        <v>2000</v>
      </c>
      <c r="D3" s="38" t="s">
        <v>246</v>
      </c>
      <c r="E3" s="38" t="s">
        <v>254</v>
      </c>
      <c r="F3" s="60">
        <v>5.5166606611007467E-2</v>
      </c>
      <c r="G3" s="61">
        <v>19542982</v>
      </c>
      <c r="H3" s="61">
        <f t="shared" ref="H3:H5" si="0">(H4+H5+H6)/3</f>
        <v>11.445738151607339</v>
      </c>
      <c r="I3" s="61">
        <f>(I532+I555+I578)/3</f>
        <v>143.51311492510951</v>
      </c>
      <c r="J3" s="61">
        <v>170000</v>
      </c>
      <c r="K3" s="61">
        <f>(K532+K555+K578)/3</f>
        <v>51.980959032202087</v>
      </c>
      <c r="L3" s="63">
        <f t="shared" ref="L3:L4" si="1">L4*0.95</f>
        <v>164.41206804723814</v>
      </c>
      <c r="M3" s="61">
        <f>(M532+M555+M578)/3</f>
        <v>39.710492974427495</v>
      </c>
      <c r="N3" s="60">
        <v>22.077999999999999</v>
      </c>
    </row>
    <row r="4" spans="1:14" hidden="1" x14ac:dyDescent="0.4">
      <c r="A4" s="38">
        <v>1</v>
      </c>
      <c r="B4" s="38" t="s">
        <v>57</v>
      </c>
      <c r="C4" s="38">
        <v>2001</v>
      </c>
      <c r="D4" s="38" t="s">
        <v>246</v>
      </c>
      <c r="E4" s="38" t="s">
        <v>254</v>
      </c>
      <c r="F4" s="60">
        <v>5.5292719169112402E-2</v>
      </c>
      <c r="G4" s="61">
        <v>19688632</v>
      </c>
      <c r="H4" s="61">
        <f t="shared" si="0"/>
        <v>11.402161631521494</v>
      </c>
      <c r="I4" s="61">
        <f>(I533+I556+I579)/3</f>
        <v>110.44243826370473</v>
      </c>
      <c r="J4" s="61">
        <v>680000</v>
      </c>
      <c r="K4" s="61">
        <f>(K533+K556+K579)/3</f>
        <v>55.399058249041055</v>
      </c>
      <c r="L4" s="63">
        <f t="shared" si="1"/>
        <v>173.06533478656647</v>
      </c>
      <c r="M4" s="61">
        <f>(M533+M556+M579)/3</f>
        <v>32.082482589575783</v>
      </c>
      <c r="N4" s="60">
        <v>22.169</v>
      </c>
    </row>
    <row r="5" spans="1:14" hidden="1" x14ac:dyDescent="0.4">
      <c r="A5" s="38">
        <v>1</v>
      </c>
      <c r="B5" s="38" t="s">
        <v>57</v>
      </c>
      <c r="C5" s="38">
        <v>2002</v>
      </c>
      <c r="D5" s="38" t="s">
        <v>246</v>
      </c>
      <c r="E5" s="38" t="s">
        <v>254</v>
      </c>
      <c r="F5" s="60">
        <v>6.6810137933556613E-2</v>
      </c>
      <c r="G5" s="61">
        <v>21000256</v>
      </c>
      <c r="H5" s="61">
        <f t="shared" si="0"/>
        <v>11.279814612125477</v>
      </c>
      <c r="I5" s="61">
        <f>(I534+I557+I580)/3</f>
        <v>93.883743807358755</v>
      </c>
      <c r="J5" s="61">
        <v>50000000</v>
      </c>
      <c r="K5" s="61">
        <f>(K534+K557+K580)/3</f>
        <v>74.981074843922841</v>
      </c>
      <c r="L5" s="63">
        <v>182.17403661743839</v>
      </c>
      <c r="M5" s="61">
        <f>(M534+M557+M580)/3</f>
        <v>33.522089136710768</v>
      </c>
      <c r="N5" s="60">
        <v>22.260999999999999</v>
      </c>
    </row>
    <row r="6" spans="1:14" hidden="1" x14ac:dyDescent="0.4">
      <c r="A6" s="38">
        <v>1</v>
      </c>
      <c r="B6" s="38" t="s">
        <v>57</v>
      </c>
      <c r="C6" s="38">
        <v>2003</v>
      </c>
      <c r="D6" s="38" t="s">
        <v>246</v>
      </c>
      <c r="E6" s="38" t="s">
        <v>254</v>
      </c>
      <c r="F6" s="60">
        <v>7.3004968397178557E-2</v>
      </c>
      <c r="G6" s="61">
        <v>22645130</v>
      </c>
      <c r="H6" s="61">
        <v>11.655238211175046</v>
      </c>
      <c r="I6" s="61">
        <f>(I535+I558+I581)/3</f>
        <v>90.638855977985543</v>
      </c>
      <c r="J6" s="61">
        <v>57799999.899999999</v>
      </c>
      <c r="K6" s="61">
        <f>(K535+K558+K581)/3</f>
        <v>61.76785351772795</v>
      </c>
      <c r="L6" s="63">
        <v>199.64322789583429</v>
      </c>
      <c r="M6" s="61">
        <f>(M535+M558+M581)/3</f>
        <v>35.042970112709106</v>
      </c>
      <c r="N6" s="60">
        <v>22.353000000000002</v>
      </c>
    </row>
    <row r="7" spans="1:14" hidden="1" x14ac:dyDescent="0.4">
      <c r="A7" s="38">
        <v>1</v>
      </c>
      <c r="B7" s="38" t="s">
        <v>57</v>
      </c>
      <c r="C7" s="38">
        <v>2004</v>
      </c>
      <c r="D7" s="38" t="s">
        <v>246</v>
      </c>
      <c r="E7" s="38" t="s">
        <v>254</v>
      </c>
      <c r="F7" s="60">
        <v>5.4866758732048514E-2</v>
      </c>
      <c r="G7" s="61">
        <v>23553551</v>
      </c>
      <c r="H7" s="61">
        <v>11.271432071263959</v>
      </c>
      <c r="I7" s="61">
        <f>(I536+I559+I582)/3</f>
        <v>91.06190184070762</v>
      </c>
      <c r="J7" s="61">
        <v>186900000</v>
      </c>
      <c r="K7" s="61">
        <f>(K536+K559+K582)/3</f>
        <v>68.300635297937148</v>
      </c>
      <c r="L7" s="63">
        <v>221.83053072030711</v>
      </c>
      <c r="M7" s="61">
        <f>(M4+M5+M6)/3</f>
        <v>33.549180612998555</v>
      </c>
      <c r="N7" s="60">
        <v>22.5</v>
      </c>
    </row>
    <row r="8" spans="1:14" hidden="1" x14ac:dyDescent="0.4">
      <c r="A8" s="38">
        <v>1</v>
      </c>
      <c r="B8" s="38" t="s">
        <v>57</v>
      </c>
      <c r="C8" s="38">
        <v>2005</v>
      </c>
      <c r="D8" s="38" t="s">
        <v>246</v>
      </c>
      <c r="E8" s="38" t="s">
        <v>254</v>
      </c>
      <c r="F8" s="60">
        <v>8.0361134366610784E-2</v>
      </c>
      <c r="G8" s="61">
        <v>24411191</v>
      </c>
      <c r="H8" s="61">
        <v>10.912773553937427</v>
      </c>
      <c r="I8" s="61">
        <f>(I537+I583+I560)/3</f>
        <v>92.827109094120388</v>
      </c>
      <c r="J8" s="61">
        <v>271000000</v>
      </c>
      <c r="K8" s="61">
        <f>(K537+K560+K583)/3</f>
        <v>64.326738710590789</v>
      </c>
      <c r="L8" s="61">
        <v>254.11527430556112</v>
      </c>
      <c r="M8" s="61">
        <f>(M537+M560+M583)/3</f>
        <v>35.808485511671911</v>
      </c>
      <c r="N8" s="60">
        <v>22.702999999999999</v>
      </c>
    </row>
    <row r="9" spans="1:14" hidden="1" x14ac:dyDescent="0.4">
      <c r="A9" s="38">
        <v>1</v>
      </c>
      <c r="B9" s="38" t="s">
        <v>57</v>
      </c>
      <c r="C9" s="38">
        <v>2006</v>
      </c>
      <c r="D9" s="38" t="s">
        <v>246</v>
      </c>
      <c r="E9" s="38" t="s">
        <v>254</v>
      </c>
      <c r="F9" s="60">
        <v>8.9756908634472485E-2</v>
      </c>
      <c r="G9" s="61">
        <v>25442944</v>
      </c>
      <c r="H9" s="61">
        <v>7.1997512890800976</v>
      </c>
      <c r="I9" s="61">
        <f>(I538+I561+I584)/3</f>
        <v>95.621281765309121</v>
      </c>
      <c r="J9" s="61">
        <v>238000000</v>
      </c>
      <c r="K9" s="61">
        <f>(K538+K561+K584)/3</f>
        <v>68.673577969626351</v>
      </c>
      <c r="L9" s="61">
        <v>274.01539432265281</v>
      </c>
      <c r="M9" s="61">
        <f>(M538+M561+M584)/3</f>
        <v>35.900709183586493</v>
      </c>
      <c r="N9" s="60">
        <v>22.907</v>
      </c>
    </row>
    <row r="10" spans="1:14" hidden="1" x14ac:dyDescent="0.4">
      <c r="A10" s="38">
        <v>1</v>
      </c>
      <c r="B10" s="38" t="s">
        <v>57</v>
      </c>
      <c r="C10" s="38">
        <v>2007</v>
      </c>
      <c r="D10" s="38" t="s">
        <v>246</v>
      </c>
      <c r="E10" s="38" t="s">
        <v>254</v>
      </c>
      <c r="F10" s="60">
        <v>0.10994004200468505</v>
      </c>
      <c r="G10" s="61">
        <v>25903301</v>
      </c>
      <c r="H10" s="61">
        <v>22.527756199789991</v>
      </c>
      <c r="I10" s="61">
        <f>(I539+I562+I585)/3</f>
        <v>95.991419787050361</v>
      </c>
      <c r="J10" s="61">
        <v>188690000</v>
      </c>
      <c r="K10" s="61">
        <f>(K539+K562+K585)/3</f>
        <v>66.429649198996984</v>
      </c>
      <c r="L10" s="61">
        <v>376.31829644154283</v>
      </c>
      <c r="M10" s="61">
        <f>(M539+M562+M585)/3</f>
        <v>38.657467850463114</v>
      </c>
      <c r="N10" s="60">
        <v>23.113</v>
      </c>
    </row>
    <row r="11" spans="1:14" hidden="1" x14ac:dyDescent="0.4">
      <c r="A11" s="38">
        <v>1</v>
      </c>
      <c r="B11" s="38" t="s">
        <v>57</v>
      </c>
      <c r="C11" s="38">
        <v>2008</v>
      </c>
      <c r="D11" s="38" t="s">
        <v>246</v>
      </c>
      <c r="E11" s="38" t="s">
        <v>254</v>
      </c>
      <c r="F11" s="60">
        <v>0.16557335493632905</v>
      </c>
      <c r="G11" s="61">
        <v>26427199</v>
      </c>
      <c r="H11" s="61">
        <v>2.0962887488286555</v>
      </c>
      <c r="I11" s="61">
        <f>(I540+I563+I586)/3</f>
        <v>99.532647449241153</v>
      </c>
      <c r="J11" s="61">
        <v>46033740</v>
      </c>
      <c r="K11" s="61">
        <f>(K540+K586+K563)/3</f>
        <v>65.134604821619391</v>
      </c>
      <c r="L11" s="61">
        <v>382.53380381541456</v>
      </c>
      <c r="M11" s="61">
        <f>(M540+M563+M586)/3</f>
        <v>39.217716567490591</v>
      </c>
      <c r="N11" s="60">
        <v>23.32</v>
      </c>
    </row>
    <row r="12" spans="1:14" hidden="1" x14ac:dyDescent="0.4">
      <c r="A12" s="38">
        <v>1</v>
      </c>
      <c r="B12" s="38" t="s">
        <v>57</v>
      </c>
      <c r="C12" s="38">
        <v>2009</v>
      </c>
      <c r="D12" s="38" t="s">
        <v>246</v>
      </c>
      <c r="E12" s="38" t="s">
        <v>254</v>
      </c>
      <c r="F12" s="60">
        <v>0.23950690054341914</v>
      </c>
      <c r="G12" s="61">
        <v>27385307</v>
      </c>
      <c r="H12" s="61">
        <v>-2.1634044278301019</v>
      </c>
      <c r="I12" s="61">
        <f>(I541+I564+I587)/3</f>
        <v>99.752578469479559</v>
      </c>
      <c r="J12" s="61">
        <v>56107246.5</v>
      </c>
      <c r="K12" s="61">
        <f>(K541+K564+K587)/3</f>
        <v>58.429913939580821</v>
      </c>
      <c r="L12" s="61">
        <v>453.38738207525847</v>
      </c>
      <c r="M12" s="61">
        <f>(M541+M564+M587)/3</f>
        <v>38.457777634624449</v>
      </c>
      <c r="N12" s="60">
        <v>23.527999999999999</v>
      </c>
    </row>
    <row r="13" spans="1:14" hidden="1" x14ac:dyDescent="0.4">
      <c r="A13" s="38">
        <v>1</v>
      </c>
      <c r="B13" s="38" t="s">
        <v>57</v>
      </c>
      <c r="C13" s="38">
        <v>2010</v>
      </c>
      <c r="D13" s="38" t="s">
        <v>246</v>
      </c>
      <c r="E13" s="38" t="s">
        <v>254</v>
      </c>
      <c r="F13" s="60">
        <v>0.30423021594575489</v>
      </c>
      <c r="G13" s="61">
        <v>28189672</v>
      </c>
      <c r="H13" s="61">
        <v>3.8146303170911011</v>
      </c>
      <c r="I13" s="61">
        <v>100</v>
      </c>
      <c r="J13" s="61">
        <v>190774431.97999999</v>
      </c>
      <c r="K13" s="61">
        <f>(K542+K588+K565)/3</f>
        <v>61.512957126508901</v>
      </c>
      <c r="L13" s="61">
        <v>562.49921944420089</v>
      </c>
      <c r="M13" s="61">
        <f>(M542+M565+M588)/3</f>
        <v>37.569324046545624</v>
      </c>
      <c r="N13" s="60">
        <v>23.736999999999998</v>
      </c>
    </row>
    <row r="14" spans="1:14" hidden="1" x14ac:dyDescent="0.4">
      <c r="A14" s="38">
        <v>1</v>
      </c>
      <c r="B14" s="38" t="s">
        <v>57</v>
      </c>
      <c r="C14" s="38">
        <v>2011</v>
      </c>
      <c r="D14" s="38" t="s">
        <v>246</v>
      </c>
      <c r="E14" s="38" t="s">
        <v>254</v>
      </c>
      <c r="F14" s="60">
        <v>0.40896529086291272</v>
      </c>
      <c r="G14" s="61">
        <v>29249157</v>
      </c>
      <c r="H14" s="61">
        <v>16.593346731162725</v>
      </c>
      <c r="I14" s="61">
        <f>(I543+I566+I589)/3</f>
        <v>100.69416477666466</v>
      </c>
      <c r="J14" s="61">
        <v>52173421</v>
      </c>
      <c r="K14" s="61">
        <f>(K543+K589+K566)/3</f>
        <v>62.546112012136177</v>
      </c>
      <c r="L14" s="61">
        <v>608.73885586840152</v>
      </c>
      <c r="M14" s="61">
        <f>(M543+M566+M589)/3</f>
        <v>39.515790194164005</v>
      </c>
      <c r="N14" s="60">
        <v>23.948</v>
      </c>
    </row>
    <row r="15" spans="1:14" hidden="1" x14ac:dyDescent="0.4">
      <c r="A15" s="38">
        <v>1</v>
      </c>
      <c r="B15" s="38" t="s">
        <v>57</v>
      </c>
      <c r="C15" s="38">
        <v>2012</v>
      </c>
      <c r="D15" s="38" t="s">
        <v>246</v>
      </c>
      <c r="E15" s="38" t="s">
        <v>254</v>
      </c>
      <c r="F15" s="60">
        <v>0.33506103544160776</v>
      </c>
      <c r="G15" s="61">
        <v>30466479</v>
      </c>
      <c r="H15" s="61">
        <v>7.3017564713664598</v>
      </c>
      <c r="I15" s="61">
        <f>(I544+I567+I590)/3</f>
        <v>102.2059419189942</v>
      </c>
      <c r="J15" s="61">
        <v>56823660</v>
      </c>
      <c r="K15" s="61">
        <f>(K544+K567+K590)/3</f>
        <v>60.597070390569094</v>
      </c>
      <c r="L15" s="61">
        <v>653.41747912443861</v>
      </c>
      <c r="M15" s="61">
        <f>(M544+M567+M590)/3</f>
        <v>49.417766518278405</v>
      </c>
      <c r="N15" s="60">
        <v>24.16</v>
      </c>
    </row>
    <row r="16" spans="1:14" hidden="1" x14ac:dyDescent="0.4">
      <c r="A16" s="38">
        <v>1</v>
      </c>
      <c r="B16" s="38" t="s">
        <v>57</v>
      </c>
      <c r="C16" s="38">
        <v>2013</v>
      </c>
      <c r="D16" s="38" t="s">
        <v>246</v>
      </c>
      <c r="E16" s="38" t="s">
        <v>254</v>
      </c>
      <c r="F16" s="60">
        <v>0.29808781267706003</v>
      </c>
      <c r="G16" s="61">
        <v>31541209</v>
      </c>
      <c r="H16" s="61">
        <v>4.8227854793162663</v>
      </c>
      <c r="I16" s="61">
        <f>(I545+I568+I591)/3</f>
        <v>104.85905270012888</v>
      </c>
      <c r="J16" s="61">
        <v>48311346</v>
      </c>
      <c r="K16" s="61">
        <f>(K545+K568+K591)/3</f>
        <v>58.73049709435228</v>
      </c>
      <c r="L16" s="61">
        <v>638.73318478022316</v>
      </c>
      <c r="M16" s="61">
        <f>(M545+M568+M591)/3</f>
        <v>49.082897515993245</v>
      </c>
      <c r="N16" s="60">
        <v>24.373000000000001</v>
      </c>
    </row>
    <row r="17" spans="1:14" hidden="1" x14ac:dyDescent="0.4">
      <c r="A17" s="38">
        <v>1</v>
      </c>
      <c r="B17" s="38" t="s">
        <v>57</v>
      </c>
      <c r="C17" s="38">
        <v>2014</v>
      </c>
      <c r="D17" s="38" t="s">
        <v>246</v>
      </c>
      <c r="E17" s="38" t="s">
        <v>254</v>
      </c>
      <c r="F17" s="60">
        <v>0.28369239591016199</v>
      </c>
      <c r="G17" s="61">
        <v>32716210</v>
      </c>
      <c r="H17" s="61">
        <v>0.56694454081620904</v>
      </c>
      <c r="I17" s="61">
        <f>(I546+I569+I592)/3</f>
        <v>106.09981073823197</v>
      </c>
      <c r="J17" s="61">
        <v>42975262.5</v>
      </c>
      <c r="K17" s="61">
        <f>(K546+K569+K592)/3</f>
        <v>65.118747768406593</v>
      </c>
      <c r="L17" s="61">
        <v>626.51293045057253</v>
      </c>
      <c r="M17" s="61">
        <f>(M546+M569+M592)/3</f>
        <v>44.602774321221432</v>
      </c>
      <c r="N17" s="60">
        <v>24.587</v>
      </c>
    </row>
    <row r="18" spans="1:14" hidden="1" x14ac:dyDescent="0.4">
      <c r="A18" s="38">
        <v>1</v>
      </c>
      <c r="B18" s="38" t="s">
        <v>57</v>
      </c>
      <c r="C18" s="38">
        <v>2015</v>
      </c>
      <c r="D18" s="38" t="s">
        <v>246</v>
      </c>
      <c r="E18" s="38" t="s">
        <v>254</v>
      </c>
      <c r="F18" s="60">
        <v>0.29797177471882247</v>
      </c>
      <c r="G18" s="61">
        <v>33753499</v>
      </c>
      <c r="H18" s="61">
        <v>2.4475630020462944</v>
      </c>
      <c r="I18" s="61">
        <f>(I547+I570+I593)/3</f>
        <v>104.95056691885395</v>
      </c>
      <c r="J18" s="61">
        <v>169146608</v>
      </c>
      <c r="K18" s="61">
        <f>(K547+K570+K593)/3</f>
        <v>59.686140868463049</v>
      </c>
      <c r="L18" s="61">
        <v>566.88113266507185</v>
      </c>
      <c r="M18" s="61">
        <f>(M547+M570+M593)/3</f>
        <v>39.913482222156055</v>
      </c>
      <c r="N18" s="60">
        <v>24.803000000000001</v>
      </c>
    </row>
    <row r="19" spans="1:14" hidden="1" x14ac:dyDescent="0.4">
      <c r="A19" s="38">
        <v>1</v>
      </c>
      <c r="B19" s="38" t="s">
        <v>57</v>
      </c>
      <c r="C19" s="38">
        <v>2016</v>
      </c>
      <c r="D19" s="38" t="s">
        <v>246</v>
      </c>
      <c r="E19" s="38" t="s">
        <v>254</v>
      </c>
      <c r="F19" s="60">
        <v>0.2683587726566018</v>
      </c>
      <c r="G19" s="61">
        <v>34636207</v>
      </c>
      <c r="H19" s="61">
        <v>-2.1975264659060514</v>
      </c>
      <c r="I19" s="61">
        <f>(I548+I571+I594)/3</f>
        <v>107.72316070032086</v>
      </c>
      <c r="J19" s="61">
        <v>93591315.299999997</v>
      </c>
      <c r="K19" s="61">
        <f>(K16+K17+K18)/3</f>
        <v>61.1784619104073</v>
      </c>
      <c r="L19" s="61">
        <v>523.0530121017523</v>
      </c>
      <c r="M19" s="61">
        <f>(M548+M594+M571)/3</f>
        <v>39.750312416076618</v>
      </c>
      <c r="N19" s="60">
        <v>25.02</v>
      </c>
    </row>
    <row r="20" spans="1:14" hidden="1" x14ac:dyDescent="0.4">
      <c r="A20" s="38">
        <v>1</v>
      </c>
      <c r="B20" s="38" t="s">
        <v>57</v>
      </c>
      <c r="C20" s="38">
        <v>2017</v>
      </c>
      <c r="D20" s="38" t="s">
        <v>246</v>
      </c>
      <c r="E20" s="38" t="s">
        <v>254</v>
      </c>
      <c r="F20" s="60">
        <v>0.28119581573237451</v>
      </c>
      <c r="G20" s="61">
        <v>35643418</v>
      </c>
      <c r="H20" s="61">
        <v>2.4036561884432643</v>
      </c>
      <c r="I20" s="61">
        <f>(I18+I17+I19)/3</f>
        <v>106.25784611913559</v>
      </c>
      <c r="J20" s="61">
        <v>51533896.765000001</v>
      </c>
      <c r="K20" s="61">
        <f>(K17+K18+K19)/3</f>
        <v>61.994450182425645</v>
      </c>
      <c r="L20" s="61">
        <v>526.14080127138266</v>
      </c>
      <c r="M20" s="61">
        <f>(M18+M17+M19)/3</f>
        <v>41.422189653151371</v>
      </c>
      <c r="N20" s="60">
        <v>25.25</v>
      </c>
    </row>
    <row r="21" spans="1:14" hidden="1" x14ac:dyDescent="0.4">
      <c r="A21" s="38">
        <v>1</v>
      </c>
      <c r="B21" s="38" t="s">
        <v>57</v>
      </c>
      <c r="C21" s="38">
        <v>2018</v>
      </c>
      <c r="D21" s="38" t="s">
        <v>246</v>
      </c>
      <c r="E21" s="38" t="s">
        <v>254</v>
      </c>
      <c r="F21" s="60">
        <v>0.29908263422599263</v>
      </c>
      <c r="G21" s="61">
        <v>36686784</v>
      </c>
      <c r="H21" s="61">
        <v>2.0713485789089816</v>
      </c>
      <c r="I21" s="61">
        <f>(I550+I573+I596)/3</f>
        <v>112.73329134062952</v>
      </c>
      <c r="J21" s="61">
        <v>119435105.715177</v>
      </c>
      <c r="K21" s="61">
        <f>(K550+K573+K596)/3</f>
        <v>60.68066812259022</v>
      </c>
      <c r="L21" s="61">
        <v>492.09063228022615</v>
      </c>
      <c r="M21" s="61">
        <f>(M19+M18+M20)/3</f>
        <v>40.361994763794684</v>
      </c>
      <c r="N21" s="60">
        <v>25.495000000000001</v>
      </c>
    </row>
    <row r="22" spans="1:14" hidden="1" x14ac:dyDescent="0.4">
      <c r="A22" s="38">
        <v>1</v>
      </c>
      <c r="B22" s="38" t="s">
        <v>57</v>
      </c>
      <c r="C22" s="38">
        <v>2019</v>
      </c>
      <c r="D22" s="38" t="s">
        <v>246</v>
      </c>
      <c r="E22" s="38" t="s">
        <v>254</v>
      </c>
      <c r="F22" s="60">
        <v>0.29756365050010325</v>
      </c>
      <c r="G22" s="61">
        <v>37769499</v>
      </c>
      <c r="H22" s="61">
        <v>6.521479845078332</v>
      </c>
      <c r="I22" s="61">
        <f>(I551+I574+I597)/3</f>
        <v>110.25613485617862</v>
      </c>
      <c r="J22" s="61">
        <v>23404553.647248998</v>
      </c>
      <c r="K22" s="61">
        <f>(K551+K597+K574)/3</f>
        <v>60.72772769579101</v>
      </c>
      <c r="L22" s="61">
        <v>497.74142925750209</v>
      </c>
      <c r="M22" s="61">
        <f>(M551+M574+M597)/3</f>
        <v>39.765046679885536</v>
      </c>
      <c r="N22" s="60">
        <v>25.754000000000001</v>
      </c>
    </row>
    <row r="23" spans="1:14" hidden="1" x14ac:dyDescent="0.4">
      <c r="A23" s="38">
        <v>1</v>
      </c>
      <c r="B23" s="38" t="s">
        <v>57</v>
      </c>
      <c r="C23" s="38">
        <v>2020</v>
      </c>
      <c r="D23" s="38" t="s">
        <v>246</v>
      </c>
      <c r="E23" s="38" t="s">
        <v>254</v>
      </c>
      <c r="F23" s="60">
        <v>0.22347887200706759</v>
      </c>
      <c r="G23" s="61">
        <v>38972230</v>
      </c>
      <c r="H23" s="61">
        <v>6.9629462568024678</v>
      </c>
      <c r="I23" s="61">
        <f>(I552+I575+I598)/3</f>
        <v>108.35106386284612</v>
      </c>
      <c r="J23" s="61">
        <v>12970147.983200001</v>
      </c>
      <c r="K23" s="61">
        <v>46.709894551410258</v>
      </c>
      <c r="L23" s="61">
        <v>512.05509822868748</v>
      </c>
      <c r="M23" s="63" t="e">
        <f>M24*0.95</f>
        <v>#REF!</v>
      </c>
      <c r="N23" s="60">
        <v>26.026</v>
      </c>
    </row>
    <row r="24" spans="1:14" hidden="1" x14ac:dyDescent="0.4">
      <c r="A24" s="38">
        <v>1</v>
      </c>
      <c r="B24" s="38" t="s">
        <v>57</v>
      </c>
      <c r="C24" s="38">
        <v>2021</v>
      </c>
      <c r="D24" s="38" t="s">
        <v>246</v>
      </c>
      <c r="E24" s="38" t="s">
        <v>254</v>
      </c>
      <c r="F24" s="60">
        <f>(F21+F22+F23)/3</f>
        <v>0.2733750522443878</v>
      </c>
      <c r="G24" s="61">
        <v>40099462</v>
      </c>
      <c r="H24" s="61">
        <v>2.8389962508104105</v>
      </c>
      <c r="I24" s="61">
        <f>(I553+I576+I599)/3</f>
        <v>111.28833177794694</v>
      </c>
      <c r="J24" s="61">
        <v>20600976.100000001</v>
      </c>
      <c r="K24" s="61">
        <v>51.411716374727057</v>
      </c>
      <c r="L24" s="61">
        <v>355.77782639264768</v>
      </c>
      <c r="M24" s="63" t="e">
        <f>M25*0.95</f>
        <v>#REF!</v>
      </c>
      <c r="N24" s="60">
        <v>26.314</v>
      </c>
    </row>
    <row r="25" spans="1:14" hidden="1" x14ac:dyDescent="0.4">
      <c r="A25" s="38">
        <v>1</v>
      </c>
      <c r="B25" s="38" t="s">
        <v>57</v>
      </c>
      <c r="C25" s="38">
        <v>2022</v>
      </c>
      <c r="D25" s="38" t="s">
        <v>246</v>
      </c>
      <c r="E25" s="38" t="s">
        <v>254</v>
      </c>
      <c r="F25" s="60">
        <f>(F22+F23+F24)/3</f>
        <v>0.26480585825051955</v>
      </c>
      <c r="G25" s="61">
        <v>41128771</v>
      </c>
      <c r="H25" s="61">
        <f>(H24+H23+H22)/3</f>
        <v>5.4411407842304031</v>
      </c>
      <c r="I25" s="61">
        <f>(I554+I577+I600)/3</f>
        <v>107.54548459880066</v>
      </c>
      <c r="J25" s="61" t="e">
        <f>#REF!*0.95</f>
        <v>#REF!</v>
      </c>
      <c r="K25" s="61">
        <f>(K24+K23)/2</f>
        <v>49.060805463068661</v>
      </c>
      <c r="L25" s="61" t="e">
        <f>#REF!*0.95</f>
        <v>#REF!</v>
      </c>
      <c r="M25" s="63" t="e">
        <f>#REF!*0.95</f>
        <v>#REF!</v>
      </c>
      <c r="N25" s="60">
        <v>26.616</v>
      </c>
    </row>
    <row r="26" spans="1:14" x14ac:dyDescent="0.4">
      <c r="A26" s="49">
        <v>2</v>
      </c>
      <c r="B26" s="49" t="s">
        <v>59</v>
      </c>
      <c r="C26" s="49">
        <v>2000</v>
      </c>
      <c r="D26" s="49" t="s">
        <v>249</v>
      </c>
      <c r="E26" s="49" t="s">
        <v>247</v>
      </c>
      <c r="F26" s="60">
        <v>5.5166606611007467E-2</v>
      </c>
      <c r="G26" s="61">
        <v>3089027</v>
      </c>
      <c r="H26" s="61">
        <v>5.6474714679937961</v>
      </c>
      <c r="I26" s="61">
        <f>(I118+I141+I187)/3</f>
        <v>57.801447761558336</v>
      </c>
      <c r="J26" s="61">
        <v>143000000</v>
      </c>
      <c r="K26" s="61">
        <v>63.454073132627954</v>
      </c>
      <c r="L26" s="61">
        <v>1126.6833401071663</v>
      </c>
      <c r="M26" s="61">
        <v>12.337662337662337</v>
      </c>
      <c r="N26" s="60">
        <v>41.741</v>
      </c>
    </row>
    <row r="27" spans="1:14" x14ac:dyDescent="0.4">
      <c r="A27" s="49">
        <v>2</v>
      </c>
      <c r="B27" s="49" t="s">
        <v>59</v>
      </c>
      <c r="C27" s="49">
        <v>2001</v>
      </c>
      <c r="D27" s="49" t="s">
        <v>249</v>
      </c>
      <c r="E27" s="49" t="s">
        <v>247</v>
      </c>
      <c r="F27" s="60">
        <v>5.5292719169112402E-2</v>
      </c>
      <c r="G27" s="61">
        <v>3060173</v>
      </c>
      <c r="H27" s="61">
        <v>3.810857374088684</v>
      </c>
      <c r="I27" s="61">
        <f>(I119+I142+I188)/3</f>
        <v>56.843902445279674</v>
      </c>
      <c r="J27" s="61">
        <v>207300000</v>
      </c>
      <c r="K27" s="61">
        <v>66.49102403234366</v>
      </c>
      <c r="L27" s="61">
        <v>1281.6598256178013</v>
      </c>
      <c r="M27" s="61">
        <v>10.869565217391305</v>
      </c>
      <c r="N27" s="60">
        <v>42.435000000000002</v>
      </c>
    </row>
    <row r="28" spans="1:14" x14ac:dyDescent="0.4">
      <c r="A28" s="49">
        <v>2</v>
      </c>
      <c r="B28" s="49" t="s">
        <v>59</v>
      </c>
      <c r="C28" s="49">
        <v>2002</v>
      </c>
      <c r="D28" s="49" t="s">
        <v>249</v>
      </c>
      <c r="E28" s="49" t="s">
        <v>247</v>
      </c>
      <c r="F28" s="60">
        <v>6.6810137933556613E-2</v>
      </c>
      <c r="G28" s="61">
        <v>3051010</v>
      </c>
      <c r="H28" s="61">
        <v>3.6474762708811994</v>
      </c>
      <c r="I28" s="61">
        <f>(I120+I143+I189)/3</f>
        <v>69.518456843897354</v>
      </c>
      <c r="J28" s="61">
        <v>135000000</v>
      </c>
      <c r="K28" s="61">
        <v>68.525068223438723</v>
      </c>
      <c r="L28" s="61">
        <v>1425.1242186014215</v>
      </c>
      <c r="M28" s="61">
        <v>10.133333333333333</v>
      </c>
      <c r="N28" s="60">
        <v>43.500999999999998</v>
      </c>
    </row>
    <row r="29" spans="1:14" x14ac:dyDescent="0.4">
      <c r="A29" s="49">
        <v>2</v>
      </c>
      <c r="B29" s="49" t="s">
        <v>59</v>
      </c>
      <c r="C29" s="49">
        <v>2003</v>
      </c>
      <c r="D29" s="49" t="s">
        <v>249</v>
      </c>
      <c r="E29" s="49" t="s">
        <v>247</v>
      </c>
      <c r="F29" s="60">
        <v>7.3004968397178557E-2</v>
      </c>
      <c r="G29" s="61">
        <v>3039616</v>
      </c>
      <c r="H29" s="61">
        <v>5.1986353030768271</v>
      </c>
      <c r="I29" s="61">
        <f>(I121+I190+I144)/3</f>
        <v>76.082688046537655</v>
      </c>
      <c r="J29" s="61">
        <v>178036400.66666701</v>
      </c>
      <c r="K29" s="61">
        <v>67.020561042762836</v>
      </c>
      <c r="L29" s="61">
        <v>1846.120120812074</v>
      </c>
      <c r="M29" s="61">
        <v>9.4240837696335085</v>
      </c>
      <c r="N29" s="60">
        <v>44.573</v>
      </c>
    </row>
    <row r="30" spans="1:14" x14ac:dyDescent="0.4">
      <c r="A30" s="49">
        <v>2</v>
      </c>
      <c r="B30" s="49" t="s">
        <v>59</v>
      </c>
      <c r="C30" s="49">
        <v>2004</v>
      </c>
      <c r="D30" s="49" t="s">
        <v>249</v>
      </c>
      <c r="E30" s="49" t="s">
        <v>247</v>
      </c>
      <c r="F30" s="60">
        <v>5.4866758732048514E-2</v>
      </c>
      <c r="G30" s="61">
        <v>3026939</v>
      </c>
      <c r="H30" s="61">
        <v>3.1523689253702543</v>
      </c>
      <c r="I30" s="61">
        <f>(I122+I145+I191)/3</f>
        <v>78.423465331667131</v>
      </c>
      <c r="J30" s="61">
        <v>341285112.53756201</v>
      </c>
      <c r="K30" s="61">
        <v>67.047187306820518</v>
      </c>
      <c r="L30" s="61">
        <v>2373.5812917005464</v>
      </c>
      <c r="M30" s="61">
        <v>6.9825436408977568</v>
      </c>
      <c r="N30" s="60">
        <v>45.651000000000003</v>
      </c>
    </row>
    <row r="31" spans="1:14" x14ac:dyDescent="0.4">
      <c r="A31" s="49">
        <v>2</v>
      </c>
      <c r="B31" s="49" t="s">
        <v>59</v>
      </c>
      <c r="C31" s="49">
        <v>2005</v>
      </c>
      <c r="D31" s="49" t="s">
        <v>249</v>
      </c>
      <c r="E31" s="49" t="s">
        <v>247</v>
      </c>
      <c r="F31" s="60">
        <v>8.0361134366610784E-2</v>
      </c>
      <c r="G31" s="61">
        <v>3011487</v>
      </c>
      <c r="H31" s="61">
        <v>3.3068181468995448</v>
      </c>
      <c r="I31" s="61">
        <f>(I123+I146+I192)/3</f>
        <v>75.510964720621089</v>
      </c>
      <c r="J31" s="61">
        <v>262479012.63746399</v>
      </c>
      <c r="K31" s="61">
        <v>70.872346775467165</v>
      </c>
      <c r="L31" s="61">
        <v>2673.7878158352933</v>
      </c>
      <c r="M31" s="61">
        <v>7.8534031413612579</v>
      </c>
      <c r="N31" s="60">
        <v>46.731000000000002</v>
      </c>
    </row>
    <row r="32" spans="1:14" x14ac:dyDescent="0.4">
      <c r="A32" s="49">
        <v>2</v>
      </c>
      <c r="B32" s="49" t="s">
        <v>59</v>
      </c>
      <c r="C32" s="49">
        <v>2006</v>
      </c>
      <c r="D32" s="49" t="s">
        <v>249</v>
      </c>
      <c r="E32" s="49" t="s">
        <v>247</v>
      </c>
      <c r="F32" s="60">
        <v>8.9756908634472485E-2</v>
      </c>
      <c r="G32" s="61">
        <v>2992547</v>
      </c>
      <c r="H32" s="61">
        <v>2.4781888868876933</v>
      </c>
      <c r="I32" s="61">
        <f>(I124+I147+I193)/3</f>
        <v>68.90867256671352</v>
      </c>
      <c r="J32" s="61">
        <v>325138316.80369699</v>
      </c>
      <c r="K32" s="61">
        <v>74.267090239305176</v>
      </c>
      <c r="L32" s="61">
        <v>2972.7436209473608</v>
      </c>
      <c r="M32" s="61">
        <v>6.8601583113456464</v>
      </c>
      <c r="N32" s="60">
        <v>47.814999999999998</v>
      </c>
    </row>
    <row r="33" spans="1:14" x14ac:dyDescent="0.4">
      <c r="A33" s="49">
        <v>2</v>
      </c>
      <c r="B33" s="49" t="s">
        <v>59</v>
      </c>
      <c r="C33" s="49">
        <v>2007</v>
      </c>
      <c r="D33" s="49" t="s">
        <v>249</v>
      </c>
      <c r="E33" s="49" t="s">
        <v>247</v>
      </c>
      <c r="F33" s="60">
        <v>0.10994004200468505</v>
      </c>
      <c r="G33" s="61">
        <v>2970017</v>
      </c>
      <c r="H33" s="61">
        <v>4.3867093833437991</v>
      </c>
      <c r="I33" s="61">
        <f>(I125+I148+I194)/3</f>
        <v>64.854008617514395</v>
      </c>
      <c r="J33" s="61">
        <v>652275603.722803</v>
      </c>
      <c r="K33" s="61">
        <v>83.202080105393108</v>
      </c>
      <c r="L33" s="61">
        <v>3595.0382953640442</v>
      </c>
      <c r="M33" s="61">
        <v>8.7301587301587293</v>
      </c>
      <c r="N33" s="60">
        <v>48.902000000000001</v>
      </c>
    </row>
    <row r="34" spans="1:14" x14ac:dyDescent="0.4">
      <c r="A34" s="49">
        <v>2</v>
      </c>
      <c r="B34" s="49" t="s">
        <v>59</v>
      </c>
      <c r="C34" s="49">
        <v>2008</v>
      </c>
      <c r="D34" s="49" t="s">
        <v>249</v>
      </c>
      <c r="E34" s="49" t="s">
        <v>247</v>
      </c>
      <c r="F34" s="60">
        <v>0.16557335493632905</v>
      </c>
      <c r="G34" s="61">
        <v>2947314</v>
      </c>
      <c r="H34" s="61">
        <v>4.1170854255939417</v>
      </c>
      <c r="I34" s="61">
        <f>(I126+I149+I195)/3</f>
        <v>61.395966068054044</v>
      </c>
      <c r="J34" s="61">
        <v>1247181714.3055799</v>
      </c>
      <c r="K34" s="61">
        <v>77.451751496285652</v>
      </c>
      <c r="L34" s="61">
        <v>4370.5397163944899</v>
      </c>
      <c r="M34" s="61">
        <v>7.5471698113207557</v>
      </c>
      <c r="N34" s="60">
        <v>49.991</v>
      </c>
    </row>
    <row r="35" spans="1:14" x14ac:dyDescent="0.4">
      <c r="A35" s="49">
        <v>2</v>
      </c>
      <c r="B35" s="49" t="s">
        <v>59</v>
      </c>
      <c r="C35" s="49">
        <v>2009</v>
      </c>
      <c r="D35" s="49" t="s">
        <v>249</v>
      </c>
      <c r="E35" s="49" t="s">
        <v>247</v>
      </c>
      <c r="F35" s="60">
        <v>0.23950690054341914</v>
      </c>
      <c r="G35" s="61">
        <v>2927519</v>
      </c>
      <c r="H35" s="61">
        <v>2.418336058908352</v>
      </c>
      <c r="I35" s="61">
        <f>(I127+I150+I196)/3</f>
        <v>55.358468111108095</v>
      </c>
      <c r="J35" s="61">
        <v>1345415233.6561899</v>
      </c>
      <c r="K35" s="61">
        <v>75.094914400805635</v>
      </c>
      <c r="L35" s="61">
        <v>4114.1340328302294</v>
      </c>
      <c r="M35" s="61">
        <v>3.7135278514588865</v>
      </c>
      <c r="N35" s="60">
        <v>51.076000000000001</v>
      </c>
    </row>
    <row r="36" spans="1:14" x14ac:dyDescent="0.4">
      <c r="A36" s="49">
        <v>2</v>
      </c>
      <c r="B36" s="49" t="s">
        <v>59</v>
      </c>
      <c r="C36" s="49">
        <v>2010</v>
      </c>
      <c r="D36" s="49" t="s">
        <v>249</v>
      </c>
      <c r="E36" s="49" t="s">
        <v>247</v>
      </c>
      <c r="F36" s="60">
        <v>0.30423021594575489</v>
      </c>
      <c r="G36" s="61">
        <v>2913021</v>
      </c>
      <c r="H36" s="61">
        <v>4.4931432003189116</v>
      </c>
      <c r="I36" s="61">
        <f>(I151+I128+I197)/3</f>
        <v>58.199992566096057</v>
      </c>
      <c r="J36" s="61">
        <v>1089898207.5743101</v>
      </c>
      <c r="K36" s="61">
        <v>76.54339024478783</v>
      </c>
      <c r="L36" s="61">
        <v>4094.3496857048149</v>
      </c>
      <c r="M36" s="61">
        <v>2.5445292620865141</v>
      </c>
      <c r="N36" s="60">
        <v>52.162999999999997</v>
      </c>
    </row>
    <row r="37" spans="1:14" x14ac:dyDescent="0.4">
      <c r="A37" s="49">
        <v>2</v>
      </c>
      <c r="B37" s="49" t="s">
        <v>59</v>
      </c>
      <c r="C37" s="49">
        <v>2011</v>
      </c>
      <c r="D37" s="49" t="s">
        <v>249</v>
      </c>
      <c r="E37" s="49" t="s">
        <v>247</v>
      </c>
      <c r="F37" s="60">
        <v>0.40896529086291272</v>
      </c>
      <c r="G37" s="61">
        <v>2905195</v>
      </c>
      <c r="H37" s="61">
        <v>2.314743796997945</v>
      </c>
      <c r="I37" s="61">
        <f>(I129+I152+I198)/3</f>
        <v>61.716591222653939</v>
      </c>
      <c r="J37" s="61">
        <v>1048706682.05458</v>
      </c>
      <c r="K37" s="61">
        <v>81.218568933065967</v>
      </c>
      <c r="L37" s="61">
        <v>4437.1411609706129</v>
      </c>
      <c r="M37" s="61">
        <v>2.8985507246376812</v>
      </c>
      <c r="N37" s="60">
        <v>53.247</v>
      </c>
    </row>
    <row r="38" spans="1:14" x14ac:dyDescent="0.4">
      <c r="A38" s="49">
        <v>2</v>
      </c>
      <c r="B38" s="49" t="s">
        <v>59</v>
      </c>
      <c r="C38" s="49">
        <v>2012</v>
      </c>
      <c r="D38" s="49" t="s">
        <v>249</v>
      </c>
      <c r="E38" s="49" t="s">
        <v>247</v>
      </c>
      <c r="F38" s="60">
        <v>0.33506103544160776</v>
      </c>
      <c r="G38" s="61">
        <v>2900401</v>
      </c>
      <c r="H38" s="61">
        <v>1.0427146064340747</v>
      </c>
      <c r="I38" s="61">
        <f>(I130+I153+I199)/3</f>
        <v>61.583762624267742</v>
      </c>
      <c r="J38" s="61">
        <v>917994575.80185699</v>
      </c>
      <c r="K38" s="61">
        <v>76.510200621093318</v>
      </c>
      <c r="L38" s="61">
        <v>4247.6313431594481</v>
      </c>
      <c r="M38" s="61">
        <v>2.8735632183908049</v>
      </c>
      <c r="N38" s="60">
        <v>54.33</v>
      </c>
    </row>
    <row r="39" spans="1:14" x14ac:dyDescent="0.4">
      <c r="A39" s="49">
        <v>2</v>
      </c>
      <c r="B39" s="49" t="s">
        <v>59</v>
      </c>
      <c r="C39" s="49">
        <v>2013</v>
      </c>
      <c r="D39" s="49" t="s">
        <v>249</v>
      </c>
      <c r="E39" s="49" t="s">
        <v>247</v>
      </c>
      <c r="F39" s="60">
        <v>0.29808781267706003</v>
      </c>
      <c r="G39" s="61">
        <v>2895092</v>
      </c>
      <c r="H39" s="61">
        <v>0.28874596412775588</v>
      </c>
      <c r="I39" s="61">
        <f>(I154+I131+I200)/3</f>
        <v>60.521607308323745</v>
      </c>
      <c r="J39" s="61">
        <v>1254150555.5129399</v>
      </c>
      <c r="K39" s="61">
        <v>75.873713846789713</v>
      </c>
      <c r="L39" s="61">
        <v>4413.0633834682149</v>
      </c>
      <c r="M39" s="61">
        <v>1.3736263736263736</v>
      </c>
      <c r="N39" s="60">
        <v>55.387</v>
      </c>
    </row>
    <row r="40" spans="1:14" x14ac:dyDescent="0.4">
      <c r="A40" s="49">
        <v>2</v>
      </c>
      <c r="B40" s="49" t="s">
        <v>59</v>
      </c>
      <c r="C40" s="49">
        <v>2014</v>
      </c>
      <c r="D40" s="49" t="s">
        <v>249</v>
      </c>
      <c r="E40" s="49" t="s">
        <v>247</v>
      </c>
      <c r="F40" s="60">
        <v>0.28369239591016199</v>
      </c>
      <c r="G40" s="61">
        <v>2889104</v>
      </c>
      <c r="H40" s="61">
        <v>1.5499170698627154</v>
      </c>
      <c r="I40" s="61">
        <f>(I155+I132+I201)/3</f>
        <v>57.889628601067052</v>
      </c>
      <c r="J40" s="61">
        <v>1149927985.77736</v>
      </c>
      <c r="K40" s="61">
        <v>75.407845596482488</v>
      </c>
      <c r="L40" s="61">
        <v>4578.6332081215487</v>
      </c>
      <c r="M40" s="61">
        <v>2.9126213592233006</v>
      </c>
      <c r="N40" s="60">
        <v>56.423000000000002</v>
      </c>
    </row>
    <row r="41" spans="1:14" x14ac:dyDescent="0.4">
      <c r="A41" s="49">
        <v>2</v>
      </c>
      <c r="B41" s="49" t="s">
        <v>59</v>
      </c>
      <c r="C41" s="49">
        <v>2015</v>
      </c>
      <c r="D41" s="49" t="s">
        <v>249</v>
      </c>
      <c r="E41" s="49" t="s">
        <v>247</v>
      </c>
      <c r="F41" s="60">
        <v>0.29797177471882247</v>
      </c>
      <c r="G41" s="61">
        <v>2880703</v>
      </c>
      <c r="H41" s="61">
        <v>0.56399135016087598</v>
      </c>
      <c r="I41" s="61">
        <f>(I133+I156+I202)/3</f>
        <v>55.589936113018517</v>
      </c>
      <c r="J41" s="61">
        <v>989578334.82861495</v>
      </c>
      <c r="K41" s="61">
        <v>71.80100633964696</v>
      </c>
      <c r="L41" s="61">
        <v>3952.8035736481338</v>
      </c>
      <c r="M41" s="61">
        <f t="shared" ref="M41:M48" si="2">(M40+M39+M38)/3</f>
        <v>2.3866036504134929</v>
      </c>
      <c r="N41" s="60">
        <v>57.433999999999997</v>
      </c>
    </row>
    <row r="42" spans="1:14" x14ac:dyDescent="0.4">
      <c r="A42" s="49">
        <v>2</v>
      </c>
      <c r="B42" s="49" t="s">
        <v>59</v>
      </c>
      <c r="C42" s="49">
        <v>2016</v>
      </c>
      <c r="D42" s="49" t="s">
        <v>249</v>
      </c>
      <c r="E42" s="49" t="s">
        <v>247</v>
      </c>
      <c r="F42" s="60">
        <v>0.2683587726566018</v>
      </c>
      <c r="G42" s="61">
        <v>2876101</v>
      </c>
      <c r="H42" s="61">
        <v>-0.63265341909554706</v>
      </c>
      <c r="I42" s="61">
        <f>(I134+I157+I203)/3</f>
        <v>64.083058014267451</v>
      </c>
      <c r="J42" s="61">
        <v>1044389554.85795</v>
      </c>
      <c r="K42" s="61">
        <v>74.809862823170988</v>
      </c>
      <c r="L42" s="61">
        <v>4124.0553898627204</v>
      </c>
      <c r="M42" s="61">
        <f t="shared" si="2"/>
        <v>2.2242837944210554</v>
      </c>
      <c r="N42" s="60">
        <v>58.420999999999999</v>
      </c>
    </row>
    <row r="43" spans="1:14" x14ac:dyDescent="0.4">
      <c r="A43" s="49">
        <v>2</v>
      </c>
      <c r="B43" s="49" t="s">
        <v>59</v>
      </c>
      <c r="C43" s="49">
        <v>2017</v>
      </c>
      <c r="D43" s="49" t="s">
        <v>249</v>
      </c>
      <c r="E43" s="49" t="s">
        <v>247</v>
      </c>
      <c r="F43" s="60">
        <v>0.28119581573237451</v>
      </c>
      <c r="G43" s="61">
        <v>2873457</v>
      </c>
      <c r="H43" s="61">
        <v>1.4507315812451367</v>
      </c>
      <c r="I43" s="61">
        <f>(I135+I158+I204)/3</f>
        <v>67.631431119945475</v>
      </c>
      <c r="J43" s="61">
        <v>1022757857.07377</v>
      </c>
      <c r="K43" s="61">
        <v>78.194249531913599</v>
      </c>
      <c r="L43" s="61">
        <v>4531.0322067589277</v>
      </c>
      <c r="M43" s="61">
        <f t="shared" si="2"/>
        <v>2.5078362680192829</v>
      </c>
      <c r="N43" s="60">
        <v>59.383000000000003</v>
      </c>
    </row>
    <row r="44" spans="1:14" x14ac:dyDescent="0.4">
      <c r="A44" s="49">
        <v>2</v>
      </c>
      <c r="B44" s="49" t="s">
        <v>59</v>
      </c>
      <c r="C44" s="49">
        <v>2018</v>
      </c>
      <c r="D44" s="49" t="s">
        <v>249</v>
      </c>
      <c r="E44" s="49" t="s">
        <v>247</v>
      </c>
      <c r="F44" s="60">
        <v>0.29908263422599263</v>
      </c>
      <c r="G44" s="61">
        <v>2866376</v>
      </c>
      <c r="H44" s="61">
        <v>1.4729534874819592</v>
      </c>
      <c r="I44" s="61">
        <f>(I136+I159+I205)/3</f>
        <v>71.636073171062378</v>
      </c>
      <c r="J44" s="61">
        <v>1204383363.6047599</v>
      </c>
      <c r="K44" s="61">
        <v>76.808184128329103</v>
      </c>
      <c r="L44" s="61">
        <v>5287.6608006757479</v>
      </c>
      <c r="M44" s="61">
        <f t="shared" si="2"/>
        <v>2.3729079042846104</v>
      </c>
      <c r="N44" s="60">
        <v>60.319000000000003</v>
      </c>
    </row>
    <row r="45" spans="1:14" x14ac:dyDescent="0.4">
      <c r="A45" s="49">
        <v>2</v>
      </c>
      <c r="B45" s="49" t="s">
        <v>59</v>
      </c>
      <c r="C45" s="49">
        <v>2019</v>
      </c>
      <c r="D45" s="49" t="s">
        <v>249</v>
      </c>
      <c r="E45" s="49" t="s">
        <v>247</v>
      </c>
      <c r="F45" s="60">
        <v>0.29756365050010325</v>
      </c>
      <c r="G45" s="61">
        <v>2854191</v>
      </c>
      <c r="H45" s="61">
        <v>1.2570248287632921</v>
      </c>
      <c r="I45" s="61">
        <f>(I137+I160+I206)/3</f>
        <v>71.520971527725564</v>
      </c>
      <c r="J45" s="61">
        <v>1201022154.4664299</v>
      </c>
      <c r="K45" s="61">
        <v>76.279194649576326</v>
      </c>
      <c r="L45" s="61">
        <v>5396.2142432842993</v>
      </c>
      <c r="M45" s="61">
        <f t="shared" si="2"/>
        <v>2.3683426555749829</v>
      </c>
      <c r="N45" s="60">
        <v>61.228999999999999</v>
      </c>
    </row>
    <row r="46" spans="1:14" x14ac:dyDescent="0.4">
      <c r="A46" s="49">
        <v>2</v>
      </c>
      <c r="B46" s="49" t="s">
        <v>59</v>
      </c>
      <c r="C46" s="49">
        <v>2020</v>
      </c>
      <c r="D46" s="49" t="s">
        <v>249</v>
      </c>
      <c r="E46" s="49" t="s">
        <v>247</v>
      </c>
      <c r="F46" s="60">
        <f>(F45+F44+F43)/3</f>
        <v>0.29261403348615678</v>
      </c>
      <c r="G46" s="61">
        <v>2837849</v>
      </c>
      <c r="H46" s="61">
        <v>0.69654244231205098</v>
      </c>
      <c r="I46" s="61">
        <f>(I138+I207+I161)/3</f>
        <v>57.236791331934903</v>
      </c>
      <c r="J46" s="61">
        <v>1069744879.65453</v>
      </c>
      <c r="K46" s="61">
        <v>59.829729432162758</v>
      </c>
      <c r="L46" s="61">
        <v>5343.0377039955974</v>
      </c>
      <c r="M46" s="61">
        <f t="shared" si="2"/>
        <v>2.4163622759596257</v>
      </c>
      <c r="N46" s="60">
        <v>62.112000000000002</v>
      </c>
    </row>
    <row r="47" spans="1:14" x14ac:dyDescent="0.4">
      <c r="A47" s="49">
        <v>2</v>
      </c>
      <c r="B47" s="49" t="s">
        <v>59</v>
      </c>
      <c r="C47" s="49">
        <v>2021</v>
      </c>
      <c r="D47" s="49" t="s">
        <v>249</v>
      </c>
      <c r="E47" s="49" t="s">
        <v>247</v>
      </c>
      <c r="F47" s="60">
        <f>F46*0.95</f>
        <v>0.27798333181184892</v>
      </c>
      <c r="G47" s="61">
        <v>2811666</v>
      </c>
      <c r="H47" s="61">
        <v>3.454431989730125</v>
      </c>
      <c r="I47" s="61">
        <f>(I139+I208+I162)/3</f>
        <v>62.962259588128234</v>
      </c>
      <c r="J47" s="61">
        <v>1218586452.3715799</v>
      </c>
      <c r="K47" s="61">
        <v>76.017982107575165</v>
      </c>
      <c r="L47" s="61">
        <v>6377.2030955375285</v>
      </c>
      <c r="M47" s="61">
        <f t="shared" si="2"/>
        <v>2.3858709452730733</v>
      </c>
      <c r="N47" s="60">
        <v>62.969000000000001</v>
      </c>
    </row>
    <row r="48" spans="1:14" x14ac:dyDescent="0.4">
      <c r="A48" s="49">
        <v>2</v>
      </c>
      <c r="B48" s="49" t="s">
        <v>59</v>
      </c>
      <c r="C48" s="49">
        <v>2022</v>
      </c>
      <c r="D48" s="49" t="s">
        <v>249</v>
      </c>
      <c r="E48" s="49" t="s">
        <v>247</v>
      </c>
      <c r="F48" s="60">
        <f>F47*0.95</f>
        <v>0.26408416522125644</v>
      </c>
      <c r="G48" s="61">
        <v>2777689</v>
      </c>
      <c r="H48" s="61">
        <v>9.8660134310821519</v>
      </c>
      <c r="I48" s="61">
        <f>(I163+I140+I209)/3</f>
        <v>73.244919889303631</v>
      </c>
      <c r="J48" s="61">
        <v>1441381891.41694</v>
      </c>
      <c r="K48" s="61">
        <v>85.149680523060184</v>
      </c>
      <c r="L48" s="61">
        <v>6810.1140410423295</v>
      </c>
      <c r="M48" s="61">
        <f t="shared" si="2"/>
        <v>2.390191958935894</v>
      </c>
      <c r="N48" s="60">
        <v>63.798999999999999</v>
      </c>
    </row>
    <row r="49" spans="1:14" x14ac:dyDescent="0.4">
      <c r="A49" s="38">
        <v>3</v>
      </c>
      <c r="B49" s="38" t="s">
        <v>60</v>
      </c>
      <c r="C49" s="38">
        <v>2000</v>
      </c>
      <c r="D49" s="49" t="s">
        <v>249</v>
      </c>
      <c r="E49" s="40" t="s">
        <v>247</v>
      </c>
      <c r="F49" s="60">
        <v>2.601065338871273</v>
      </c>
      <c r="G49" s="61">
        <v>30774621</v>
      </c>
      <c r="H49" s="61">
        <v>22.67800918953715</v>
      </c>
      <c r="I49" s="61">
        <v>119.41156478043</v>
      </c>
      <c r="J49" s="61">
        <v>280100000</v>
      </c>
      <c r="K49" s="61">
        <v>62.858343636034697</v>
      </c>
      <c r="L49" s="61">
        <v>1780.3760628060447</v>
      </c>
      <c r="M49" s="61">
        <v>47.438607903724183</v>
      </c>
      <c r="N49" s="60">
        <v>59.918999999999997</v>
      </c>
    </row>
    <row r="50" spans="1:14" x14ac:dyDescent="0.4">
      <c r="A50" s="38">
        <v>3</v>
      </c>
      <c r="B50" s="38" t="s">
        <v>60</v>
      </c>
      <c r="C50" s="38">
        <v>2001</v>
      </c>
      <c r="D50" s="49" t="s">
        <v>249</v>
      </c>
      <c r="E50" s="40" t="s">
        <v>247</v>
      </c>
      <c r="F50" s="60">
        <v>2.5206095256287582</v>
      </c>
      <c r="G50" s="61">
        <v>31200985</v>
      </c>
      <c r="H50" s="61">
        <v>-0.47340195964279985</v>
      </c>
      <c r="I50" s="61">
        <v>123.20095767871101</v>
      </c>
      <c r="J50" s="61">
        <v>1113105540.9000001</v>
      </c>
      <c r="K50" s="61">
        <v>58.706164230764593</v>
      </c>
      <c r="L50" s="61">
        <v>1754.5823609757206</v>
      </c>
      <c r="M50" s="61">
        <v>47.920634920634917</v>
      </c>
      <c r="N50" s="60">
        <v>60.712000000000003</v>
      </c>
    </row>
    <row r="51" spans="1:14" x14ac:dyDescent="0.4">
      <c r="A51" s="38">
        <v>3</v>
      </c>
      <c r="B51" s="38" t="s">
        <v>60</v>
      </c>
      <c r="C51" s="38">
        <v>2002</v>
      </c>
      <c r="D51" s="49" t="s">
        <v>249</v>
      </c>
      <c r="E51" s="40" t="s">
        <v>247</v>
      </c>
      <c r="F51" s="60">
        <v>2.6056946128430769</v>
      </c>
      <c r="G51" s="61">
        <v>31624696</v>
      </c>
      <c r="H51" s="61">
        <v>1.3204278529975255</v>
      </c>
      <c r="I51" s="61">
        <v>114.231422742162</v>
      </c>
      <c r="J51" s="61">
        <v>1064960000</v>
      </c>
      <c r="K51" s="61">
        <v>61.134171447472596</v>
      </c>
      <c r="L51" s="61">
        <v>1794.811114231999</v>
      </c>
      <c r="M51" s="61">
        <v>47.380008806693091</v>
      </c>
      <c r="N51" s="60">
        <v>61.500999999999998</v>
      </c>
    </row>
    <row r="52" spans="1:14" x14ac:dyDescent="0.4">
      <c r="A52" s="38">
        <v>3</v>
      </c>
      <c r="B52" s="38" t="s">
        <v>60</v>
      </c>
      <c r="C52" s="38">
        <v>2003</v>
      </c>
      <c r="D52" s="49" t="s">
        <v>249</v>
      </c>
      <c r="E52" s="40" t="s">
        <v>247</v>
      </c>
      <c r="F52" s="60">
        <v>2.7510987608733162</v>
      </c>
      <c r="G52" s="61">
        <v>32055883</v>
      </c>
      <c r="H52" s="61">
        <v>8.3307336357002697</v>
      </c>
      <c r="I52" s="61">
        <v>103.08154577739199</v>
      </c>
      <c r="J52" s="61">
        <v>637853027</v>
      </c>
      <c r="K52" s="61">
        <v>62.124773028914262</v>
      </c>
      <c r="L52" s="61">
        <v>2117.0482289928673</v>
      </c>
      <c r="M52" s="61">
        <v>45.191773207337413</v>
      </c>
      <c r="N52" s="60">
        <v>62.283999999999999</v>
      </c>
    </row>
    <row r="53" spans="1:14" x14ac:dyDescent="0.4">
      <c r="A53" s="38">
        <v>3</v>
      </c>
      <c r="B53" s="38" t="s">
        <v>60</v>
      </c>
      <c r="C53" s="38">
        <v>2004</v>
      </c>
      <c r="D53" s="49" t="s">
        <v>249</v>
      </c>
      <c r="E53" s="40" t="s">
        <v>247</v>
      </c>
      <c r="F53" s="60">
        <v>2.7527587815092782</v>
      </c>
      <c r="G53" s="61">
        <v>32510186</v>
      </c>
      <c r="H53" s="61">
        <v>12.247631940320971</v>
      </c>
      <c r="I53" s="61">
        <v>103.51421640962</v>
      </c>
      <c r="J53" s="61">
        <v>884749028</v>
      </c>
      <c r="K53" s="61">
        <v>65.701421846421198</v>
      </c>
      <c r="L53" s="61">
        <v>2624.7952315194598</v>
      </c>
      <c r="M53" s="61">
        <v>43.271983640081807</v>
      </c>
      <c r="N53" s="60">
        <v>63.061</v>
      </c>
    </row>
    <row r="54" spans="1:14" x14ac:dyDescent="0.4">
      <c r="A54" s="38">
        <v>3</v>
      </c>
      <c r="B54" s="38" t="s">
        <v>60</v>
      </c>
      <c r="C54" s="38">
        <v>2005</v>
      </c>
      <c r="D54" s="49" t="s">
        <v>249</v>
      </c>
      <c r="E54" s="40" t="s">
        <v>247</v>
      </c>
      <c r="F54" s="60">
        <v>2.8579265696888858</v>
      </c>
      <c r="G54" s="61">
        <v>32956690</v>
      </c>
      <c r="H54" s="61">
        <v>16.125350420483002</v>
      </c>
      <c r="I54" s="61">
        <v>101.736108771258</v>
      </c>
      <c r="J54" s="61">
        <v>1155999999.9999499</v>
      </c>
      <c r="K54" s="61">
        <v>71.278600959748132</v>
      </c>
      <c r="L54" s="61">
        <v>3131.3281898968071</v>
      </c>
      <c r="M54" s="61">
        <v>42.078760490639119</v>
      </c>
      <c r="N54" s="60">
        <v>63.83</v>
      </c>
    </row>
    <row r="55" spans="1:14" x14ac:dyDescent="0.4">
      <c r="A55" s="38">
        <v>3</v>
      </c>
      <c r="B55" s="38" t="s">
        <v>60</v>
      </c>
      <c r="C55" s="38">
        <v>2006</v>
      </c>
      <c r="D55" s="49" t="s">
        <v>249</v>
      </c>
      <c r="E55" s="40" t="s">
        <v>247</v>
      </c>
      <c r="F55" s="60">
        <v>2.9851491307931668</v>
      </c>
      <c r="G55" s="61">
        <v>33435080</v>
      </c>
      <c r="H55" s="61">
        <v>10.546704277475854</v>
      </c>
      <c r="I55" s="61">
        <v>101.309810734973</v>
      </c>
      <c r="J55" s="61">
        <v>1841000000.0000801</v>
      </c>
      <c r="K55" s="61">
        <v>70.730012435253641</v>
      </c>
      <c r="L55" s="61">
        <v>3500.1345938273698</v>
      </c>
      <c r="M55" s="61">
        <v>42.400594574507622</v>
      </c>
      <c r="N55" s="60">
        <v>64.593000000000004</v>
      </c>
    </row>
    <row r="56" spans="1:14" x14ac:dyDescent="0.4">
      <c r="A56" s="38">
        <v>3</v>
      </c>
      <c r="B56" s="38" t="s">
        <v>60</v>
      </c>
      <c r="C56" s="38">
        <v>2007</v>
      </c>
      <c r="D56" s="49" t="s">
        <v>249</v>
      </c>
      <c r="E56" s="40" t="s">
        <v>247</v>
      </c>
      <c r="F56" s="60">
        <v>3.0235029150778105</v>
      </c>
      <c r="G56" s="61">
        <v>33983827</v>
      </c>
      <c r="H56" s="61">
        <v>6.3953372539967717</v>
      </c>
      <c r="I56" s="61">
        <v>99.921125126222705</v>
      </c>
      <c r="J56" s="61">
        <v>1686736539.70385</v>
      </c>
      <c r="K56" s="61">
        <v>71.938129043805304</v>
      </c>
      <c r="L56" s="61">
        <v>3971.803488282229</v>
      </c>
      <c r="M56" s="61">
        <v>40.011785503830289</v>
      </c>
      <c r="N56" s="60">
        <v>65.347999999999999</v>
      </c>
    </row>
    <row r="57" spans="1:14" x14ac:dyDescent="0.4">
      <c r="A57" s="38">
        <v>3</v>
      </c>
      <c r="B57" s="38" t="s">
        <v>60</v>
      </c>
      <c r="C57" s="38">
        <v>2008</v>
      </c>
      <c r="D57" s="49" t="s">
        <v>249</v>
      </c>
      <c r="E57" s="40" t="s">
        <v>247</v>
      </c>
      <c r="F57" s="60">
        <v>3.1167709471375886</v>
      </c>
      <c r="G57" s="61">
        <v>34569592</v>
      </c>
      <c r="H57" s="61">
        <v>15.310581007462005</v>
      </c>
      <c r="I57" s="61">
        <v>102.241619638137</v>
      </c>
      <c r="J57" s="61">
        <v>2638607033.7518301</v>
      </c>
      <c r="K57" s="61">
        <f>(K55+K54+K56)/3</f>
        <v>71.315580812935693</v>
      </c>
      <c r="L57" s="61">
        <v>4946.5640172075891</v>
      </c>
      <c r="M57" s="61">
        <v>40.034052213393863</v>
      </c>
      <c r="N57" s="60">
        <v>66.096999999999994</v>
      </c>
    </row>
    <row r="58" spans="1:14" x14ac:dyDescent="0.4">
      <c r="A58" s="38">
        <v>3</v>
      </c>
      <c r="B58" s="38" t="s">
        <v>60</v>
      </c>
      <c r="C58" s="38">
        <v>2009</v>
      </c>
      <c r="D58" s="49" t="s">
        <v>249</v>
      </c>
      <c r="E58" s="40" t="s">
        <v>247</v>
      </c>
      <c r="F58" s="60">
        <v>3.1870690441653986</v>
      </c>
      <c r="G58" s="61">
        <v>35196037</v>
      </c>
      <c r="H58" s="61">
        <v>-11.1616154467511</v>
      </c>
      <c r="I58" s="61">
        <v>100.275737455636</v>
      </c>
      <c r="J58" s="61">
        <v>2746930734.1653399</v>
      </c>
      <c r="K58" s="61">
        <v>71.32433054692379</v>
      </c>
      <c r="L58" s="61">
        <v>3898.4787878731727</v>
      </c>
      <c r="M58" s="61">
        <v>38.830632348268189</v>
      </c>
      <c r="N58" s="60">
        <v>66.825999999999993</v>
      </c>
    </row>
    <row r="59" spans="1:14" x14ac:dyDescent="0.4">
      <c r="A59" s="38">
        <v>3</v>
      </c>
      <c r="B59" s="38" t="s">
        <v>60</v>
      </c>
      <c r="C59" s="38">
        <v>2010</v>
      </c>
      <c r="D59" s="49" t="s">
        <v>249</v>
      </c>
      <c r="E59" s="40" t="s">
        <v>247</v>
      </c>
      <c r="F59" s="60">
        <v>3.1843569996985748</v>
      </c>
      <c r="G59" s="61">
        <v>35856344</v>
      </c>
      <c r="H59" s="61">
        <v>16.119980896723192</v>
      </c>
      <c r="I59" s="61">
        <v>100</v>
      </c>
      <c r="J59" s="61">
        <v>2300369124.1582799</v>
      </c>
      <c r="K59" s="61">
        <v>69.866661262867794</v>
      </c>
      <c r="L59" s="61">
        <v>4495.9214756302399</v>
      </c>
      <c r="M59" s="61">
        <v>37.924193379972856</v>
      </c>
      <c r="N59" s="60">
        <v>67.540000000000006</v>
      </c>
    </row>
    <row r="60" spans="1:14" x14ac:dyDescent="0.4">
      <c r="A60" s="38">
        <v>3</v>
      </c>
      <c r="B60" s="38" t="s">
        <v>60</v>
      </c>
      <c r="C60" s="38">
        <v>2011</v>
      </c>
      <c r="D60" s="49" t="s">
        <v>249</v>
      </c>
      <c r="E60" s="40" t="s">
        <v>247</v>
      </c>
      <c r="F60" s="60">
        <v>3.3052325170130614</v>
      </c>
      <c r="G60" s="61">
        <v>36543541</v>
      </c>
      <c r="H60" s="61">
        <v>18.228012253878177</v>
      </c>
      <c r="I60" s="61">
        <v>99.123313943720206</v>
      </c>
      <c r="J60" s="61">
        <v>2571237024.6851702</v>
      </c>
      <c r="K60" s="61">
        <v>67.474301732347016</v>
      </c>
      <c r="L60" s="61">
        <v>5473.2818261166794</v>
      </c>
      <c r="M60" s="61">
        <v>38.869846244246396</v>
      </c>
      <c r="N60" s="60">
        <v>68.236000000000004</v>
      </c>
    </row>
    <row r="61" spans="1:14" x14ac:dyDescent="0.4">
      <c r="A61" s="38">
        <v>3</v>
      </c>
      <c r="B61" s="38" t="s">
        <v>60</v>
      </c>
      <c r="C61" s="38">
        <v>2012</v>
      </c>
      <c r="D61" s="49" t="s">
        <v>249</v>
      </c>
      <c r="E61" s="40" t="s">
        <v>247</v>
      </c>
      <c r="F61" s="60">
        <v>3.6213677179273973</v>
      </c>
      <c r="G61" s="61">
        <v>37260563</v>
      </c>
      <c r="H61" s="61">
        <v>7.4583365207685119</v>
      </c>
      <c r="I61" s="61">
        <v>103.910029170382</v>
      </c>
      <c r="J61" s="61">
        <v>1500402452.8635001</v>
      </c>
      <c r="K61" s="61">
        <v>65.404979198126938</v>
      </c>
      <c r="L61" s="61">
        <v>5610.7332819823332</v>
      </c>
      <c r="M61" s="61">
        <v>39.866269088280468</v>
      </c>
      <c r="N61" s="60">
        <v>68.915000000000006</v>
      </c>
    </row>
    <row r="62" spans="1:14" x14ac:dyDescent="0.4">
      <c r="A62" s="38">
        <v>3</v>
      </c>
      <c r="B62" s="38" t="s">
        <v>60</v>
      </c>
      <c r="C62" s="38">
        <v>2013</v>
      </c>
      <c r="D62" s="49" t="s">
        <v>249</v>
      </c>
      <c r="E62" s="40" t="s">
        <v>247</v>
      </c>
      <c r="F62" s="60">
        <v>3.6584686789107108</v>
      </c>
      <c r="G62" s="61">
        <v>38000626</v>
      </c>
      <c r="H62" s="61">
        <v>-9.3304378007644573E-2</v>
      </c>
      <c r="I62" s="61">
        <v>101.79839191689101</v>
      </c>
      <c r="J62" s="61">
        <v>1691886707.5079601</v>
      </c>
      <c r="K62" s="61">
        <v>63.610823671114694</v>
      </c>
      <c r="L62" s="61">
        <v>5519.7775755237299</v>
      </c>
      <c r="M62" s="61">
        <v>38.42641376887952</v>
      </c>
      <c r="N62" s="60">
        <v>69.575999999999993</v>
      </c>
    </row>
    <row r="63" spans="1:14" x14ac:dyDescent="0.4">
      <c r="A63" s="38">
        <v>3</v>
      </c>
      <c r="B63" s="38" t="s">
        <v>60</v>
      </c>
      <c r="C63" s="38">
        <v>2014</v>
      </c>
      <c r="D63" s="49" t="s">
        <v>249</v>
      </c>
      <c r="E63" s="40" t="s">
        <v>247</v>
      </c>
      <c r="F63" s="60">
        <v>3.8115211471735626</v>
      </c>
      <c r="G63" s="61">
        <v>38760168</v>
      </c>
      <c r="H63" s="61">
        <v>-0.30058043303927207</v>
      </c>
      <c r="I63" s="61">
        <v>102.92465434777399</v>
      </c>
      <c r="J63" s="61">
        <v>1502206170.5583799</v>
      </c>
      <c r="K63" s="61">
        <v>62.414316011088076</v>
      </c>
      <c r="L63" s="61">
        <v>5516.2294403964916</v>
      </c>
      <c r="M63" s="61">
        <v>38.82697470104938</v>
      </c>
      <c r="N63" s="60">
        <v>70.221000000000004</v>
      </c>
    </row>
    <row r="64" spans="1:14" x14ac:dyDescent="0.4">
      <c r="A64" s="38">
        <v>3</v>
      </c>
      <c r="B64" s="38" t="s">
        <v>60</v>
      </c>
      <c r="C64" s="38">
        <v>2015</v>
      </c>
      <c r="D64" s="49" t="s">
        <v>249</v>
      </c>
      <c r="E64" s="40" t="s">
        <v>247</v>
      </c>
      <c r="F64" s="60">
        <v>3.9519609386747447</v>
      </c>
      <c r="G64" s="61">
        <v>39543154</v>
      </c>
      <c r="H64" s="61">
        <v>-6.4556504137762829</v>
      </c>
      <c r="I64" s="61">
        <v>96.573727131882407</v>
      </c>
      <c r="J64" s="61">
        <v>-537792920.92185605</v>
      </c>
      <c r="K64" s="61">
        <v>59.695128598718362</v>
      </c>
      <c r="L64" s="61">
        <v>4197.4199849139841</v>
      </c>
      <c r="M64" s="61">
        <f t="shared" ref="M64:M71" si="3">(M63+M62+M61)/3</f>
        <v>39.039885852736454</v>
      </c>
      <c r="N64" s="60">
        <v>70.847999999999999</v>
      </c>
    </row>
    <row r="65" spans="1:14" x14ac:dyDescent="0.4">
      <c r="A65" s="38">
        <v>3</v>
      </c>
      <c r="B65" s="38" t="s">
        <v>60</v>
      </c>
      <c r="C65" s="38">
        <v>2016</v>
      </c>
      <c r="D65" s="49" t="s">
        <v>249</v>
      </c>
      <c r="E65" s="40" t="s">
        <v>247</v>
      </c>
      <c r="F65" s="60">
        <v>3.8338342216847483</v>
      </c>
      <c r="G65" s="61">
        <v>40339329</v>
      </c>
      <c r="H65" s="61">
        <v>1.5488805470862133</v>
      </c>
      <c r="I65" s="61">
        <v>95.585644300547997</v>
      </c>
      <c r="J65" s="61">
        <v>1638263953.77737</v>
      </c>
      <c r="K65" s="61">
        <v>55.925667877178142</v>
      </c>
      <c r="L65" s="61">
        <v>3967.2006474380873</v>
      </c>
      <c r="M65" s="61">
        <f t="shared" si="3"/>
        <v>38.764424774221787</v>
      </c>
      <c r="N65" s="60">
        <v>71.459000000000003</v>
      </c>
    </row>
    <row r="66" spans="1:14" x14ac:dyDescent="0.4">
      <c r="A66" s="38">
        <v>3</v>
      </c>
      <c r="B66" s="38" t="s">
        <v>60</v>
      </c>
      <c r="C66" s="38">
        <v>2017</v>
      </c>
      <c r="D66" s="49" t="s">
        <v>249</v>
      </c>
      <c r="E66" s="40" t="s">
        <v>247</v>
      </c>
      <c r="F66" s="60">
        <v>3.833681126266653</v>
      </c>
      <c r="G66" s="61">
        <v>41136546</v>
      </c>
      <c r="H66" s="61">
        <v>6.3906547142212276</v>
      </c>
      <c r="I66" s="61">
        <v>97.804585618934198</v>
      </c>
      <c r="J66" s="61">
        <v>1230243450.87889</v>
      </c>
      <c r="K66" s="61">
        <v>55.321403021459439</v>
      </c>
      <c r="L66" s="61">
        <v>4134.9360865617136</v>
      </c>
      <c r="M66" s="61">
        <f t="shared" si="3"/>
        <v>38.877095109335876</v>
      </c>
      <c r="N66" s="60">
        <v>72.052000000000007</v>
      </c>
    </row>
    <row r="67" spans="1:14" x14ac:dyDescent="0.4">
      <c r="A67" s="38">
        <v>3</v>
      </c>
      <c r="B67" s="38" t="s">
        <v>60</v>
      </c>
      <c r="C67" s="38">
        <v>2018</v>
      </c>
      <c r="D67" s="49" t="s">
        <v>249</v>
      </c>
      <c r="E67" s="40" t="s">
        <v>247</v>
      </c>
      <c r="F67" s="60">
        <v>3.9242987223008785</v>
      </c>
      <c r="G67" s="61">
        <v>41927007</v>
      </c>
      <c r="H67" s="61">
        <v>6.7572152415475557</v>
      </c>
      <c r="I67" s="61">
        <v>93.517826845021304</v>
      </c>
      <c r="J67" s="61">
        <v>1466116068.0341201</v>
      </c>
      <c r="K67" s="61">
        <v>58.0655601049354</v>
      </c>
      <c r="L67" s="61">
        <v>4171.7903875554621</v>
      </c>
      <c r="M67" s="61">
        <f t="shared" si="3"/>
        <v>38.893801912098041</v>
      </c>
      <c r="N67" s="60">
        <v>72.629000000000005</v>
      </c>
    </row>
    <row r="68" spans="1:14" x14ac:dyDescent="0.4">
      <c r="A68" s="38">
        <v>3</v>
      </c>
      <c r="B68" s="38" t="s">
        <v>60</v>
      </c>
      <c r="C68" s="38">
        <v>2019</v>
      </c>
      <c r="D68" s="49" t="s">
        <v>249</v>
      </c>
      <c r="E68" s="40" t="s">
        <v>247</v>
      </c>
      <c r="F68" s="60">
        <v>3.9944018278919873</v>
      </c>
      <c r="G68" s="61">
        <v>42705368</v>
      </c>
      <c r="H68" s="61">
        <v>-0.47207334129534217</v>
      </c>
      <c r="I68" s="61">
        <v>95.450928555344802</v>
      </c>
      <c r="J68" s="61">
        <v>1381200049.5926399</v>
      </c>
      <c r="K68" s="61">
        <v>51.809738441576179</v>
      </c>
      <c r="L68" s="61">
        <v>4021.9832660524048</v>
      </c>
      <c r="M68" s="61">
        <f t="shared" si="3"/>
        <v>38.845107265218566</v>
      </c>
      <c r="N68" s="60">
        <v>73.188999999999993</v>
      </c>
    </row>
    <row r="69" spans="1:14" x14ac:dyDescent="0.4">
      <c r="A69" s="38">
        <v>3</v>
      </c>
      <c r="B69" s="38" t="s">
        <v>60</v>
      </c>
      <c r="C69" s="38">
        <v>2020</v>
      </c>
      <c r="D69" s="49" t="s">
        <v>249</v>
      </c>
      <c r="E69" s="40" t="s">
        <v>247</v>
      </c>
      <c r="F69" s="60">
        <v>3.7182233703075962</v>
      </c>
      <c r="G69" s="61">
        <v>43451666</v>
      </c>
      <c r="H69" s="61">
        <v>-5.0259850478890513</v>
      </c>
      <c r="I69" s="61">
        <v>91.224472679901794</v>
      </c>
      <c r="J69" s="61">
        <v>1143918159.62919</v>
      </c>
      <c r="K69" s="61">
        <v>45.330656116556348</v>
      </c>
      <c r="L69" s="61">
        <v>3354.1531637159264</v>
      </c>
      <c r="M69" s="61">
        <f t="shared" si="3"/>
        <v>38.872001428884154</v>
      </c>
      <c r="N69" s="60">
        <v>73.733000000000004</v>
      </c>
    </row>
    <row r="70" spans="1:14" x14ac:dyDescent="0.4">
      <c r="A70" s="38">
        <v>3</v>
      </c>
      <c r="B70" s="38" t="s">
        <v>60</v>
      </c>
      <c r="C70" s="38">
        <v>2021</v>
      </c>
      <c r="D70" s="49" t="s">
        <v>249</v>
      </c>
      <c r="E70" s="40" t="s">
        <v>247</v>
      </c>
      <c r="F70" s="60">
        <f>(F69*0.95)</f>
        <v>3.5323122017922164</v>
      </c>
      <c r="G70" s="61">
        <v>44177969</v>
      </c>
      <c r="H70" s="61">
        <v>15.567482647062221</v>
      </c>
      <c r="I70" s="61">
        <v>86.803657437439</v>
      </c>
      <c r="J70" s="61">
        <v>869151161.72539306</v>
      </c>
      <c r="K70" s="61">
        <v>53.195527032106995</v>
      </c>
      <c r="L70" s="61">
        <v>3700.3146972819823</v>
      </c>
      <c r="M70" s="61">
        <f t="shared" si="3"/>
        <v>38.870303535400254</v>
      </c>
      <c r="N70" s="60">
        <v>74.260999999999996</v>
      </c>
    </row>
    <row r="71" spans="1:14" x14ac:dyDescent="0.4">
      <c r="A71" s="38">
        <v>3</v>
      </c>
      <c r="B71" s="38" t="s">
        <v>60</v>
      </c>
      <c r="C71" s="38">
        <v>2022</v>
      </c>
      <c r="D71" s="49" t="s">
        <v>249</v>
      </c>
      <c r="E71" s="40" t="s">
        <v>247</v>
      </c>
      <c r="F71" s="60">
        <f>(F70*0.95)</f>
        <v>3.3556965917026056</v>
      </c>
      <c r="G71" s="61">
        <v>44903225</v>
      </c>
      <c r="H71" s="61">
        <v>21.517584932601636</v>
      </c>
      <c r="I71" s="61">
        <v>92.1828203639827</v>
      </c>
      <c r="J71" s="61">
        <v>75640098.087495595</v>
      </c>
      <c r="K71" s="61">
        <v>59.042284244893239</v>
      </c>
      <c r="L71" s="61">
        <v>4342.6379679652209</v>
      </c>
      <c r="M71" s="61">
        <f t="shared" si="3"/>
        <v>38.862470743167655</v>
      </c>
      <c r="N71" s="60">
        <v>74.772000000000006</v>
      </c>
    </row>
    <row r="72" spans="1:14" hidden="1" x14ac:dyDescent="0.4">
      <c r="A72" s="38">
        <v>4</v>
      </c>
      <c r="B72" s="38" t="s">
        <v>62</v>
      </c>
      <c r="C72" s="38">
        <v>2000</v>
      </c>
      <c r="D72" s="38" t="s">
        <v>250</v>
      </c>
      <c r="E72" s="40" t="s">
        <v>254</v>
      </c>
      <c r="F72" s="62">
        <v>418.01899153409909</v>
      </c>
      <c r="G72" s="61">
        <f>(G233+G302+G325)/3</f>
        <v>6980107.444444444</v>
      </c>
      <c r="H72" s="61">
        <v>878620000</v>
      </c>
      <c r="I72" s="63">
        <f t="shared" ref="I72:I73" si="4">I73*0.95</f>
        <v>95.034822696634279</v>
      </c>
      <c r="J72" s="61">
        <v>556.88424354968367</v>
      </c>
      <c r="K72" s="63">
        <f t="shared" ref="K72:K85" si="5">K73*0.95</f>
        <v>36.220422619530197</v>
      </c>
      <c r="L72" s="61">
        <v>11010.197460134172</v>
      </c>
      <c r="M72" s="61">
        <v>20.086393088552914</v>
      </c>
      <c r="N72" s="60">
        <v>50.087000000000003</v>
      </c>
    </row>
    <row r="73" spans="1:14" hidden="1" x14ac:dyDescent="0.4">
      <c r="A73" s="38">
        <v>4</v>
      </c>
      <c r="B73" s="38" t="s">
        <v>62</v>
      </c>
      <c r="C73" s="38">
        <v>2001</v>
      </c>
      <c r="D73" s="38" t="s">
        <v>250</v>
      </c>
      <c r="E73" s="40" t="s">
        <v>254</v>
      </c>
      <c r="F73" s="62">
        <v>106.35212550145093</v>
      </c>
      <c r="G73" s="61">
        <f>(G234+G303+G50)/3</f>
        <v>14629240.11111111</v>
      </c>
      <c r="H73" s="61">
        <v>2145470000</v>
      </c>
      <c r="I73" s="63">
        <f t="shared" si="4"/>
        <v>100.03665547014135</v>
      </c>
      <c r="J73" s="61">
        <v>527.46411840997712</v>
      </c>
      <c r="K73" s="63">
        <f t="shared" si="5"/>
        <v>38.126760652137051</v>
      </c>
      <c r="L73" s="61">
        <v>10502.938811014648</v>
      </c>
      <c r="M73" s="61">
        <v>20.675944333996025</v>
      </c>
      <c r="N73" s="60">
        <v>51.274000000000001</v>
      </c>
    </row>
    <row r="74" spans="1:14" hidden="1" x14ac:dyDescent="0.4">
      <c r="A74" s="38">
        <v>4</v>
      </c>
      <c r="B74" s="38" t="s">
        <v>62</v>
      </c>
      <c r="C74" s="38">
        <v>2002</v>
      </c>
      <c r="D74" s="38" t="s">
        <v>250</v>
      </c>
      <c r="E74" s="40" t="s">
        <v>254</v>
      </c>
      <c r="F74" s="62">
        <v>196.98409939993138</v>
      </c>
      <c r="G74" s="61">
        <f>(G235+G327+G304)/3</f>
        <v>7311410.555555556</v>
      </c>
      <c r="H74" s="61">
        <v>1743504000</v>
      </c>
      <c r="I74" s="61">
        <v>105.3017426001488</v>
      </c>
      <c r="J74" s="61">
        <v>872.6576379790763</v>
      </c>
      <c r="K74" s="63">
        <f t="shared" si="5"/>
        <v>40.133432265407421</v>
      </c>
      <c r="L74" s="61">
        <v>10549.666189280153</v>
      </c>
      <c r="M74" s="61">
        <v>18.90909090909091</v>
      </c>
      <c r="N74" s="60">
        <v>52.460999999999999</v>
      </c>
    </row>
    <row r="75" spans="1:14" hidden="1" x14ac:dyDescent="0.4">
      <c r="A75" s="38">
        <v>4</v>
      </c>
      <c r="B75" s="38" t="s">
        <v>62</v>
      </c>
      <c r="C75" s="38">
        <v>2003</v>
      </c>
      <c r="D75" s="38" t="s">
        <v>250</v>
      </c>
      <c r="E75" s="40" t="s">
        <v>254</v>
      </c>
      <c r="F75" s="62">
        <v>93.926566906730812</v>
      </c>
      <c r="G75" s="61">
        <f>(G236+G305+G328)/3</f>
        <v>7482937</v>
      </c>
      <c r="H75" s="61">
        <v>3576971780</v>
      </c>
      <c r="I75" s="61">
        <v>103.90122955137177</v>
      </c>
      <c r="J75" s="61">
        <v>982.80558968861976</v>
      </c>
      <c r="K75" s="63">
        <f t="shared" si="5"/>
        <v>42.24571817411308</v>
      </c>
      <c r="L75" s="61">
        <v>10968.892683910295</v>
      </c>
      <c r="M75" s="61">
        <v>17.280453257790366</v>
      </c>
      <c r="N75" s="60">
        <v>53.645000000000003</v>
      </c>
    </row>
    <row r="76" spans="1:14" hidden="1" x14ac:dyDescent="0.4">
      <c r="A76" s="38">
        <v>4</v>
      </c>
      <c r="B76" s="38" t="s">
        <v>62</v>
      </c>
      <c r="C76" s="38">
        <v>2004</v>
      </c>
      <c r="D76" s="38" t="s">
        <v>250</v>
      </c>
      <c r="E76" s="40" t="s">
        <v>254</v>
      </c>
      <c r="F76" s="62">
        <v>33.443594790025514</v>
      </c>
      <c r="G76" s="61">
        <f>(G237+G306+G329)/3</f>
        <v>7658879.444444444</v>
      </c>
      <c r="H76" s="61">
        <v>2197227820</v>
      </c>
      <c r="I76" s="61">
        <v>103.57994705146601</v>
      </c>
      <c r="J76" s="61">
        <v>1254.6961261224296</v>
      </c>
      <c r="K76" s="63">
        <f t="shared" si="5"/>
        <v>44.469177025382194</v>
      </c>
      <c r="L76" s="61">
        <v>11650.848477085794</v>
      </c>
      <c r="M76" s="61">
        <v>11.486486486486488</v>
      </c>
      <c r="N76" s="60">
        <v>54.826999999999998</v>
      </c>
    </row>
    <row r="77" spans="1:14" hidden="1" x14ac:dyDescent="0.4">
      <c r="A77" s="38">
        <v>4</v>
      </c>
      <c r="B77" s="38" t="s">
        <v>62</v>
      </c>
      <c r="C77" s="38">
        <v>2005</v>
      </c>
      <c r="D77" s="38" t="s">
        <v>250</v>
      </c>
      <c r="E77" s="40" t="s">
        <v>254</v>
      </c>
      <c r="F77" s="62">
        <v>42.37424926172838</v>
      </c>
      <c r="G77" s="61">
        <f>(G238+G307+G330)/3</f>
        <v>7844450.555555556</v>
      </c>
      <c r="H77" s="61">
        <v>-1303836930</v>
      </c>
      <c r="I77" s="61">
        <v>106.59096212952525</v>
      </c>
      <c r="J77" s="61">
        <v>1900.7238164344137</v>
      </c>
      <c r="K77" s="63">
        <f t="shared" si="5"/>
        <v>46.809660026718099</v>
      </c>
      <c r="L77" s="61">
        <v>12808.010153663659</v>
      </c>
      <c r="M77" s="61">
        <v>15.934959349593495</v>
      </c>
      <c r="N77" s="60">
        <v>56</v>
      </c>
    </row>
    <row r="78" spans="1:14" hidden="1" x14ac:dyDescent="0.4">
      <c r="A78" s="38">
        <v>4</v>
      </c>
      <c r="B78" s="38" t="s">
        <v>62</v>
      </c>
      <c r="C78" s="38">
        <v>2006</v>
      </c>
      <c r="D78" s="38" t="s">
        <v>250</v>
      </c>
      <c r="E78" s="40" t="s">
        <v>254</v>
      </c>
      <c r="F78" s="62">
        <v>17.115665144854162</v>
      </c>
      <c r="G78" s="61">
        <f>(G239+G308+G331)/3</f>
        <v>8031117.7777777771</v>
      </c>
      <c r="H78" s="61">
        <v>-37714860</v>
      </c>
      <c r="I78" s="61">
        <v>94.625159332047744</v>
      </c>
      <c r="J78" s="61">
        <v>2597.9635846990459</v>
      </c>
      <c r="K78" s="63">
        <f t="shared" si="5"/>
        <v>49.273326343913787</v>
      </c>
      <c r="L78" s="61">
        <v>14310.686234785375</v>
      </c>
      <c r="M78" s="61">
        <v>12.969696969696967</v>
      </c>
      <c r="N78" s="60">
        <v>56.764000000000003</v>
      </c>
    </row>
    <row r="79" spans="1:14" hidden="1" x14ac:dyDescent="0.4">
      <c r="A79" s="38">
        <v>4</v>
      </c>
      <c r="B79" s="38" t="s">
        <v>62</v>
      </c>
      <c r="C79" s="38">
        <v>2007</v>
      </c>
      <c r="D79" s="38" t="s">
        <v>250</v>
      </c>
      <c r="E79" s="40" t="s">
        <v>254</v>
      </c>
      <c r="F79" s="62">
        <v>4.3084322120718213</v>
      </c>
      <c r="G79" s="61">
        <f>(G240=G309+G332)/3</f>
        <v>0</v>
      </c>
      <c r="H79" s="61">
        <v>-893342152</v>
      </c>
      <c r="I79" s="61">
        <v>108.06006789397833</v>
      </c>
      <c r="J79" s="61">
        <v>3121.3487352068132</v>
      </c>
      <c r="K79" s="63">
        <f t="shared" si="5"/>
        <v>51.866659309382939</v>
      </c>
      <c r="L79" s="61">
        <v>16006.136110749845</v>
      </c>
      <c r="M79" s="61">
        <v>12.344398340248961</v>
      </c>
      <c r="N79" s="60">
        <v>57.524000000000001</v>
      </c>
    </row>
    <row r="80" spans="1:14" hidden="1" x14ac:dyDescent="0.4">
      <c r="A80" s="38">
        <v>4</v>
      </c>
      <c r="B80" s="38" t="s">
        <v>62</v>
      </c>
      <c r="C80" s="38">
        <v>2008</v>
      </c>
      <c r="D80" s="38" t="s">
        <v>250</v>
      </c>
      <c r="E80" s="40" t="s">
        <v>254</v>
      </c>
      <c r="F80" s="62">
        <v>19.365773555832575</v>
      </c>
      <c r="G80" s="61">
        <f>(G57+G241+G310)/3</f>
        <v>16636175.666666666</v>
      </c>
      <c r="H80" s="61">
        <v>1678971010</v>
      </c>
      <c r="I80" s="61">
        <v>121.364708453698</v>
      </c>
      <c r="J80" s="61">
        <v>4081.7174970140422</v>
      </c>
      <c r="K80" s="63">
        <f t="shared" si="5"/>
        <v>54.596483483560988</v>
      </c>
      <c r="L80" s="61">
        <v>16457.104063258943</v>
      </c>
      <c r="M80" s="61">
        <v>13.378492802709566</v>
      </c>
      <c r="N80" s="60">
        <v>58.281999999999996</v>
      </c>
    </row>
    <row r="81" spans="1:14" hidden="1" x14ac:dyDescent="0.4">
      <c r="A81" s="38">
        <v>4</v>
      </c>
      <c r="B81" s="38" t="s">
        <v>62</v>
      </c>
      <c r="C81" s="38">
        <v>2009</v>
      </c>
      <c r="D81" s="38" t="s">
        <v>250</v>
      </c>
      <c r="E81" s="40" t="s">
        <v>254</v>
      </c>
      <c r="F81" s="62">
        <v>-16.762140290159223</v>
      </c>
      <c r="G81" s="61">
        <f>(G58+G242+G311)/3</f>
        <v>16982791.333333332</v>
      </c>
      <c r="H81" s="61">
        <v>2205298180</v>
      </c>
      <c r="I81" s="61">
        <v>122.44614413929504</v>
      </c>
      <c r="J81" s="61">
        <v>3123.6988981681188</v>
      </c>
      <c r="K81" s="63">
        <f t="shared" si="5"/>
        <v>57.469982614274727</v>
      </c>
      <c r="L81" s="61">
        <v>14530.59868963529</v>
      </c>
      <c r="M81" s="61">
        <v>17.80821917808219</v>
      </c>
      <c r="N81" s="60">
        <v>59.033999999999999</v>
      </c>
    </row>
    <row r="82" spans="1:14" hidden="1" x14ac:dyDescent="0.4">
      <c r="A82" s="38">
        <v>4</v>
      </c>
      <c r="B82" s="38" t="s">
        <v>62</v>
      </c>
      <c r="C82" s="38">
        <v>2010</v>
      </c>
      <c r="D82" s="38" t="s">
        <v>250</v>
      </c>
      <c r="E82" s="40" t="s">
        <v>254</v>
      </c>
      <c r="F82" s="62">
        <v>32.270469122441227</v>
      </c>
      <c r="G82" s="61">
        <f>(G243+G59+G312)/3</f>
        <v>17344039.333333332</v>
      </c>
      <c r="H82" s="61">
        <v>-3227211182.4499998</v>
      </c>
      <c r="I82" s="61">
        <v>104.12363530884481</v>
      </c>
      <c r="J82" s="61">
        <v>3586.6636803175484</v>
      </c>
      <c r="K82" s="63">
        <f t="shared" si="5"/>
        <v>60.494718541341818</v>
      </c>
      <c r="L82" s="61">
        <v>13404.516016103624</v>
      </c>
      <c r="M82" s="61">
        <v>17.184401850627896</v>
      </c>
      <c r="N82" s="60">
        <v>59.783000000000001</v>
      </c>
    </row>
    <row r="83" spans="1:14" hidden="1" x14ac:dyDescent="0.4">
      <c r="A83" s="38">
        <v>4</v>
      </c>
      <c r="B83" s="38" t="s">
        <v>62</v>
      </c>
      <c r="C83" s="38">
        <v>2011</v>
      </c>
      <c r="D83" s="38" t="s">
        <v>250</v>
      </c>
      <c r="E83" s="40" t="s">
        <v>254</v>
      </c>
      <c r="F83" s="62">
        <v>31.771460155898637</v>
      </c>
      <c r="G83" s="61">
        <f>(G60+G244+G313)/3</f>
        <v>17717767.77777778</v>
      </c>
      <c r="H83" s="61">
        <v>-3023770965.8368802</v>
      </c>
      <c r="I83" s="61">
        <v>99.982506331336751</v>
      </c>
      <c r="J83" s="61">
        <v>4608.1551657268274</v>
      </c>
      <c r="K83" s="63">
        <f t="shared" si="5"/>
        <v>63.678651096149288</v>
      </c>
      <c r="L83" s="61">
        <v>14774.032181127845</v>
      </c>
      <c r="M83" s="61">
        <v>14.863184079601993</v>
      </c>
      <c r="N83" s="60">
        <v>60.527999999999999</v>
      </c>
    </row>
    <row r="84" spans="1:14" hidden="1" x14ac:dyDescent="0.4">
      <c r="A84" s="38">
        <v>4</v>
      </c>
      <c r="B84" s="38" t="s">
        <v>62</v>
      </c>
      <c r="C84" s="38">
        <v>2012</v>
      </c>
      <c r="D84" s="38" t="s">
        <v>250</v>
      </c>
      <c r="E84" s="40" t="s">
        <v>254</v>
      </c>
      <c r="F84" s="62">
        <v>7.2557499094382507</v>
      </c>
      <c r="G84" s="61">
        <f>(G245+G61+G314)/3</f>
        <v>18104618</v>
      </c>
      <c r="H84" s="61">
        <v>-1464627990.8828399</v>
      </c>
      <c r="I84" s="61">
        <v>91.800097341911425</v>
      </c>
      <c r="J84" s="61">
        <v>5083.8268511016577</v>
      </c>
      <c r="K84" s="63">
        <f>(K61+K314+K337)/3</f>
        <v>67.030159048578199</v>
      </c>
      <c r="L84" s="61">
        <v>15136.84110919323</v>
      </c>
      <c r="M84" s="61">
        <v>12.586098935504067</v>
      </c>
      <c r="N84" s="60">
        <v>61.268000000000001</v>
      </c>
    </row>
    <row r="85" spans="1:14" hidden="1" x14ac:dyDescent="0.4">
      <c r="A85" s="38">
        <v>4</v>
      </c>
      <c r="B85" s="38" t="s">
        <v>62</v>
      </c>
      <c r="C85" s="38">
        <v>2013</v>
      </c>
      <c r="D85" s="38" t="s">
        <v>250</v>
      </c>
      <c r="E85" s="40" t="s">
        <v>254</v>
      </c>
      <c r="F85" s="62">
        <v>2.8397241263776465</v>
      </c>
      <c r="G85" s="61">
        <f>(G315+G62+G338)/3</f>
        <v>19684235</v>
      </c>
      <c r="H85" s="61">
        <v>-7120017424.4614</v>
      </c>
      <c r="I85" s="61">
        <v>86.811932758792636</v>
      </c>
      <c r="J85" s="61">
        <v>5061.3492402841612</v>
      </c>
      <c r="K85" s="63">
        <f t="shared" si="5"/>
        <v>134.45693341642402</v>
      </c>
      <c r="L85" s="61">
        <v>14977.071832106463</v>
      </c>
      <c r="M85" s="61">
        <v>14.38053097345133</v>
      </c>
      <c r="N85" s="60">
        <v>62.002000000000002</v>
      </c>
    </row>
    <row r="86" spans="1:14" hidden="1" x14ac:dyDescent="0.4">
      <c r="A86" s="38">
        <v>4</v>
      </c>
      <c r="B86" s="38" t="s">
        <v>62</v>
      </c>
      <c r="C86" s="38">
        <v>2014</v>
      </c>
      <c r="D86" s="38" t="s">
        <v>250</v>
      </c>
      <c r="E86" s="40" t="s">
        <v>254</v>
      </c>
      <c r="F86" s="62">
        <v>3.5608847720580457</v>
      </c>
      <c r="G86" s="61">
        <f>(G63+G316+G339)/3</f>
        <v>20097333</v>
      </c>
      <c r="H86" s="61">
        <v>3657514667.4932699</v>
      </c>
      <c r="I86" s="61">
        <v>79.332922782889725</v>
      </c>
      <c r="J86" s="61">
        <v>5011.9844115967117</v>
      </c>
      <c r="K86" s="61">
        <v>141.5336141225516</v>
      </c>
      <c r="L86" s="61">
        <v>15451.495244403935</v>
      </c>
      <c r="M86" s="61">
        <v>19.17098445595855</v>
      </c>
      <c r="N86" s="60">
        <v>62.731000000000002</v>
      </c>
    </row>
    <row r="87" spans="1:14" hidden="1" x14ac:dyDescent="0.4">
      <c r="A87" s="38">
        <v>4</v>
      </c>
      <c r="B87" s="38" t="s">
        <v>62</v>
      </c>
      <c r="C87" s="38">
        <v>2015</v>
      </c>
      <c r="D87" s="38" t="s">
        <v>250</v>
      </c>
      <c r="E87" s="40" t="s">
        <v>254</v>
      </c>
      <c r="F87" s="62">
        <v>-3.5183853459847825</v>
      </c>
      <c r="G87" s="61">
        <f>(G64+G317+G340)/3</f>
        <v>20522007.333333332</v>
      </c>
      <c r="H87" s="61">
        <v>10028215162.6394</v>
      </c>
      <c r="I87" s="61">
        <v>62.88851608901922</v>
      </c>
      <c r="J87" s="61">
        <v>3217.3392443056077</v>
      </c>
      <c r="K87" s="61">
        <v>130.0470898571333</v>
      </c>
      <c r="L87" s="61">
        <v>15985.541138697094</v>
      </c>
      <c r="M87" s="63">
        <f t="shared" ref="M87:M94" si="6">(M86+M85+M84)/3</f>
        <v>15.37920478830465</v>
      </c>
      <c r="N87" s="60">
        <v>63.445999999999998</v>
      </c>
    </row>
    <row r="88" spans="1:14" hidden="1" x14ac:dyDescent="0.4">
      <c r="A88" s="38">
        <v>4</v>
      </c>
      <c r="B88" s="38" t="s">
        <v>62</v>
      </c>
      <c r="C88" s="38">
        <v>2016</v>
      </c>
      <c r="D88" s="38" t="s">
        <v>250</v>
      </c>
      <c r="E88" s="40" t="s">
        <v>254</v>
      </c>
      <c r="F88" s="62">
        <v>21.774312558284947</v>
      </c>
      <c r="G88" s="61">
        <f>(G65+G318+G341)/3</f>
        <v>20954143</v>
      </c>
      <c r="H88" s="61">
        <v>-179517618.91999999</v>
      </c>
      <c r="I88" s="61">
        <v>53.370158067598759</v>
      </c>
      <c r="J88" s="61">
        <v>1809.7093771945495</v>
      </c>
      <c r="K88" s="61">
        <v>132.01804001322671</v>
      </c>
      <c r="L88" s="61">
        <v>16449.059147040683</v>
      </c>
      <c r="M88" s="63">
        <f t="shared" si="6"/>
        <v>16.31024007257151</v>
      </c>
      <c r="N88" s="60">
        <v>64.149000000000001</v>
      </c>
    </row>
    <row r="89" spans="1:14" hidden="1" x14ac:dyDescent="0.4">
      <c r="A89" s="38">
        <v>4</v>
      </c>
      <c r="B89" s="38" t="s">
        <v>62</v>
      </c>
      <c r="C89" s="38">
        <v>2017</v>
      </c>
      <c r="D89" s="38" t="s">
        <v>250</v>
      </c>
      <c r="E89" s="40" t="s">
        <v>254</v>
      </c>
      <c r="F89" s="62">
        <v>22.614436524134931</v>
      </c>
      <c r="G89" s="61">
        <f>(G66+G319+G342)/3</f>
        <v>21389619.333333332</v>
      </c>
      <c r="H89" s="61">
        <v>-7397295409.1899099</v>
      </c>
      <c r="I89" s="61">
        <v>52.256822227846243</v>
      </c>
      <c r="J89" s="61">
        <v>2439.3744411879625</v>
      </c>
      <c r="K89" s="61">
        <v>127.97313085525059</v>
      </c>
      <c r="L89" s="61">
        <v>16803.87023400006</v>
      </c>
      <c r="M89" s="63">
        <f t="shared" si="6"/>
        <v>16.953476438944904</v>
      </c>
      <c r="N89" s="60">
        <v>64.838999999999999</v>
      </c>
    </row>
    <row r="90" spans="1:14" hidden="1" x14ac:dyDescent="0.4">
      <c r="A90" s="38">
        <v>4</v>
      </c>
      <c r="B90" s="38" t="s">
        <v>62</v>
      </c>
      <c r="C90" s="38">
        <v>2018</v>
      </c>
      <c r="D90" s="38" t="s">
        <v>250</v>
      </c>
      <c r="E90" s="40" t="s">
        <v>254</v>
      </c>
      <c r="F90" s="62">
        <v>28.167093255489078</v>
      </c>
      <c r="G90" s="61">
        <f>(G67+G320+G343)/3</f>
        <v>21824865</v>
      </c>
      <c r="H90" s="61">
        <v>-6456076413.1203299</v>
      </c>
      <c r="I90" s="61">
        <v>66.378013326339868</v>
      </c>
      <c r="J90" s="61">
        <v>2540.5088779704279</v>
      </c>
      <c r="K90" s="61">
        <v>130.65515265941914</v>
      </c>
      <c r="L90" s="61">
        <v>18133.822600895266</v>
      </c>
      <c r="M90" s="63">
        <f t="shared" si="6"/>
        <v>16.214307099940353</v>
      </c>
      <c r="N90" s="60">
        <v>65.513999999999996</v>
      </c>
    </row>
    <row r="91" spans="1:14" hidden="1" x14ac:dyDescent="0.4">
      <c r="A91" s="38">
        <v>4</v>
      </c>
      <c r="B91" s="38" t="s">
        <v>62</v>
      </c>
      <c r="C91" s="38">
        <v>2019</v>
      </c>
      <c r="D91" s="38" t="s">
        <v>250</v>
      </c>
      <c r="E91" s="40" t="s">
        <v>254</v>
      </c>
      <c r="F91" s="62">
        <v>19.187003827178458</v>
      </c>
      <c r="G91" s="61">
        <f>(G68+G321+G344)/3</f>
        <v>22257709</v>
      </c>
      <c r="H91" s="61">
        <v>-4098478747.6375499</v>
      </c>
      <c r="I91" s="61">
        <v>57.829538118303567</v>
      </c>
      <c r="J91" s="61">
        <v>2191.3477637355495</v>
      </c>
      <c r="K91" s="61">
        <v>137.62517575588447</v>
      </c>
      <c r="L91" s="61">
        <v>18730.004796637448</v>
      </c>
      <c r="M91" s="63">
        <f t="shared" si="6"/>
        <v>16.492674537152258</v>
      </c>
      <c r="N91" s="60">
        <v>66.177000000000007</v>
      </c>
    </row>
    <row r="92" spans="1:14" hidden="1" x14ac:dyDescent="0.4">
      <c r="A92" s="38">
        <v>4</v>
      </c>
      <c r="B92" s="38" t="s">
        <v>62</v>
      </c>
      <c r="C92" s="38">
        <v>2020</v>
      </c>
      <c r="D92" s="38" t="s">
        <v>250</v>
      </c>
      <c r="E92" s="40" t="s">
        <v>254</v>
      </c>
      <c r="F92" s="62">
        <v>10.763105282479884</v>
      </c>
      <c r="G92" s="61">
        <f>(G69+G322+G345)/3</f>
        <v>22676983.666666668</v>
      </c>
      <c r="H92" s="61">
        <v>-1866468113.0745399</v>
      </c>
      <c r="I92" s="61">
        <v>65.94202893046355</v>
      </c>
      <c r="J92" s="61">
        <v>1450.9051121848886</v>
      </c>
      <c r="K92" s="61">
        <v>94.34572017379206</v>
      </c>
      <c r="L92" s="61">
        <v>15224.858589056117</v>
      </c>
      <c r="M92" s="63">
        <f t="shared" si="6"/>
        <v>16.553486025345837</v>
      </c>
      <c r="N92" s="60">
        <v>66.825000000000003</v>
      </c>
    </row>
    <row r="93" spans="1:14" hidden="1" x14ac:dyDescent="0.4">
      <c r="A93" s="38">
        <v>4</v>
      </c>
      <c r="B93" s="38" t="s">
        <v>62</v>
      </c>
      <c r="C93" s="38">
        <v>2021</v>
      </c>
      <c r="D93" s="38" t="s">
        <v>250</v>
      </c>
      <c r="E93" s="40" t="s">
        <v>254</v>
      </c>
      <c r="F93" s="62">
        <v>38.823721837491775</v>
      </c>
      <c r="G93" s="61">
        <f>(G70+G323+G346)/3</f>
        <v>23084778.666666668</v>
      </c>
      <c r="H93" s="61">
        <v>-4355116552.7158899</v>
      </c>
      <c r="I93" s="61">
        <v>74.464498594517181</v>
      </c>
      <c r="J93" s="61">
        <v>1927.4740783209111</v>
      </c>
      <c r="K93" s="61">
        <v>101.12288346296798</v>
      </c>
      <c r="L93" s="61">
        <v>17178.543716052161</v>
      </c>
      <c r="M93" s="63">
        <f t="shared" si="6"/>
        <v>16.420155887479481</v>
      </c>
      <c r="N93" s="60">
        <v>67.459999999999994</v>
      </c>
    </row>
    <row r="94" spans="1:14" hidden="1" x14ac:dyDescent="0.4">
      <c r="A94" s="38">
        <v>4</v>
      </c>
      <c r="B94" s="38" t="s">
        <v>62</v>
      </c>
      <c r="C94" s="38">
        <v>2022</v>
      </c>
      <c r="D94" s="38" t="s">
        <v>250</v>
      </c>
      <c r="E94" s="40" t="s">
        <v>254</v>
      </c>
      <c r="F94" s="62">
        <v>16.305383237756786</v>
      </c>
      <c r="G94" s="61">
        <f>(G71+G324+G347)/3</f>
        <v>23493399.666666668</v>
      </c>
      <c r="H94" s="61">
        <v>-6598652652.0938902</v>
      </c>
      <c r="I94" s="61">
        <v>68.170100454845795</v>
      </c>
      <c r="J94" s="61">
        <v>3000.4442305317252</v>
      </c>
      <c r="K94" s="61">
        <v>117.63000507646424</v>
      </c>
      <c r="L94" s="61">
        <v>19919.726686788319</v>
      </c>
      <c r="M94" s="63">
        <f t="shared" si="6"/>
        <v>16.488772149992524</v>
      </c>
      <c r="N94" s="60">
        <v>68.081000000000003</v>
      </c>
    </row>
    <row r="95" spans="1:14" hidden="1" x14ac:dyDescent="0.4">
      <c r="A95" s="38">
        <v>5</v>
      </c>
      <c r="B95" s="38" t="s">
        <v>63</v>
      </c>
      <c r="C95" s="38">
        <v>2000</v>
      </c>
      <c r="D95" s="38" t="s">
        <v>251</v>
      </c>
      <c r="E95" s="40" t="s">
        <v>247</v>
      </c>
      <c r="F95" s="60">
        <v>4.1636133502098467</v>
      </c>
      <c r="G95" s="61">
        <v>114.66540948177899</v>
      </c>
      <c r="H95" s="61">
        <v>96504370.162551105</v>
      </c>
      <c r="I95" s="61">
        <f>(I210+I279+I394)/3</f>
        <v>65.088520794660838</v>
      </c>
      <c r="J95" s="61">
        <v>11010.197460134172</v>
      </c>
      <c r="K95" s="41">
        <f>(K210+K279+K394)/3</f>
        <v>109.08533066279291</v>
      </c>
      <c r="L95" s="39">
        <f>(L210+L279+L394)/3</f>
        <v>5242.5330209487638</v>
      </c>
      <c r="M95" s="61">
        <f>(M210+M279+M394)/3</f>
        <v>79.466131760055291</v>
      </c>
      <c r="N95" s="60">
        <v>32.127000000000002</v>
      </c>
    </row>
    <row r="96" spans="1:14" hidden="1" x14ac:dyDescent="0.4">
      <c r="A96" s="38">
        <v>5</v>
      </c>
      <c r="B96" s="38" t="s">
        <v>63</v>
      </c>
      <c r="C96" s="38">
        <v>2001</v>
      </c>
      <c r="D96" s="38" t="s">
        <v>251</v>
      </c>
      <c r="E96" s="40" t="s">
        <v>247</v>
      </c>
      <c r="F96" s="60">
        <v>4.2235780358197204</v>
      </c>
      <c r="G96" s="61">
        <v>116.981536627514</v>
      </c>
      <c r="H96" s="61">
        <v>145813879.48075601</v>
      </c>
      <c r="I96" s="61">
        <f>(I211+I280+I395)/3</f>
        <v>64.546574116868726</v>
      </c>
      <c r="J96" s="61">
        <v>10502.938811014648</v>
      </c>
      <c r="K96" s="41">
        <f>(K211+K280+K395)/3</f>
        <v>108.87816193506292</v>
      </c>
      <c r="L96" s="39">
        <f>(L211+L280+L395)/3</f>
        <v>5220.0230969191334</v>
      </c>
      <c r="M96" s="61">
        <f>(M211+M280+M395)/3</f>
        <v>81.030030879244578</v>
      </c>
      <c r="N96" s="60">
        <v>31.74</v>
      </c>
    </row>
    <row r="97" spans="1:14" hidden="1" x14ac:dyDescent="0.4">
      <c r="A97" s="38">
        <v>5</v>
      </c>
      <c r="B97" s="38" t="s">
        <v>63</v>
      </c>
      <c r="C97" s="38">
        <v>2002</v>
      </c>
      <c r="D97" s="38" t="s">
        <v>251</v>
      </c>
      <c r="E97" s="40" t="s">
        <v>247</v>
      </c>
      <c r="F97" s="60">
        <v>4.3409547250469593</v>
      </c>
      <c r="G97" s="61">
        <v>117.761995696293</v>
      </c>
      <c r="H97" s="61">
        <v>92910942.692561805</v>
      </c>
      <c r="I97" s="61">
        <f>(I212+I281+I396)/3</f>
        <v>69.688687306571993</v>
      </c>
      <c r="J97" s="61">
        <v>10549.666189280153</v>
      </c>
      <c r="K97" s="41">
        <f>(K212+K281+K396)/3</f>
        <v>107.289329532715</v>
      </c>
      <c r="L97" s="39">
        <f>(L212+L396+L281)/3</f>
        <v>5288.5561222862825</v>
      </c>
      <c r="M97" s="61">
        <f>(M212+M281+M396)/3</f>
        <v>80.289021474451687</v>
      </c>
      <c r="N97" s="60">
        <v>31.097999999999999</v>
      </c>
    </row>
    <row r="98" spans="1:14" hidden="1" x14ac:dyDescent="0.4">
      <c r="A98" s="38">
        <v>5</v>
      </c>
      <c r="B98" s="38" t="s">
        <v>63</v>
      </c>
      <c r="C98" s="38">
        <v>2003</v>
      </c>
      <c r="D98" s="38" t="s">
        <v>251</v>
      </c>
      <c r="E98" s="40" t="s">
        <v>247</v>
      </c>
      <c r="F98" s="60">
        <v>4.619916746717899</v>
      </c>
      <c r="G98" s="61">
        <v>114.074880574887</v>
      </c>
      <c r="H98" s="61">
        <v>120216017.556152</v>
      </c>
      <c r="I98" s="61">
        <f>(I213+I282+I397)/3</f>
        <v>67.957775891138738</v>
      </c>
      <c r="J98" s="61">
        <v>10968.892683910295</v>
      </c>
      <c r="K98" s="41">
        <f>(K213+K282+K397)/3</f>
        <v>107.84044604657591</v>
      </c>
      <c r="L98" s="39">
        <f>(L213+L282+L397)/3</f>
        <v>5441.5177300818532</v>
      </c>
      <c r="M98" s="61">
        <f>(M213+M282+M397)/3</f>
        <v>81.52972996559447</v>
      </c>
      <c r="N98" s="60">
        <v>30.463999999999999</v>
      </c>
    </row>
    <row r="99" spans="1:14" hidden="1" x14ac:dyDescent="0.4">
      <c r="A99" s="38">
        <v>5</v>
      </c>
      <c r="B99" s="38" t="s">
        <v>63</v>
      </c>
      <c r="C99" s="38">
        <v>2004</v>
      </c>
      <c r="D99" s="38" t="s">
        <v>251</v>
      </c>
      <c r="E99" s="40" t="s">
        <v>247</v>
      </c>
      <c r="F99" s="60">
        <v>4.6541087647736914</v>
      </c>
      <c r="G99" s="61">
        <v>110.938685789895</v>
      </c>
      <c r="H99" s="61">
        <v>104576495.70641001</v>
      </c>
      <c r="I99" s="61">
        <f>(I214+I283+I398)/3</f>
        <v>73.095287046277591</v>
      </c>
      <c r="J99" s="61">
        <v>11650.848477085794</v>
      </c>
      <c r="K99" s="41">
        <f>(K214+K283+K398)/3</f>
        <v>107.91894826321597</v>
      </c>
      <c r="L99" s="39">
        <f>(L214+L283+L398)/3</f>
        <v>5816.0708075965449</v>
      </c>
      <c r="M99" s="61">
        <f>(M214+M283+M398)/3</f>
        <v>80.335258350404615</v>
      </c>
      <c r="N99" s="60">
        <v>29.837</v>
      </c>
    </row>
    <row r="100" spans="1:14" hidden="1" x14ac:dyDescent="0.4">
      <c r="A100" s="38">
        <v>5</v>
      </c>
      <c r="B100" s="38" t="s">
        <v>63</v>
      </c>
      <c r="C100" s="38">
        <v>2005</v>
      </c>
      <c r="D100" s="38" t="s">
        <v>251</v>
      </c>
      <c r="E100" s="40" t="s">
        <v>247</v>
      </c>
      <c r="F100" s="60">
        <v>4.7164732249057826</v>
      </c>
      <c r="G100" s="61">
        <v>108.342253888958</v>
      </c>
      <c r="H100" s="61">
        <v>123754285.361587</v>
      </c>
      <c r="I100" s="61">
        <f>(I215+I284+I399)/3</f>
        <v>76.651302807020087</v>
      </c>
      <c r="J100" s="61">
        <v>12808.010153663659</v>
      </c>
      <c r="K100" s="41">
        <f>(K215+K284+K1273)/3</f>
        <v>140.5917073750521</v>
      </c>
      <c r="L100" s="39">
        <f>(L215+L284+L399)/3</f>
        <v>6419.4989103091639</v>
      </c>
      <c r="M100" s="61">
        <f>(M215+M399+M284)/3</f>
        <v>78.198080478308967</v>
      </c>
      <c r="N100" s="60">
        <v>29.218</v>
      </c>
    </row>
    <row r="101" spans="1:14" hidden="1" x14ac:dyDescent="0.4">
      <c r="A101" s="38">
        <v>5</v>
      </c>
      <c r="B101" s="38" t="s">
        <v>63</v>
      </c>
      <c r="C101" s="38">
        <v>2006</v>
      </c>
      <c r="D101" s="38" t="s">
        <v>251</v>
      </c>
      <c r="E101" s="40" t="s">
        <v>247</v>
      </c>
      <c r="F101" s="60">
        <v>4.9199579702082952</v>
      </c>
      <c r="G101" s="61">
        <v>106.15820210712199</v>
      </c>
      <c r="H101" s="61">
        <v>288731522.14235699</v>
      </c>
      <c r="I101" s="61">
        <f>(I216+I285+I400)/3</f>
        <v>76.34261032140337</v>
      </c>
      <c r="J101" s="61">
        <v>14310.686234785375</v>
      </c>
      <c r="K101" s="41">
        <f>(K216+K285+K400)/3</f>
        <v>107.61979827280173</v>
      </c>
      <c r="L101" s="39">
        <f>(L216+L285+L400)/3</f>
        <v>7281.2662677813832</v>
      </c>
      <c r="M101" s="61">
        <f>(M216+M285+M400)/3</f>
        <v>72.191127753802832</v>
      </c>
      <c r="N101" s="60">
        <v>28.606000000000002</v>
      </c>
    </row>
    <row r="102" spans="1:14" hidden="1" x14ac:dyDescent="0.4">
      <c r="A102" s="38">
        <v>5</v>
      </c>
      <c r="B102" s="38" t="s">
        <v>63</v>
      </c>
      <c r="C102" s="38">
        <v>2007</v>
      </c>
      <c r="D102" s="38" t="s">
        <v>251</v>
      </c>
      <c r="E102" s="40" t="s">
        <v>247</v>
      </c>
      <c r="F102" s="60">
        <v>5.1111978150604758</v>
      </c>
      <c r="G102" s="61">
        <v>98.220947679960901</v>
      </c>
      <c r="H102" s="61">
        <v>346552078.97661901</v>
      </c>
      <c r="I102" s="61">
        <f>(I217+I286+I401)/3</f>
        <v>65.812329252676605</v>
      </c>
      <c r="J102" s="61">
        <v>16006.136110749845</v>
      </c>
      <c r="K102" s="41">
        <f>(K217+K286+K401)/3</f>
        <v>104.90927960877042</v>
      </c>
      <c r="L102" s="39">
        <f>(L217+L286+L401)/3</f>
        <v>8053.3698641204428</v>
      </c>
      <c r="M102" s="61">
        <f>(M217+M286+M401)/3</f>
        <v>66.084928265194577</v>
      </c>
      <c r="N102" s="60">
        <v>28.001999999999999</v>
      </c>
    </row>
    <row r="103" spans="1:14" hidden="1" x14ac:dyDescent="0.4">
      <c r="A103" s="38">
        <v>5</v>
      </c>
      <c r="B103" s="38" t="s">
        <v>63</v>
      </c>
      <c r="C103" s="38">
        <v>2008</v>
      </c>
      <c r="D103" s="38" t="s">
        <v>251</v>
      </c>
      <c r="E103" s="40" t="s">
        <v>247</v>
      </c>
      <c r="F103" s="60">
        <v>5.1422805732063281</v>
      </c>
      <c r="G103" s="61">
        <v>95.376738650805393</v>
      </c>
      <c r="H103" s="61">
        <v>153573370.70271799</v>
      </c>
      <c r="I103" s="61">
        <f>(I218+I287+I402)/3</f>
        <v>75.959209670198746</v>
      </c>
      <c r="J103" s="61">
        <v>16457.104063258943</v>
      </c>
      <c r="K103" s="41">
        <f>(K218+K287+K402)/3</f>
        <v>110.78218650512953</v>
      </c>
      <c r="L103" s="39">
        <f>(L218+L287+L402)/3</f>
        <v>8245.0124553230708</v>
      </c>
      <c r="M103" s="61">
        <f>(M218+M287+M402)/3</f>
        <v>70.166892755782271</v>
      </c>
      <c r="N103" s="60">
        <v>27.405000000000001</v>
      </c>
    </row>
    <row r="104" spans="1:14" hidden="1" x14ac:dyDescent="0.4">
      <c r="A104" s="38">
        <v>5</v>
      </c>
      <c r="B104" s="38" t="s">
        <v>63</v>
      </c>
      <c r="C104" s="38">
        <v>2009</v>
      </c>
      <c r="D104" s="38" t="s">
        <v>251</v>
      </c>
      <c r="E104" s="40" t="s">
        <v>247</v>
      </c>
      <c r="F104" s="60">
        <v>5.3658882816381572</v>
      </c>
      <c r="G104" s="61">
        <v>99.839495574815402</v>
      </c>
      <c r="H104" s="61">
        <v>83981325.734162197</v>
      </c>
      <c r="I104" s="61">
        <f>(I219+I288+I403)/3</f>
        <v>64.198697248023663</v>
      </c>
      <c r="J104" s="61">
        <v>14530.59868963529</v>
      </c>
      <c r="K104" s="41">
        <f>(K219+K288+K403)/3</f>
        <v>109.29574173668772</v>
      </c>
      <c r="L104" s="39">
        <f>(L219+L288+L403)/3</f>
        <v>7715.6133787355393</v>
      </c>
      <c r="M104" s="61">
        <f>(M219+M288+M403)/3</f>
        <v>75.584107114887132</v>
      </c>
      <c r="N104" s="60">
        <v>26.818000000000001</v>
      </c>
    </row>
    <row r="105" spans="1:14" hidden="1" x14ac:dyDescent="0.4">
      <c r="A105" s="38">
        <v>5</v>
      </c>
      <c r="B105" s="38" t="s">
        <v>63</v>
      </c>
      <c r="C105" s="38">
        <v>2010</v>
      </c>
      <c r="D105" s="38" t="s">
        <v>251</v>
      </c>
      <c r="E105" s="40" t="s">
        <v>247</v>
      </c>
      <c r="F105" s="60">
        <v>5.435556333508373</v>
      </c>
      <c r="G105" s="61">
        <v>100</v>
      </c>
      <c r="H105" s="61">
        <v>93722574.315835595</v>
      </c>
      <c r="I105" s="61">
        <f>(I220+I289+I404)/3</f>
        <v>65.260401776151326</v>
      </c>
      <c r="J105" s="61">
        <v>13404.516016103624</v>
      </c>
      <c r="K105" s="41">
        <f>(K220+K289+K404)/3</f>
        <v>102.76273588311345</v>
      </c>
      <c r="L105" s="39">
        <f>(L220+L289+L404)/3</f>
        <v>7841.254508938091</v>
      </c>
      <c r="M105" s="61">
        <f>(M220+M289+M404)/3</f>
        <v>78.495165189803274</v>
      </c>
      <c r="N105" s="60">
        <v>26.238</v>
      </c>
    </row>
    <row r="106" spans="1:14" hidden="1" x14ac:dyDescent="0.4">
      <c r="A106" s="38">
        <v>5</v>
      </c>
      <c r="B106" s="38" t="s">
        <v>63</v>
      </c>
      <c r="C106" s="38">
        <v>2011</v>
      </c>
      <c r="D106" s="38" t="s">
        <v>251</v>
      </c>
      <c r="E106" s="40" t="s">
        <v>247</v>
      </c>
      <c r="F106" s="60">
        <v>5.2589099378523914</v>
      </c>
      <c r="G106" s="61">
        <v>96.666147266269206</v>
      </c>
      <c r="H106" s="61">
        <v>69631054.053927004</v>
      </c>
      <c r="I106" s="61">
        <f>(I221+I405+I1279)/3</f>
        <v>91.056400504749661</v>
      </c>
      <c r="J106" s="61">
        <v>14774.032181127845</v>
      </c>
      <c r="K106" s="41">
        <f>(K221+K290+K405)/3</f>
        <v>104.45883360963062</v>
      </c>
      <c r="L106" s="39">
        <f>(L221+L290+L405)/3</f>
        <v>8064.3688086458023</v>
      </c>
      <c r="M106" s="61">
        <f>(M221+M290+M405)/3</f>
        <v>78.007488374576852</v>
      </c>
      <c r="N106" s="60">
        <v>25.702999999999999</v>
      </c>
    </row>
    <row r="107" spans="1:14" hidden="1" x14ac:dyDescent="0.4">
      <c r="A107" s="38">
        <v>5</v>
      </c>
      <c r="B107" s="38" t="s">
        <v>63</v>
      </c>
      <c r="C107" s="38">
        <v>2012</v>
      </c>
      <c r="D107" s="38" t="s">
        <v>251</v>
      </c>
      <c r="E107" s="40" t="s">
        <v>247</v>
      </c>
      <c r="F107" s="60">
        <v>5.3596277117503472</v>
      </c>
      <c r="G107" s="61">
        <v>100.74113815446201</v>
      </c>
      <c r="H107" s="61">
        <v>124833151.026493</v>
      </c>
      <c r="I107" s="61">
        <f>(I222+I291+I406)/3</f>
        <v>94.200349216550237</v>
      </c>
      <c r="J107" s="61">
        <v>15136.84110919323</v>
      </c>
      <c r="K107" s="41">
        <f>(K222+K291+K406)/3</f>
        <v>107.42186291574713</v>
      </c>
      <c r="L107" s="39">
        <f>(L222+L291+L406)/3</f>
        <v>8031.072066629521</v>
      </c>
      <c r="M107" s="61">
        <f>(M222+M291+M406)/3</f>
        <v>76.338614367643515</v>
      </c>
      <c r="N107" s="60">
        <v>25.526</v>
      </c>
    </row>
    <row r="108" spans="1:14" hidden="1" x14ac:dyDescent="0.4">
      <c r="A108" s="38">
        <v>5</v>
      </c>
      <c r="B108" s="38" t="s">
        <v>63</v>
      </c>
      <c r="C108" s="38">
        <v>2013</v>
      </c>
      <c r="D108" s="38" t="s">
        <v>251</v>
      </c>
      <c r="E108" s="40" t="s">
        <v>247</v>
      </c>
      <c r="F108" s="60">
        <v>5.3436839666881362</v>
      </c>
      <c r="G108" s="61">
        <v>99.965095152421597</v>
      </c>
      <c r="H108" s="61">
        <v>92885388.563304096</v>
      </c>
      <c r="I108" s="61">
        <f>(I223+I292+I407)/3</f>
        <v>86.36096204354466</v>
      </c>
      <c r="J108" s="61">
        <v>14977.071832106463</v>
      </c>
      <c r="K108" s="41">
        <f>(K223+K292+K407)/3</f>
        <v>111.94759805260901</v>
      </c>
      <c r="L108" s="39">
        <f>(L223+L292+L407)/3</f>
        <v>8139.6989460645891</v>
      </c>
      <c r="M108" s="61">
        <f>(M223+M292+M407)/3</f>
        <v>74.964034962609361</v>
      </c>
      <c r="N108" s="60">
        <v>25.35</v>
      </c>
    </row>
    <row r="109" spans="1:14" hidden="1" x14ac:dyDescent="0.4">
      <c r="A109" s="38">
        <v>5</v>
      </c>
      <c r="B109" s="38" t="s">
        <v>63</v>
      </c>
      <c r="C109" s="38">
        <v>2014</v>
      </c>
      <c r="D109" s="38" t="s">
        <v>251</v>
      </c>
      <c r="E109" s="40" t="s">
        <v>247</v>
      </c>
      <c r="F109" s="60">
        <v>5.3408938096732266</v>
      </c>
      <c r="G109" s="61">
        <v>100.31314450949699</v>
      </c>
      <c r="H109" s="61">
        <v>46263101.049286999</v>
      </c>
      <c r="I109" s="61">
        <v>141.5336141225516</v>
      </c>
      <c r="J109" s="61">
        <v>15451.495244403935</v>
      </c>
      <c r="K109" s="41">
        <f>(K224+K293+K408)/3</f>
        <v>107.05218287545578</v>
      </c>
      <c r="L109" s="39">
        <f>(L224+L293+L408)/3</f>
        <v>8148.8573404873778</v>
      </c>
      <c r="M109" s="61">
        <f>(M224+M293+M408)/3</f>
        <v>75.289802229730341</v>
      </c>
      <c r="N109" s="60">
        <v>25.175000000000001</v>
      </c>
    </row>
    <row r="110" spans="1:14" hidden="1" x14ac:dyDescent="0.4">
      <c r="A110" s="38">
        <v>5</v>
      </c>
      <c r="B110" s="38" t="s">
        <v>63</v>
      </c>
      <c r="C110" s="38">
        <v>2015</v>
      </c>
      <c r="D110" s="38" t="s">
        <v>251</v>
      </c>
      <c r="E110" s="40" t="s">
        <v>247</v>
      </c>
      <c r="F110" s="60">
        <v>5.4502396015165493</v>
      </c>
      <c r="G110" s="61">
        <v>110.350901524503</v>
      </c>
      <c r="H110" s="61">
        <v>114024660.121814</v>
      </c>
      <c r="I110" s="61">
        <v>130.0470898571333</v>
      </c>
      <c r="J110" s="61">
        <v>15985.541138697094</v>
      </c>
      <c r="K110" s="41">
        <f>(K225+K294+K409)/3</f>
        <v>100.43018130180128</v>
      </c>
      <c r="L110" s="39">
        <f>(L225+L294+L409)/3</f>
        <v>8195.2352984828067</v>
      </c>
      <c r="M110" s="61">
        <f>(M225+M294+M409)/3</f>
        <v>75.150642425382756</v>
      </c>
      <c r="N110" s="60">
        <v>25</v>
      </c>
    </row>
    <row r="111" spans="1:14" hidden="1" x14ac:dyDescent="0.4">
      <c r="A111" s="38">
        <v>5</v>
      </c>
      <c r="B111" s="38" t="s">
        <v>63</v>
      </c>
      <c r="C111" s="38">
        <v>2016</v>
      </c>
      <c r="D111" s="38" t="s">
        <v>251</v>
      </c>
      <c r="E111" s="40" t="s">
        <v>247</v>
      </c>
      <c r="F111" s="60">
        <v>5.5264785124331963</v>
      </c>
      <c r="G111" s="61">
        <v>111.699435221618</v>
      </c>
      <c r="H111" s="61">
        <v>97431976.4735789</v>
      </c>
      <c r="I111" s="61">
        <v>132.01804001322671</v>
      </c>
      <c r="J111" s="61">
        <v>16449.059147040683</v>
      </c>
      <c r="K111" s="41">
        <f>(K226+K295+K410)/3</f>
        <v>95.421106260991948</v>
      </c>
      <c r="L111" s="39">
        <f>(L226+L295+L410)/3</f>
        <v>8379.6395517638193</v>
      </c>
      <c r="M111" s="61">
        <f>(M226+M295+M410)/3</f>
        <v>73.301716961087166</v>
      </c>
      <c r="N111" s="60">
        <v>24.846</v>
      </c>
    </row>
    <row r="112" spans="1:14" hidden="1" x14ac:dyDescent="0.4">
      <c r="A112" s="38">
        <v>5</v>
      </c>
      <c r="B112" s="38" t="s">
        <v>63</v>
      </c>
      <c r="C112" s="38">
        <v>2017</v>
      </c>
      <c r="D112" s="38" t="s">
        <v>251</v>
      </c>
      <c r="E112" s="40" t="s">
        <v>247</v>
      </c>
      <c r="F112" s="60">
        <v>5.4884272215454519</v>
      </c>
      <c r="G112" s="61">
        <v>111.543616405056</v>
      </c>
      <c r="H112" s="61">
        <v>151271628.230867</v>
      </c>
      <c r="I112" s="61">
        <v>127.97313085525059</v>
      </c>
      <c r="J112" s="61">
        <v>16803.87023400006</v>
      </c>
      <c r="K112" s="41">
        <f>(K227+K296+K411)/3</f>
        <v>93.493740948630261</v>
      </c>
      <c r="L112" s="39">
        <f>(L227+L296+L411)/3</f>
        <v>8638.7236003527269</v>
      </c>
      <c r="M112" s="61">
        <f>(M227+M411+M1584)/3</f>
        <v>73.90255032260221</v>
      </c>
      <c r="N112" s="60">
        <v>24.713000000000001</v>
      </c>
    </row>
    <row r="113" spans="1:14" hidden="1" x14ac:dyDescent="0.4">
      <c r="A113" s="38">
        <v>5</v>
      </c>
      <c r="B113" s="38" t="s">
        <v>63</v>
      </c>
      <c r="C113" s="38">
        <v>2018</v>
      </c>
      <c r="D113" s="38" t="s">
        <v>251</v>
      </c>
      <c r="E113" s="40" t="s">
        <v>247</v>
      </c>
      <c r="F113" s="60">
        <v>5.5508261847073976</v>
      </c>
      <c r="G113" s="61">
        <v>108.191155662805</v>
      </c>
      <c r="H113" s="61">
        <v>202333092.27412501</v>
      </c>
      <c r="I113" s="61">
        <v>130.65515265941914</v>
      </c>
      <c r="J113" s="61">
        <v>18133.822600895266</v>
      </c>
      <c r="K113" s="41">
        <f>(K228+K297+K412)/3</f>
        <v>99.483758263016696</v>
      </c>
      <c r="L113" s="39">
        <f>(L228+L297+L412)/3</f>
        <v>8797.3826007334974</v>
      </c>
      <c r="M113" s="61">
        <f>(M228+M297+M412)/3</f>
        <v>74.704570832966013</v>
      </c>
      <c r="N113" s="60">
        <v>24.599</v>
      </c>
    </row>
    <row r="114" spans="1:14" hidden="1" x14ac:dyDescent="0.4">
      <c r="A114" s="38">
        <v>5</v>
      </c>
      <c r="B114" s="38" t="s">
        <v>63</v>
      </c>
      <c r="C114" s="38">
        <v>2019</v>
      </c>
      <c r="D114" s="38" t="s">
        <v>251</v>
      </c>
      <c r="E114" s="40" t="s">
        <v>247</v>
      </c>
      <c r="F114" s="60">
        <v>5.5255815973164566</v>
      </c>
      <c r="G114" s="61">
        <v>111.834832128664</v>
      </c>
      <c r="H114" s="61">
        <v>133908540.326001</v>
      </c>
      <c r="I114" s="61">
        <v>137.62517575588447</v>
      </c>
      <c r="J114" s="61">
        <v>18730.004796637448</v>
      </c>
      <c r="K114" s="41">
        <f>(K229+K298+K413)/3</f>
        <v>105.89669933932807</v>
      </c>
      <c r="L114" s="39">
        <f>(L229+L298+L413)/3</f>
        <v>9193.511421802823</v>
      </c>
      <c r="M114" s="61">
        <f>(M229+M298+M413)/3</f>
        <v>75.858131969511092</v>
      </c>
      <c r="N114" s="60">
        <v>24.506</v>
      </c>
    </row>
    <row r="115" spans="1:14" hidden="1" x14ac:dyDescent="0.4">
      <c r="A115" s="38">
        <v>5</v>
      </c>
      <c r="B115" s="38" t="s">
        <v>63</v>
      </c>
      <c r="C115" s="38">
        <v>2020</v>
      </c>
      <c r="D115" s="38" t="s">
        <v>251</v>
      </c>
      <c r="E115" s="40" t="s">
        <v>247</v>
      </c>
      <c r="F115" s="60">
        <v>5.1217301217301223</v>
      </c>
      <c r="G115" s="61">
        <v>111.150545241659</v>
      </c>
      <c r="H115" s="61">
        <v>106204179.16136999</v>
      </c>
      <c r="I115" s="61">
        <v>94.34572017379206</v>
      </c>
      <c r="J115" s="61">
        <v>15224.858589056117</v>
      </c>
      <c r="K115" s="41">
        <f>(K230+K299+K414)/3</f>
        <v>99.774562315537935</v>
      </c>
      <c r="L115" s="39">
        <f>(L230+L299+L414)/3</f>
        <v>8266.0274792959081</v>
      </c>
      <c r="M115" s="61">
        <f>(M230+M414+M1587)/3</f>
        <v>74.002673220285871</v>
      </c>
      <c r="N115" s="60">
        <v>24.433</v>
      </c>
    </row>
    <row r="116" spans="1:14" hidden="1" x14ac:dyDescent="0.4">
      <c r="A116" s="38">
        <v>5</v>
      </c>
      <c r="B116" s="38" t="s">
        <v>63</v>
      </c>
      <c r="C116" s="38">
        <v>2021</v>
      </c>
      <c r="D116" s="38" t="s">
        <v>251</v>
      </c>
      <c r="E116" s="40" t="s">
        <v>247</v>
      </c>
      <c r="F116" s="60">
        <f>F115*0.95</f>
        <v>4.8656436156436156</v>
      </c>
      <c r="G116" s="61">
        <v>105.886342951915</v>
      </c>
      <c r="H116" s="61">
        <v>289857032.53722399</v>
      </c>
      <c r="I116" s="61">
        <v>101.12288346296798</v>
      </c>
      <c r="J116" s="61">
        <v>17178.543716052161</v>
      </c>
      <c r="K116" s="41">
        <f>(K117+K231+K232)/3</f>
        <v>124.32644489906518</v>
      </c>
      <c r="L116" s="39">
        <f>(L117+L231+L232)/3</f>
        <v>12534.597259628581</v>
      </c>
      <c r="M116" s="61">
        <f>(M117+M231+M232)/3</f>
        <v>79.02360460182193</v>
      </c>
      <c r="N116" s="60">
        <v>24.38</v>
      </c>
    </row>
    <row r="117" spans="1:14" hidden="1" x14ac:dyDescent="0.4">
      <c r="A117" s="38">
        <v>5</v>
      </c>
      <c r="B117" s="38" t="s">
        <v>63</v>
      </c>
      <c r="C117" s="38">
        <v>2022</v>
      </c>
      <c r="D117" s="38" t="s">
        <v>251</v>
      </c>
      <c r="E117" s="40" t="s">
        <v>247</v>
      </c>
      <c r="F117" s="60">
        <f>F116*0.95</f>
        <v>4.6223614348614346</v>
      </c>
      <c r="G117" s="61">
        <v>112.071785850041</v>
      </c>
      <c r="H117" s="61">
        <v>301726890.54766899</v>
      </c>
      <c r="I117" s="61">
        <v>117.63000507646424</v>
      </c>
      <c r="J117" s="61">
        <v>19919.726686788319</v>
      </c>
      <c r="K117" s="41">
        <f>(K232+K301+K416)/3</f>
        <v>121.8776669020627</v>
      </c>
      <c r="L117" s="39">
        <f>(L232+L301+L416)/3</f>
        <v>11014.918928950048</v>
      </c>
      <c r="M117" s="61">
        <f>(M232+M416+M1589)/3</f>
        <v>74.015268936686709</v>
      </c>
      <c r="N117" s="60">
        <v>24.346</v>
      </c>
    </row>
    <row r="118" spans="1:14" hidden="1" x14ac:dyDescent="0.4">
      <c r="A118" s="49">
        <v>6</v>
      </c>
      <c r="B118" s="49" t="s">
        <v>64</v>
      </c>
      <c r="C118" s="49">
        <v>2000</v>
      </c>
      <c r="D118" s="38" t="s">
        <v>251</v>
      </c>
      <c r="E118" s="50" t="s">
        <v>247</v>
      </c>
      <c r="F118" s="62">
        <v>1.0372871007317457</v>
      </c>
      <c r="G118" s="61" t="e">
        <f>(G26+G141+G187)/3</f>
        <v>#REF!</v>
      </c>
      <c r="H118" s="61">
        <v>10418314339.142799</v>
      </c>
      <c r="I118" s="61">
        <v>22.622444777734284</v>
      </c>
      <c r="J118" s="61">
        <v>7666.5178342378285</v>
      </c>
      <c r="K118" s="51" t="e">
        <f>(K26+K141+K187)/3</f>
        <v>#REF!</v>
      </c>
      <c r="L118" s="52" t="e">
        <f>(L26+L141+L187)/3</f>
        <v>#REF!</v>
      </c>
      <c r="M118" s="61">
        <v>32.299741602067186</v>
      </c>
      <c r="N118" s="60">
        <v>59.918999999999997</v>
      </c>
    </row>
    <row r="119" spans="1:14" hidden="1" x14ac:dyDescent="0.4">
      <c r="A119" s="49">
        <v>6</v>
      </c>
      <c r="B119" s="49" t="s">
        <v>64</v>
      </c>
      <c r="C119" s="49">
        <v>2001</v>
      </c>
      <c r="D119" s="38" t="s">
        <v>251</v>
      </c>
      <c r="E119" s="50" t="s">
        <v>247</v>
      </c>
      <c r="F119" s="62">
        <v>-1.0957677183367878</v>
      </c>
      <c r="G119" s="61" t="e">
        <f>(G142+G188+G257)/3</f>
        <v>#REF!</v>
      </c>
      <c r="H119" s="61">
        <v>2166136829.7639899</v>
      </c>
      <c r="I119" s="61">
        <v>21.852255451545282</v>
      </c>
      <c r="J119" s="61">
        <v>7168.975872329107</v>
      </c>
      <c r="K119" s="51" t="e">
        <f>(K27+K142+K188)/3</f>
        <v>#REF!</v>
      </c>
      <c r="L119" s="52" t="e">
        <f>(L27+L142+L188)/3</f>
        <v>#REF!</v>
      </c>
      <c r="M119" s="61">
        <v>30.267039279614966</v>
      </c>
      <c r="N119" s="60">
        <v>60.712000000000003</v>
      </c>
    </row>
    <row r="120" spans="1:14" hidden="1" x14ac:dyDescent="0.4">
      <c r="A120" s="49">
        <v>6</v>
      </c>
      <c r="B120" s="49" t="s">
        <v>64</v>
      </c>
      <c r="C120" s="49">
        <v>2002</v>
      </c>
      <c r="D120" s="38" t="s">
        <v>251</v>
      </c>
      <c r="E120" s="50" t="s">
        <v>247</v>
      </c>
      <c r="F120" s="62">
        <v>30.555204053902969</v>
      </c>
      <c r="G120" s="61" t="e">
        <f>(G28+G143+G189)/3</f>
        <v>#REF!</v>
      </c>
      <c r="H120" s="61">
        <v>2148910000</v>
      </c>
      <c r="I120" s="61">
        <v>41.752724358564208</v>
      </c>
      <c r="J120" s="61">
        <v>2579.4887693328405</v>
      </c>
      <c r="K120" s="51" t="e">
        <f>(K28+K143+K189)/3</f>
        <v>#REF!</v>
      </c>
      <c r="L120" s="52" t="e">
        <f>(L143+L189+L258)/3</f>
        <v>#REF!</v>
      </c>
      <c r="M120" s="61">
        <v>30.096209193322913</v>
      </c>
      <c r="N120" s="60">
        <v>61.500999999999998</v>
      </c>
    </row>
    <row r="121" spans="1:14" hidden="1" x14ac:dyDescent="0.4">
      <c r="A121" s="49">
        <v>6</v>
      </c>
      <c r="B121" s="49" t="s">
        <v>64</v>
      </c>
      <c r="C121" s="49">
        <v>2003</v>
      </c>
      <c r="D121" s="38" t="s">
        <v>251</v>
      </c>
      <c r="E121" s="50" t="s">
        <v>247</v>
      </c>
      <c r="F121" s="62">
        <v>10.495703021549602</v>
      </c>
      <c r="G121" s="61" t="e">
        <f>(G144+G190+G259)/3</f>
        <v>#REF!</v>
      </c>
      <c r="H121" s="61">
        <v>1652010000</v>
      </c>
      <c r="I121" s="61">
        <v>40.644748031108549</v>
      </c>
      <c r="J121" s="61">
        <v>3333.1529038899735</v>
      </c>
      <c r="K121" s="51" t="e">
        <f>(K144+K190+K259)/3</f>
        <v>#REF!</v>
      </c>
      <c r="L121" s="52" t="e">
        <f>(L144+L190+L259)/3</f>
        <v>#REF!</v>
      </c>
      <c r="M121" s="61">
        <v>30.830976225059242</v>
      </c>
      <c r="N121" s="60">
        <v>62.283999999999999</v>
      </c>
    </row>
    <row r="122" spans="1:14" hidden="1" x14ac:dyDescent="0.4">
      <c r="A122" s="49">
        <v>6</v>
      </c>
      <c r="B122" s="49" t="s">
        <v>64</v>
      </c>
      <c r="C122" s="49">
        <v>2004</v>
      </c>
      <c r="D122" s="38" t="s">
        <v>251</v>
      </c>
      <c r="E122" s="50" t="s">
        <v>247</v>
      </c>
      <c r="F122" s="62">
        <v>18.363354249203283</v>
      </c>
      <c r="G122" s="61" t="e">
        <f>(G30+G145+G191)/3</f>
        <v>#REF!</v>
      </c>
      <c r="H122" s="61">
        <v>4124710000</v>
      </c>
      <c r="I122" s="61">
        <v>40.692646108946953</v>
      </c>
      <c r="J122" s="61">
        <v>4258.1602606087508</v>
      </c>
      <c r="K122" s="51" t="e">
        <f>(K145+K191+K260)/3</f>
        <v>#REF!</v>
      </c>
      <c r="L122" s="52" t="e">
        <f>(L191+L145+L260)/3</f>
        <v>#REF!</v>
      </c>
      <c r="M122" s="61">
        <v>31.938852112195455</v>
      </c>
      <c r="N122" s="60">
        <v>63.061</v>
      </c>
    </row>
    <row r="123" spans="1:14" hidden="1" x14ac:dyDescent="0.4">
      <c r="A123" s="49">
        <v>6</v>
      </c>
      <c r="B123" s="49" t="s">
        <v>64</v>
      </c>
      <c r="C123" s="49">
        <v>2005</v>
      </c>
      <c r="D123" s="38" t="s">
        <v>251</v>
      </c>
      <c r="E123" s="50" t="s">
        <v>247</v>
      </c>
      <c r="F123" s="62">
        <v>10.317511198240553</v>
      </c>
      <c r="G123" s="61" t="e">
        <f>(G146+G192+G261)/3</f>
        <v>#REF!</v>
      </c>
      <c r="H123" s="61">
        <v>5265250000</v>
      </c>
      <c r="I123" s="61">
        <v>40.551270970623804</v>
      </c>
      <c r="J123" s="61">
        <v>5086.6277607313414</v>
      </c>
      <c r="K123" s="51" t="e">
        <f>(K146+K192+K261)/3</f>
        <v>#REF!</v>
      </c>
      <c r="L123" s="52" t="e">
        <f>(L146+L192+L261)/3</f>
        <v>#REF!</v>
      </c>
      <c r="M123" s="61">
        <v>31.787459010908115</v>
      </c>
      <c r="N123" s="60">
        <v>63.83</v>
      </c>
    </row>
    <row r="124" spans="1:14" hidden="1" x14ac:dyDescent="0.4">
      <c r="A124" s="49">
        <v>6</v>
      </c>
      <c r="B124" s="49" t="s">
        <v>64</v>
      </c>
      <c r="C124" s="49">
        <v>2006</v>
      </c>
      <c r="D124" s="38" t="s">
        <v>251</v>
      </c>
      <c r="E124" s="50" t="s">
        <v>247</v>
      </c>
      <c r="F124" s="62">
        <v>13.741052485915233</v>
      </c>
      <c r="G124" s="61" t="e">
        <f>(G147+G193+G262)/3</f>
        <v>#REF!</v>
      </c>
      <c r="H124" s="61">
        <v>5537347786.1933098</v>
      </c>
      <c r="I124" s="61">
        <v>40.433479871915118</v>
      </c>
      <c r="J124" s="61">
        <v>5890.9780016979494</v>
      </c>
      <c r="K124" s="51" t="e">
        <f>(K147+K193+K262)/3</f>
        <v>#REF!</v>
      </c>
      <c r="L124" s="52" t="e">
        <f>(L147+L193+L262)/3</f>
        <v>#REF!</v>
      </c>
      <c r="M124" s="61">
        <v>31.699325814378426</v>
      </c>
      <c r="N124" s="60">
        <v>64.593000000000004</v>
      </c>
    </row>
    <row r="125" spans="1:14" hidden="1" x14ac:dyDescent="0.4">
      <c r="A125" s="49">
        <v>6</v>
      </c>
      <c r="B125" s="49" t="s">
        <v>64</v>
      </c>
      <c r="C125" s="49">
        <v>2007</v>
      </c>
      <c r="D125" s="38" t="s">
        <v>251</v>
      </c>
      <c r="E125" s="50" t="s">
        <v>247</v>
      </c>
      <c r="F125" s="62">
        <v>14.939925024583474</v>
      </c>
      <c r="G125" s="61" t="e">
        <f>(G148+G194+G263)/3</f>
        <v>#REF!</v>
      </c>
      <c r="H125" s="61">
        <v>6473157762.1291504</v>
      </c>
      <c r="I125" s="61">
        <v>40.945170618570977</v>
      </c>
      <c r="J125" s="61">
        <v>7210.5955475589881</v>
      </c>
      <c r="K125" s="51" t="e">
        <f>(K148+K194+K263)/3</f>
        <v>#REF!</v>
      </c>
      <c r="L125" s="52" t="e">
        <f>(L148+L194+L263)/3</f>
        <v>#REF!</v>
      </c>
      <c r="M125" s="61">
        <v>33.816512653258442</v>
      </c>
      <c r="N125" s="60">
        <v>65.347999999999999</v>
      </c>
    </row>
    <row r="126" spans="1:14" hidden="1" x14ac:dyDescent="0.4">
      <c r="A126" s="49">
        <v>6</v>
      </c>
      <c r="B126" s="49" t="s">
        <v>64</v>
      </c>
      <c r="C126" s="49">
        <v>2008</v>
      </c>
      <c r="D126" s="38" t="s">
        <v>251</v>
      </c>
      <c r="E126" s="50" t="s">
        <v>247</v>
      </c>
      <c r="F126" s="62">
        <v>23.171164981312401</v>
      </c>
      <c r="G126" s="61">
        <f>(G149+G195+G264)/3</f>
        <v>3147685.1398179266</v>
      </c>
      <c r="H126" s="61">
        <v>9725553129.5246906</v>
      </c>
      <c r="I126" s="61">
        <v>40.402673379038234</v>
      </c>
      <c r="J126" s="61">
        <v>8977.5068509336506</v>
      </c>
      <c r="K126" s="51" t="e">
        <f>(K149+K195+K264)/3</f>
        <v>#REF!</v>
      </c>
      <c r="L126" s="52" t="e">
        <f>(L149+L195+L264)/3</f>
        <v>#REF!</v>
      </c>
      <c r="M126" s="61">
        <v>34.452306821398246</v>
      </c>
      <c r="N126" s="60">
        <v>66.096999999999994</v>
      </c>
    </row>
    <row r="127" spans="1:14" hidden="1" x14ac:dyDescent="0.4">
      <c r="A127" s="49">
        <v>6</v>
      </c>
      <c r="B127" s="49" t="s">
        <v>64</v>
      </c>
      <c r="C127" s="49">
        <v>2009</v>
      </c>
      <c r="D127" s="38" t="s">
        <v>251</v>
      </c>
      <c r="E127" s="50" t="s">
        <v>247</v>
      </c>
      <c r="F127" s="62">
        <v>15.377649370892115</v>
      </c>
      <c r="G127" s="61">
        <f>(G35+G150+G196)/3</f>
        <v>975905.8327746311</v>
      </c>
      <c r="H127" s="61">
        <v>4017158924.8840799</v>
      </c>
      <c r="I127" s="61">
        <v>34.05712690548787</v>
      </c>
      <c r="J127" s="61">
        <v>8184.3898892399056</v>
      </c>
      <c r="K127" s="51" t="e">
        <f>(K150+K196+K265)/3</f>
        <v>#REF!</v>
      </c>
      <c r="L127" s="52" t="e">
        <f>(L150+L196+L265)/3</f>
        <v>#REF!</v>
      </c>
      <c r="M127" s="61">
        <v>36.18759992893942</v>
      </c>
      <c r="N127" s="60">
        <v>66.825999999999993</v>
      </c>
    </row>
    <row r="128" spans="1:14" hidden="1" x14ac:dyDescent="0.4">
      <c r="A128" s="49">
        <v>6</v>
      </c>
      <c r="B128" s="49" t="s">
        <v>64</v>
      </c>
      <c r="C128" s="49">
        <v>2010</v>
      </c>
      <c r="D128" s="38" t="s">
        <v>251</v>
      </c>
      <c r="E128" s="50" t="s">
        <v>247</v>
      </c>
      <c r="F128" s="62">
        <v>20.915124272046981</v>
      </c>
      <c r="G128" s="61" t="e">
        <f>(G151+G197+G266)/3</f>
        <v>#REF!</v>
      </c>
      <c r="H128" s="61">
        <v>11332718626.4345</v>
      </c>
      <c r="I128" s="61">
        <v>34.971013263569567</v>
      </c>
      <c r="J128" s="61">
        <v>10385.964431955526</v>
      </c>
      <c r="K128" s="51" t="e">
        <f>(K151+K266+K197)/3</f>
        <v>#REF!</v>
      </c>
      <c r="L128" s="52" t="e">
        <f>(L151+L197+L266)/3</f>
        <v>#REF!</v>
      </c>
      <c r="M128" s="61">
        <v>35.885332719318441</v>
      </c>
      <c r="N128" s="60">
        <v>67.540000000000006</v>
      </c>
    </row>
    <row r="129" spans="1:14" hidden="1" x14ac:dyDescent="0.4">
      <c r="A129" s="49">
        <v>6</v>
      </c>
      <c r="B129" s="49" t="s">
        <v>64</v>
      </c>
      <c r="C129" s="49">
        <v>2011</v>
      </c>
      <c r="D129" s="38" t="s">
        <v>251</v>
      </c>
      <c r="E129" s="50" t="s">
        <v>247</v>
      </c>
      <c r="F129" s="62">
        <v>23.70347218395932</v>
      </c>
      <c r="G129" s="61" t="e">
        <f>(G152+G198+G267)/3</f>
        <v>#REF!</v>
      </c>
      <c r="H129" s="61">
        <v>10839930944.681499</v>
      </c>
      <c r="I129" s="61">
        <v>35.206154999964362</v>
      </c>
      <c r="J129" s="61">
        <v>12848.739151456781</v>
      </c>
      <c r="K129" s="51" t="e">
        <f>(K198+K152+K267)/3</f>
        <v>#REF!</v>
      </c>
      <c r="L129" s="52" t="e">
        <f>(L152+L198+L267)/3</f>
        <v>#REF!</v>
      </c>
      <c r="M129" s="61">
        <v>36.891489126835189</v>
      </c>
      <c r="N129" s="60">
        <v>68.236000000000004</v>
      </c>
    </row>
    <row r="130" spans="1:14" hidden="1" x14ac:dyDescent="0.4">
      <c r="A130" s="49">
        <v>6</v>
      </c>
      <c r="B130" s="49" t="s">
        <v>64</v>
      </c>
      <c r="C130" s="49">
        <v>2012</v>
      </c>
      <c r="D130" s="38" t="s">
        <v>251</v>
      </c>
      <c r="E130" s="50" t="s">
        <v>247</v>
      </c>
      <c r="F130" s="62">
        <v>22.314880673304899</v>
      </c>
      <c r="G130" s="61" t="e">
        <f>(G38+G199+G153)/3</f>
        <v>#REF!</v>
      </c>
      <c r="H130" s="61">
        <v>15323933916.8241</v>
      </c>
      <c r="I130" s="61">
        <v>30.526542371710804</v>
      </c>
      <c r="J130" s="61">
        <v>13082.664325571988</v>
      </c>
      <c r="K130" s="51" t="e">
        <f>(K153+K199+K268)/3</f>
        <v>#REF!</v>
      </c>
      <c r="L130" s="52" t="e">
        <f>(L153+L199+L268)/3</f>
        <v>#REF!</v>
      </c>
      <c r="M130" s="61">
        <v>38.498841532410147</v>
      </c>
      <c r="N130" s="60">
        <v>68.915000000000006</v>
      </c>
    </row>
    <row r="131" spans="1:14" hidden="1" x14ac:dyDescent="0.4">
      <c r="A131" s="49">
        <v>6</v>
      </c>
      <c r="B131" s="49" t="s">
        <v>64</v>
      </c>
      <c r="C131" s="49">
        <v>2013</v>
      </c>
      <c r="D131" s="38" t="s">
        <v>251</v>
      </c>
      <c r="E131" s="50" t="s">
        <v>247</v>
      </c>
      <c r="F131" s="62">
        <v>23.948798416274641</v>
      </c>
      <c r="G131" s="61">
        <f>(G154+G200+G269)/3</f>
        <v>3312872.7020548545</v>
      </c>
      <c r="H131" s="61">
        <v>9821661858.1587391</v>
      </c>
      <c r="I131" s="61">
        <v>29.333929002103709</v>
      </c>
      <c r="J131" s="61">
        <v>13080.254732336658</v>
      </c>
      <c r="K131" s="51" t="e">
        <f>(K200+K154+K269)/3</f>
        <v>#REF!</v>
      </c>
      <c r="L131" s="52" t="e">
        <f>(L154+L269+L200)/3</f>
        <v>#REF!</v>
      </c>
      <c r="M131" s="61">
        <v>37.402511200840763</v>
      </c>
      <c r="N131" s="60">
        <v>69.575999999999993</v>
      </c>
    </row>
    <row r="132" spans="1:14" hidden="1" x14ac:dyDescent="0.4">
      <c r="A132" s="49">
        <v>6</v>
      </c>
      <c r="B132" s="49" t="s">
        <v>64</v>
      </c>
      <c r="C132" s="49">
        <v>2014</v>
      </c>
      <c r="D132" s="38" t="s">
        <v>251</v>
      </c>
      <c r="E132" s="50" t="s">
        <v>247</v>
      </c>
      <c r="F132" s="62">
        <v>40.282971631550595</v>
      </c>
      <c r="G132" s="61" t="e">
        <f>(G155+G201+G270)/3</f>
        <v>#REF!</v>
      </c>
      <c r="H132" s="61">
        <v>5065335541.96486</v>
      </c>
      <c r="I132" s="61">
        <v>28.406793645227452</v>
      </c>
      <c r="J132" s="61">
        <v>12334.798245389289</v>
      </c>
      <c r="K132" s="51" t="e">
        <f>(K155+K201+K270)/3</f>
        <v>#REF!</v>
      </c>
      <c r="L132" s="52" t="e">
        <f>(L155+L201+L270)/3</f>
        <v>#REF!</v>
      </c>
      <c r="M132" s="61">
        <v>38.038563484226387</v>
      </c>
      <c r="N132" s="60">
        <v>70.221000000000004</v>
      </c>
    </row>
    <row r="133" spans="1:14" hidden="1" x14ac:dyDescent="0.4">
      <c r="A133" s="49">
        <v>6</v>
      </c>
      <c r="B133" s="49" t="s">
        <v>64</v>
      </c>
      <c r="C133" s="49">
        <v>2015</v>
      </c>
      <c r="D133" s="38" t="s">
        <v>251</v>
      </c>
      <c r="E133" s="50" t="s">
        <v>247</v>
      </c>
      <c r="F133" s="62">
        <v>26.579991602470713</v>
      </c>
      <c r="G133" s="61">
        <f>(G41+G156+G363)/3</f>
        <v>2135043.3617354482</v>
      </c>
      <c r="H133" s="61">
        <v>11758994011.285999</v>
      </c>
      <c r="I133" s="61">
        <v>22.486226088979159</v>
      </c>
      <c r="J133" s="61">
        <v>13789.060424772022</v>
      </c>
      <c r="K133" s="51" t="e">
        <f>(K156+K202+K271)/3</f>
        <v>#REF!</v>
      </c>
      <c r="L133" s="52" t="e">
        <f>(L202+L156+L271)/3</f>
        <v>#REF!</v>
      </c>
      <c r="M133" s="63">
        <f t="shared" ref="M133:M140" si="7">(M132+M131+M130)/3</f>
        <v>37.979972072492437</v>
      </c>
      <c r="N133" s="60">
        <v>70.847999999999999</v>
      </c>
    </row>
    <row r="134" spans="1:14" hidden="1" x14ac:dyDescent="0.4">
      <c r="A134" s="49">
        <v>6</v>
      </c>
      <c r="B134" s="49" t="s">
        <v>64</v>
      </c>
      <c r="C134" s="49">
        <v>2016</v>
      </c>
      <c r="D134" s="38" t="s">
        <v>251</v>
      </c>
      <c r="E134" s="50" t="s">
        <v>247</v>
      </c>
      <c r="F134" s="62">
        <v>41.119379988227905</v>
      </c>
      <c r="G134" s="61" t="e">
        <f>(G157+G203+G272)/3</f>
        <v>#REF!</v>
      </c>
      <c r="H134" s="61">
        <v>3260164341.7739301</v>
      </c>
      <c r="I134" s="61">
        <v>26.093887848879856</v>
      </c>
      <c r="J134" s="61">
        <v>12790.264139613471</v>
      </c>
      <c r="K134" s="51" t="e">
        <f>(K157+K203+K272)/3</f>
        <v>#REF!</v>
      </c>
      <c r="L134" s="52" t="e">
        <f>(L157+L203+L272)/3</f>
        <v>#REF!</v>
      </c>
      <c r="M134" s="63">
        <f t="shared" si="7"/>
        <v>37.8070155858532</v>
      </c>
      <c r="N134" s="60">
        <v>71.459000000000003</v>
      </c>
    </row>
    <row r="135" spans="1:14" hidden="1" x14ac:dyDescent="0.4">
      <c r="A135" s="49">
        <v>6</v>
      </c>
      <c r="B135" s="49" t="s">
        <v>64</v>
      </c>
      <c r="C135" s="49">
        <v>2017</v>
      </c>
      <c r="D135" s="38" t="s">
        <v>251</v>
      </c>
      <c r="E135" s="50" t="s">
        <v>247</v>
      </c>
      <c r="F135" s="62">
        <v>26.00637928190794</v>
      </c>
      <c r="G135" s="61" t="e">
        <f>(G43+G158+G204)/3</f>
        <v>#REF!</v>
      </c>
      <c r="H135" s="61">
        <v>11516861462.2845</v>
      </c>
      <c r="I135" s="61">
        <v>25.28960113767786</v>
      </c>
      <c r="J135" s="61">
        <v>14613.035648657093</v>
      </c>
      <c r="K135" s="51" t="e">
        <f>(K158+K204+K273)/3</f>
        <v>#REF!</v>
      </c>
      <c r="L135" s="52" t="e">
        <f>(L158+L204+L273)/3</f>
        <v>#REF!</v>
      </c>
      <c r="M135" s="63">
        <f t="shared" si="7"/>
        <v>37.941850380857339</v>
      </c>
      <c r="N135" s="60">
        <v>72.052000000000007</v>
      </c>
    </row>
    <row r="136" spans="1:14" hidden="1" x14ac:dyDescent="0.4">
      <c r="A136" s="49">
        <v>6</v>
      </c>
      <c r="B136" s="49" t="s">
        <v>64</v>
      </c>
      <c r="C136" s="49">
        <v>2018</v>
      </c>
      <c r="D136" s="38" t="s">
        <v>251</v>
      </c>
      <c r="E136" s="50" t="s">
        <v>247</v>
      </c>
      <c r="F136" s="62">
        <v>42.033668957503068</v>
      </c>
      <c r="G136" s="61" t="e">
        <f>(G44+G159+G205)/3</f>
        <v>#REF!</v>
      </c>
      <c r="H136" s="61">
        <v>11716769818.754299</v>
      </c>
      <c r="I136" s="61">
        <v>30.762535954992597</v>
      </c>
      <c r="J136" s="61">
        <v>11795.16274527976</v>
      </c>
      <c r="K136" s="51" t="e">
        <f>(K159+K205+K274)/3</f>
        <v>#REF!</v>
      </c>
      <c r="L136" s="52" t="e">
        <f>(L159+L205+L274)/3</f>
        <v>#REF!</v>
      </c>
      <c r="M136" s="63">
        <f t="shared" si="7"/>
        <v>37.909612679734323</v>
      </c>
      <c r="N136" s="60">
        <v>72.629000000000005</v>
      </c>
    </row>
    <row r="137" spans="1:14" hidden="1" x14ac:dyDescent="0.4">
      <c r="A137" s="49">
        <v>6</v>
      </c>
      <c r="B137" s="49" t="s">
        <v>64</v>
      </c>
      <c r="C137" s="49">
        <v>2019</v>
      </c>
      <c r="D137" s="38" t="s">
        <v>251</v>
      </c>
      <c r="E137" s="50" t="s">
        <v>247</v>
      </c>
      <c r="F137" s="62">
        <v>49.195579059661185</v>
      </c>
      <c r="G137" s="61" t="e">
        <f>(G45+G160+G206)/3</f>
        <v>#REF!</v>
      </c>
      <c r="H137" s="61">
        <v>6649187837.9860601</v>
      </c>
      <c r="I137" s="61">
        <v>32.630615045849886</v>
      </c>
      <c r="J137" s="61">
        <v>9963.674161716619</v>
      </c>
      <c r="K137" s="51" t="e">
        <f>(K206+K160+K275)/3</f>
        <v>#REF!</v>
      </c>
      <c r="L137" s="52" t="e">
        <f>(L160+L206+L275)/3</f>
        <v>#REF!</v>
      </c>
      <c r="M137" s="63">
        <f t="shared" si="7"/>
        <v>37.886159548814959</v>
      </c>
      <c r="N137" s="60">
        <v>73.188999999999993</v>
      </c>
    </row>
    <row r="138" spans="1:14" hidden="1" x14ac:dyDescent="0.4">
      <c r="A138" s="49">
        <v>6</v>
      </c>
      <c r="B138" s="49" t="s">
        <v>64</v>
      </c>
      <c r="C138" s="49">
        <v>2020</v>
      </c>
      <c r="D138" s="38" t="s">
        <v>251</v>
      </c>
      <c r="E138" s="50" t="s">
        <v>247</v>
      </c>
      <c r="F138" s="62">
        <v>40.08308780119927</v>
      </c>
      <c r="G138" s="61" t="e">
        <f>(G46+G161+G207)/3</f>
        <v>#REF!</v>
      </c>
      <c r="H138" s="61">
        <v>4884127675.9570799</v>
      </c>
      <c r="I138" s="61">
        <v>30.203698807415957</v>
      </c>
      <c r="J138" s="61">
        <v>8500.8379385053358</v>
      </c>
      <c r="K138" s="51" t="e">
        <f>(K161+K207+K276)/3</f>
        <v>#REF!</v>
      </c>
      <c r="L138" s="52" t="e">
        <f>(L161+L207+L276)/3</f>
        <v>#REF!</v>
      </c>
      <c r="M138" s="63">
        <f t="shared" si="7"/>
        <v>37.912540869802207</v>
      </c>
      <c r="N138" s="60">
        <v>73.733000000000004</v>
      </c>
    </row>
    <row r="139" spans="1:14" hidden="1" x14ac:dyDescent="0.4">
      <c r="A139" s="49">
        <v>6</v>
      </c>
      <c r="B139" s="49" t="s">
        <v>64</v>
      </c>
      <c r="C139" s="49">
        <v>2021</v>
      </c>
      <c r="D139" s="38" t="s">
        <v>251</v>
      </c>
      <c r="E139" s="50" t="s">
        <v>247</v>
      </c>
      <c r="F139" s="62">
        <v>53.8404499043736</v>
      </c>
      <c r="G139" s="61" t="e">
        <f>(G47+G162+G208)/3</f>
        <v>#REF!</v>
      </c>
      <c r="H139" s="61">
        <v>6902840207.7434301</v>
      </c>
      <c r="I139" s="61">
        <v>32.930024254529791</v>
      </c>
      <c r="J139" s="61">
        <v>10650.860460434518</v>
      </c>
      <c r="K139" s="51" t="e">
        <f>(K162+K208+K277)/3</f>
        <v>#REF!</v>
      </c>
      <c r="L139" s="52" t="e">
        <f>(L162+L208+L277)/3</f>
        <v>#REF!</v>
      </c>
      <c r="M139" s="63">
        <f t="shared" si="7"/>
        <v>37.902771032783825</v>
      </c>
      <c r="N139" s="60">
        <v>74.260999999999996</v>
      </c>
    </row>
    <row r="140" spans="1:14" hidden="1" x14ac:dyDescent="0.4">
      <c r="A140" s="49">
        <v>6</v>
      </c>
      <c r="B140" s="49" t="s">
        <v>64</v>
      </c>
      <c r="C140" s="49">
        <v>2022</v>
      </c>
      <c r="D140" s="38" t="s">
        <v>251</v>
      </c>
      <c r="E140" s="50" t="s">
        <v>247</v>
      </c>
      <c r="F140" s="62">
        <v>69.471239551214381</v>
      </c>
      <c r="G140" s="61" t="e">
        <f>(G48+G163+G209)/3</f>
        <v>#REF!</v>
      </c>
      <c r="H140" s="61">
        <v>15408346793.7001</v>
      </c>
      <c r="I140" s="61">
        <v>31.650513975650558</v>
      </c>
      <c r="J140" s="61">
        <v>13650.604629452395</v>
      </c>
      <c r="K140" s="51" t="e">
        <f>(K163+K209+K278)/3</f>
        <v>#REF!</v>
      </c>
      <c r="L140" s="52" t="e">
        <f>(L163+L209+L278)/3</f>
        <v>#REF!</v>
      </c>
      <c r="M140" s="63">
        <f t="shared" si="7"/>
        <v>37.900490483800333</v>
      </c>
      <c r="N140" s="60">
        <v>74.772000000000006</v>
      </c>
    </row>
    <row r="141" spans="1:14" x14ac:dyDescent="0.4">
      <c r="A141" s="49">
        <v>7</v>
      </c>
      <c r="B141" s="49" t="s">
        <v>65</v>
      </c>
      <c r="C141" s="49">
        <v>2000</v>
      </c>
      <c r="D141" s="49" t="s">
        <v>249</v>
      </c>
      <c r="E141" s="50" t="s">
        <v>247</v>
      </c>
      <c r="F141" s="60">
        <v>1.1238674928349897</v>
      </c>
      <c r="G141" s="61">
        <v>74.036973650915897</v>
      </c>
      <c r="H141" s="61">
        <v>104188500</v>
      </c>
      <c r="I141" s="61">
        <v>72.233330227336651</v>
      </c>
      <c r="J141" s="61">
        <v>603.29802524711511</v>
      </c>
      <c r="K141" s="51" t="e">
        <f>(K187+K256+K348)/3</f>
        <v>#REF!</v>
      </c>
      <c r="L141" s="52" t="e">
        <f>(L187+L256+L348)/3</f>
        <v>#REF!</v>
      </c>
      <c r="M141" s="61">
        <v>46.783625730994153</v>
      </c>
      <c r="N141" s="60">
        <v>64.665999999999997</v>
      </c>
    </row>
    <row r="142" spans="1:14" x14ac:dyDescent="0.4">
      <c r="A142" s="49">
        <v>7</v>
      </c>
      <c r="B142" s="49" t="s">
        <v>65</v>
      </c>
      <c r="C142" s="49">
        <v>2001</v>
      </c>
      <c r="D142" s="49" t="s">
        <v>249</v>
      </c>
      <c r="E142" s="50" t="s">
        <v>247</v>
      </c>
      <c r="F142" s="60">
        <v>1.14964797217354</v>
      </c>
      <c r="G142" s="61">
        <v>73.073217379053801</v>
      </c>
      <c r="H142" s="61">
        <v>69868500</v>
      </c>
      <c r="I142" s="61">
        <v>69.864266392533636</v>
      </c>
      <c r="J142" s="61">
        <v>676.15001130776579</v>
      </c>
      <c r="K142" s="51" t="e">
        <f>(K188+K257+K349)/3</f>
        <v>#REF!</v>
      </c>
      <c r="L142" s="52" t="e">
        <f>(L188+L349+L257)/3</f>
        <v>#REF!</v>
      </c>
      <c r="M142" s="61">
        <v>44.508670520231213</v>
      </c>
      <c r="N142" s="60">
        <v>64.385000000000005</v>
      </c>
    </row>
    <row r="143" spans="1:14" x14ac:dyDescent="0.4">
      <c r="A143" s="49">
        <v>7</v>
      </c>
      <c r="B143" s="49" t="s">
        <v>65</v>
      </c>
      <c r="C143" s="49">
        <v>2002</v>
      </c>
      <c r="D143" s="49" t="s">
        <v>249</v>
      </c>
      <c r="E143" s="50" t="s">
        <v>247</v>
      </c>
      <c r="F143" s="60">
        <v>1.0044002696264165</v>
      </c>
      <c r="G143" s="61">
        <v>73.6941365778045</v>
      </c>
      <c r="H143" s="61">
        <v>110725325.614409</v>
      </c>
      <c r="I143" s="61">
        <v>73.984501843230944</v>
      </c>
      <c r="J143" s="61">
        <v>765.31617768154001</v>
      </c>
      <c r="K143" s="51" t="e">
        <f>(K189+K258+K350)/3</f>
        <v>#REF!</v>
      </c>
      <c r="L143" s="52" t="e">
        <f>(L189+L258+L350)/3</f>
        <v>#REF!</v>
      </c>
      <c r="M143" s="61">
        <v>31.615120274914087</v>
      </c>
      <c r="N143" s="60">
        <v>64.236000000000004</v>
      </c>
    </row>
    <row r="144" spans="1:14" x14ac:dyDescent="0.4">
      <c r="A144" s="49">
        <v>7</v>
      </c>
      <c r="B144" s="49" t="s">
        <v>65</v>
      </c>
      <c r="C144" s="49">
        <v>2003</v>
      </c>
      <c r="D144" s="49" t="s">
        <v>249</v>
      </c>
      <c r="E144" s="50" t="s">
        <v>247</v>
      </c>
      <c r="F144" s="60">
        <v>1.1333606994839989</v>
      </c>
      <c r="G144" s="61">
        <v>67.983174711651898</v>
      </c>
      <c r="H144" s="61">
        <v>122852992.703235</v>
      </c>
      <c r="I144" s="61">
        <v>80.051367602242635</v>
      </c>
      <c r="J144" s="61">
        <v>910.17126174518364</v>
      </c>
      <c r="K144" s="51" t="e">
        <f>(K167+K213+K282)/3</f>
        <v>#REF!</v>
      </c>
      <c r="L144" s="52" t="e">
        <f>(L167+L213+L282)/3</f>
        <v>#REF!</v>
      </c>
      <c r="M144" s="61">
        <v>26.911314984709477</v>
      </c>
      <c r="N144" s="60">
        <v>64.137</v>
      </c>
    </row>
    <row r="145" spans="1:14" x14ac:dyDescent="0.4">
      <c r="A145" s="49">
        <v>7</v>
      </c>
      <c r="B145" s="49" t="s">
        <v>65</v>
      </c>
      <c r="C145" s="49">
        <v>2004</v>
      </c>
      <c r="D145" s="49" t="s">
        <v>249</v>
      </c>
      <c r="E145" s="50" t="s">
        <v>247</v>
      </c>
      <c r="F145" s="60">
        <v>1.2276950627009096</v>
      </c>
      <c r="G145" s="61">
        <v>71.691620999144405</v>
      </c>
      <c r="H145" s="61">
        <v>247140608.49588799</v>
      </c>
      <c r="I145" s="61">
        <v>73.070633991937086</v>
      </c>
      <c r="J145" s="61">
        <v>1166.6382039002456</v>
      </c>
      <c r="K145" s="51" t="e">
        <f>(K168+K214+K283)/3</f>
        <v>#REF!</v>
      </c>
      <c r="L145" s="52" t="e">
        <f>(L214+L168+L283)/3</f>
        <v>#REF!</v>
      </c>
      <c r="M145" s="61">
        <v>22.254335260115607</v>
      </c>
      <c r="N145" s="60">
        <v>64.037999999999997</v>
      </c>
    </row>
    <row r="146" spans="1:14" x14ac:dyDescent="0.4">
      <c r="A146" s="49">
        <v>7</v>
      </c>
      <c r="B146" s="49" t="s">
        <v>65</v>
      </c>
      <c r="C146" s="49">
        <v>2005</v>
      </c>
      <c r="D146" s="49" t="s">
        <v>249</v>
      </c>
      <c r="E146" s="50" t="s">
        <v>247</v>
      </c>
      <c r="F146" s="60">
        <v>1.4639120044787981</v>
      </c>
      <c r="G146" s="61">
        <v>80.137367036207095</v>
      </c>
      <c r="H146" s="61">
        <v>292073220.16472203</v>
      </c>
      <c r="I146" s="61">
        <v>70.139738583533358</v>
      </c>
      <c r="J146" s="61">
        <v>1608.1634075824245</v>
      </c>
      <c r="K146" s="51" t="e">
        <f>(K169+K215+K284)/3</f>
        <v>#REF!</v>
      </c>
      <c r="L146" s="52" t="e">
        <f>(L169+L215+L284)/3</f>
        <v>#REF!</v>
      </c>
      <c r="M146" s="61">
        <v>23.002421307506051</v>
      </c>
      <c r="N146" s="60">
        <v>63.938000000000002</v>
      </c>
    </row>
    <row r="147" spans="1:14" x14ac:dyDescent="0.4">
      <c r="A147" s="49">
        <v>7</v>
      </c>
      <c r="B147" s="49" t="s">
        <v>65</v>
      </c>
      <c r="C147" s="49">
        <v>2006</v>
      </c>
      <c r="D147" s="49" t="s">
        <v>249</v>
      </c>
      <c r="E147" s="50" t="s">
        <v>247</v>
      </c>
      <c r="F147" s="60">
        <v>1.4833043998881872</v>
      </c>
      <c r="G147" s="61">
        <v>87.063675184029407</v>
      </c>
      <c r="H147" s="61">
        <v>466531991.90172398</v>
      </c>
      <c r="I147" s="61">
        <v>61.030137981856569</v>
      </c>
      <c r="J147" s="61">
        <v>2109.5263835730952</v>
      </c>
      <c r="K147" s="51" t="e">
        <f>(K170+K216+K285)/3</f>
        <v>#REF!</v>
      </c>
      <c r="L147" s="52" t="e">
        <f>(L170+L216+L285)/3</f>
        <v>#REF!</v>
      </c>
      <c r="M147" s="61">
        <v>21.686746987951803</v>
      </c>
      <c r="N147" s="60">
        <v>63.838999999999999</v>
      </c>
    </row>
    <row r="148" spans="1:14" x14ac:dyDescent="0.4">
      <c r="A148" s="49">
        <v>7</v>
      </c>
      <c r="B148" s="49" t="s">
        <v>65</v>
      </c>
      <c r="C148" s="49">
        <v>2007</v>
      </c>
      <c r="D148" s="49" t="s">
        <v>249</v>
      </c>
      <c r="E148" s="50" t="s">
        <v>247</v>
      </c>
      <c r="F148" s="60">
        <v>1.7322633889774073</v>
      </c>
      <c r="G148" s="61">
        <v>99.485282124014802</v>
      </c>
      <c r="H148" s="61">
        <v>667671562.13449502</v>
      </c>
      <c r="I148" s="61">
        <v>56.975047085314714</v>
      </c>
      <c r="J148" s="61">
        <v>3064.2799626385881</v>
      </c>
      <c r="K148" s="51" t="e">
        <f>(K171+K217+K286)/3</f>
        <v>#REF!</v>
      </c>
      <c r="L148" s="52" t="e">
        <f>(L171+L217+L286)/3</f>
        <v>#REF!</v>
      </c>
      <c r="M148" s="61">
        <v>22.500000000000004</v>
      </c>
      <c r="N148" s="60">
        <v>63.738999999999997</v>
      </c>
    </row>
    <row r="149" spans="1:14" x14ac:dyDescent="0.4">
      <c r="A149" s="49">
        <v>7</v>
      </c>
      <c r="B149" s="49" t="s">
        <v>65</v>
      </c>
      <c r="C149" s="49">
        <v>2008</v>
      </c>
      <c r="D149" s="49" t="s">
        <v>249</v>
      </c>
      <c r="E149" s="50" t="s">
        <v>247</v>
      </c>
      <c r="F149" s="60">
        <v>1.9056981900978776</v>
      </c>
      <c r="G149" s="61">
        <v>107.86389822216201</v>
      </c>
      <c r="H149" s="61">
        <v>943733059.483284</v>
      </c>
      <c r="I149" s="61">
        <v>54.542327961366588</v>
      </c>
      <c r="J149" s="61">
        <v>3908.9490601143148</v>
      </c>
      <c r="K149" s="51" t="e">
        <f>(K172+K218+K287)/3</f>
        <v>#REF!</v>
      </c>
      <c r="L149" s="52" t="e">
        <f>(L172+L218+L287)/3</f>
        <v>#REF!</v>
      </c>
      <c r="M149" s="61">
        <v>19.734345351043643</v>
      </c>
      <c r="N149" s="60">
        <v>63.64</v>
      </c>
    </row>
    <row r="150" spans="1:14" x14ac:dyDescent="0.4">
      <c r="A150" s="49">
        <v>7</v>
      </c>
      <c r="B150" s="49" t="s">
        <v>65</v>
      </c>
      <c r="C150" s="49">
        <v>2009</v>
      </c>
      <c r="D150" s="49" t="s">
        <v>249</v>
      </c>
      <c r="E150" s="50" t="s">
        <v>247</v>
      </c>
      <c r="F150" s="60">
        <v>1.5217103824989138</v>
      </c>
      <c r="G150" s="61">
        <v>99.249161946565707</v>
      </c>
      <c r="H150" s="61">
        <v>760040745.87232995</v>
      </c>
      <c r="I150" s="61">
        <v>57.274235744199466</v>
      </c>
      <c r="J150" s="61">
        <v>2917.3662418517574</v>
      </c>
      <c r="K150" s="51" t="e">
        <f>(K173+K219+K288)/3</f>
        <v>#REF!</v>
      </c>
      <c r="L150" s="52" t="e">
        <f>(L173+L219+L288)/3</f>
        <v>#REF!</v>
      </c>
      <c r="M150" s="61">
        <v>15.222482435597193</v>
      </c>
      <c r="N150" s="60">
        <v>63.54</v>
      </c>
    </row>
    <row r="151" spans="1:14" x14ac:dyDescent="0.4">
      <c r="A151" s="49">
        <v>7</v>
      </c>
      <c r="B151" s="49" t="s">
        <v>65</v>
      </c>
      <c r="C151" s="49">
        <v>2010</v>
      </c>
      <c r="D151" s="49" t="s">
        <v>249</v>
      </c>
      <c r="E151" s="50" t="s">
        <v>247</v>
      </c>
      <c r="F151" s="60">
        <v>1.4718834820569442</v>
      </c>
      <c r="G151" s="61">
        <v>100</v>
      </c>
      <c r="H151" s="61">
        <v>529321391.64195901</v>
      </c>
      <c r="I151" s="61">
        <v>64.642975973632986</v>
      </c>
      <c r="J151" s="61">
        <v>3143.0294799682983</v>
      </c>
      <c r="K151" s="51" t="e">
        <f>(K174+K289+K220)/3</f>
        <v>#REF!</v>
      </c>
      <c r="L151" s="52" t="e">
        <f>(L174+L220+L289)/3</f>
        <v>#REF!</v>
      </c>
      <c r="M151" s="61">
        <v>15.555555555555555</v>
      </c>
      <c r="N151" s="60">
        <v>63.44</v>
      </c>
    </row>
    <row r="152" spans="1:14" x14ac:dyDescent="0.4">
      <c r="A152" s="49">
        <v>7</v>
      </c>
      <c r="B152" s="49" t="s">
        <v>65</v>
      </c>
      <c r="C152" s="49">
        <v>2011</v>
      </c>
      <c r="D152" s="49" t="s">
        <v>249</v>
      </c>
      <c r="E152" s="50" t="s">
        <v>247</v>
      </c>
      <c r="F152" s="60">
        <v>1.6856061640655302</v>
      </c>
      <c r="G152" s="61">
        <v>99.038810051864999</v>
      </c>
      <c r="H152" s="61">
        <v>653219756.47224998</v>
      </c>
      <c r="I152" s="61">
        <v>69.435573662045329</v>
      </c>
      <c r="J152" s="61">
        <v>3462.681778404311</v>
      </c>
      <c r="K152" s="51" t="e">
        <f>(K221+K175+K290)/3</f>
        <v>#REF!</v>
      </c>
      <c r="L152" s="52" t="e">
        <f>(L175+L221+L290)/3</f>
        <v>#REF!</v>
      </c>
      <c r="M152" s="61">
        <v>20.342612419700213</v>
      </c>
      <c r="N152" s="60">
        <v>63.34</v>
      </c>
    </row>
    <row r="153" spans="1:14" x14ac:dyDescent="0.4">
      <c r="A153" s="49">
        <v>7</v>
      </c>
      <c r="B153" s="49" t="s">
        <v>65</v>
      </c>
      <c r="C153" s="49">
        <v>2012</v>
      </c>
      <c r="D153" s="49" t="s">
        <v>249</v>
      </c>
      <c r="E153" s="50" t="s">
        <v>247</v>
      </c>
      <c r="F153" s="60">
        <v>1.9614530639190426</v>
      </c>
      <c r="G153" s="61">
        <v>94.234119026527196</v>
      </c>
      <c r="H153" s="61">
        <v>496636701.12968701</v>
      </c>
      <c r="I153" s="61">
        <v>75.961675960670433</v>
      </c>
      <c r="J153" s="61">
        <v>3643.7154010856507</v>
      </c>
      <c r="K153" s="51" t="e">
        <f>(K176+K222+K291)/3</f>
        <v>#REF!</v>
      </c>
      <c r="L153" s="52" t="e">
        <f>(L176+L222+L291)/3</f>
        <v>#REF!</v>
      </c>
      <c r="M153" s="61">
        <v>26.286764705882348</v>
      </c>
      <c r="N153" s="60">
        <v>63.24</v>
      </c>
    </row>
    <row r="154" spans="1:14" x14ac:dyDescent="0.4">
      <c r="A154" s="49">
        <v>7</v>
      </c>
      <c r="B154" s="49" t="s">
        <v>65</v>
      </c>
      <c r="C154" s="49">
        <v>2013</v>
      </c>
      <c r="D154" s="49" t="s">
        <v>249</v>
      </c>
      <c r="E154" s="50" t="s">
        <v>247</v>
      </c>
      <c r="F154" s="60">
        <v>1.896163384039002</v>
      </c>
      <c r="G154" s="61">
        <v>95.995053452832707</v>
      </c>
      <c r="H154" s="61">
        <v>346092394.39325601</v>
      </c>
      <c r="I154" s="61">
        <v>77.555048159882418</v>
      </c>
      <c r="J154" s="61">
        <v>3833.1570739634799</v>
      </c>
      <c r="K154" s="51" t="e">
        <f>(K223+K177+K292)/3</f>
        <v>#REF!</v>
      </c>
      <c r="L154" s="52" t="e">
        <f>(L177+L292+L223)/3</f>
        <v>#REF!</v>
      </c>
      <c r="M154" s="61">
        <v>25.190839694656486</v>
      </c>
      <c r="N154" s="60">
        <v>63.164000000000001</v>
      </c>
    </row>
    <row r="155" spans="1:14" x14ac:dyDescent="0.4">
      <c r="A155" s="49">
        <v>7</v>
      </c>
      <c r="B155" s="49" t="s">
        <v>65</v>
      </c>
      <c r="C155" s="49">
        <v>2014</v>
      </c>
      <c r="D155" s="49" t="s">
        <v>249</v>
      </c>
      <c r="E155" s="50" t="s">
        <v>247</v>
      </c>
      <c r="F155" s="60">
        <v>1.8958936721650697</v>
      </c>
      <c r="G155" s="61">
        <v>100.089918693871</v>
      </c>
      <c r="H155" s="61">
        <v>406578406.69311202</v>
      </c>
      <c r="I155" s="61">
        <v>75.778866962639043</v>
      </c>
      <c r="J155" s="61">
        <v>4017.2299144947342</v>
      </c>
      <c r="K155" s="51" t="e">
        <f>(K178+K224+K293)/3</f>
        <v>#REF!</v>
      </c>
      <c r="L155" s="52" t="e">
        <f>(L178+L224+L293)/3</f>
        <v>#REF!</v>
      </c>
      <c r="M155" s="61">
        <v>29.693486590038315</v>
      </c>
      <c r="N155" s="60">
        <v>63.112000000000002</v>
      </c>
    </row>
    <row r="156" spans="1:14" x14ac:dyDescent="0.4">
      <c r="A156" s="49">
        <v>7</v>
      </c>
      <c r="B156" s="49" t="s">
        <v>65</v>
      </c>
      <c r="C156" s="49">
        <v>2015</v>
      </c>
      <c r="D156" s="49" t="s">
        <v>249</v>
      </c>
      <c r="E156" s="50" t="s">
        <v>247</v>
      </c>
      <c r="F156" s="60">
        <v>1.8562527899895609</v>
      </c>
      <c r="G156" s="61">
        <v>103.085206344035</v>
      </c>
      <c r="H156" s="61">
        <v>184127986.314895</v>
      </c>
      <c r="I156" s="61">
        <v>71.682074342757517</v>
      </c>
      <c r="J156" s="61">
        <v>3666.1418221090494</v>
      </c>
      <c r="K156" s="51" t="e">
        <f>(K179+K225+K294)/3</f>
        <v>#REF!</v>
      </c>
      <c r="L156" s="52" t="e">
        <f>(L225+L179+L294)/3</f>
        <v>#REF!</v>
      </c>
      <c r="M156" s="63">
        <f t="shared" ref="M156:M163" si="8">(M155+M154+M153)/3</f>
        <v>27.057030330192379</v>
      </c>
      <c r="N156" s="60">
        <v>63.085000000000001</v>
      </c>
    </row>
    <row r="157" spans="1:14" x14ac:dyDescent="0.4">
      <c r="A157" s="49">
        <v>7</v>
      </c>
      <c r="B157" s="49" t="s">
        <v>65</v>
      </c>
      <c r="C157" s="49">
        <v>2016</v>
      </c>
      <c r="D157" s="49" t="s">
        <v>249</v>
      </c>
      <c r="E157" s="50" t="s">
        <v>247</v>
      </c>
      <c r="F157" s="60">
        <v>1.767966404206802</v>
      </c>
      <c r="G157" s="61">
        <v>101.717811715114</v>
      </c>
      <c r="H157" s="61">
        <v>333823945.51043302</v>
      </c>
      <c r="I157" s="61">
        <v>76.077967459354781</v>
      </c>
      <c r="J157" s="61">
        <v>3679.9523474037628</v>
      </c>
      <c r="K157" s="51" t="e">
        <f>(K180+K226+K295)/3</f>
        <v>#REF!</v>
      </c>
      <c r="L157" s="52" t="e">
        <f>(L180+L226+L295)/3</f>
        <v>#REF!</v>
      </c>
      <c r="M157" s="63">
        <f t="shared" si="8"/>
        <v>27.313785538295729</v>
      </c>
      <c r="N157" s="60">
        <v>63.082000000000001</v>
      </c>
    </row>
    <row r="158" spans="1:14" x14ac:dyDescent="0.4">
      <c r="A158" s="49">
        <v>7</v>
      </c>
      <c r="B158" s="49" t="s">
        <v>65</v>
      </c>
      <c r="C158" s="49">
        <v>2017</v>
      </c>
      <c r="D158" s="49" t="s">
        <v>249</v>
      </c>
      <c r="E158" s="50" t="s">
        <v>247</v>
      </c>
      <c r="F158" s="60">
        <v>1.8833958700848517</v>
      </c>
      <c r="G158" s="61">
        <v>98.561534617717896</v>
      </c>
      <c r="H158" s="61">
        <v>252747990.68435201</v>
      </c>
      <c r="I158" s="61">
        <v>87.202376539836962</v>
      </c>
      <c r="J158" s="61">
        <v>4041.9950710505846</v>
      </c>
      <c r="K158" s="51" t="e">
        <f>(K181+K227+K296)/3</f>
        <v>#REF!</v>
      </c>
      <c r="L158" s="52" t="e">
        <f>(L181+L227+L296)/3</f>
        <v>#REF!</v>
      </c>
      <c r="M158" s="63">
        <f t="shared" si="8"/>
        <v>28.021434152842144</v>
      </c>
      <c r="N158" s="60">
        <v>63.103000000000002</v>
      </c>
    </row>
    <row r="159" spans="1:14" x14ac:dyDescent="0.4">
      <c r="A159" s="49">
        <v>7</v>
      </c>
      <c r="B159" s="49" t="s">
        <v>65</v>
      </c>
      <c r="C159" s="49">
        <v>2018</v>
      </c>
      <c r="D159" s="49" t="s">
        <v>249</v>
      </c>
      <c r="E159" s="50" t="s">
        <v>247</v>
      </c>
      <c r="F159" s="60">
        <v>2.0137793811300106</v>
      </c>
      <c r="G159" s="61">
        <v>99.339040534414096</v>
      </c>
      <c r="H159" s="61">
        <v>266855048.832037</v>
      </c>
      <c r="I159" s="61">
        <v>92.473107021212044</v>
      </c>
      <c r="J159" s="61">
        <v>4391.9232699147351</v>
      </c>
      <c r="K159" s="51" t="e">
        <f>(K182+K228+K297)/3</f>
        <v>#REF!</v>
      </c>
      <c r="L159" s="52" t="e">
        <f>(L182+L228+L297)/3</f>
        <v>#REF!</v>
      </c>
      <c r="M159" s="63">
        <f t="shared" si="8"/>
        <v>27.46408334044342</v>
      </c>
      <c r="N159" s="60">
        <v>63.149000000000001</v>
      </c>
    </row>
    <row r="160" spans="1:14" x14ac:dyDescent="0.4">
      <c r="A160" s="49">
        <v>7</v>
      </c>
      <c r="B160" s="49" t="s">
        <v>65</v>
      </c>
      <c r="C160" s="49">
        <v>2019</v>
      </c>
      <c r="D160" s="49" t="s">
        <v>249</v>
      </c>
      <c r="E160" s="50" t="s">
        <v>247</v>
      </c>
      <c r="F160" s="60">
        <v>2.1965523671896992</v>
      </c>
      <c r="G160" s="61">
        <v>101.395054499949</v>
      </c>
      <c r="H160" s="61">
        <v>100287214.39797799</v>
      </c>
      <c r="I160" s="61">
        <v>96.114154128870751</v>
      </c>
      <c r="J160" s="61">
        <v>4828.5048862659842</v>
      </c>
      <c r="K160" s="51" t="e">
        <f>(K229+K183+K298)/3</f>
        <v>#REF!</v>
      </c>
      <c r="L160" s="52" t="e">
        <f>(L183+L229+L298)/3</f>
        <v>#REF!</v>
      </c>
      <c r="M160" s="63">
        <f t="shared" si="8"/>
        <v>27.599767677193764</v>
      </c>
      <c r="N160" s="60">
        <v>63.219000000000001</v>
      </c>
    </row>
    <row r="161" spans="1:14" x14ac:dyDescent="0.4">
      <c r="A161" s="49">
        <v>7</v>
      </c>
      <c r="B161" s="49" t="s">
        <v>65</v>
      </c>
      <c r="C161" s="49">
        <v>2020</v>
      </c>
      <c r="D161" s="49" t="s">
        <v>249</v>
      </c>
      <c r="E161" s="50" t="s">
        <v>247</v>
      </c>
      <c r="F161" s="60">
        <v>2.4046837619510639</v>
      </c>
      <c r="G161" s="61">
        <v>99.250644265819801</v>
      </c>
      <c r="H161" s="61">
        <v>58582750.121480301</v>
      </c>
      <c r="I161" s="61">
        <v>69.488807539607635</v>
      </c>
      <c r="J161" s="61">
        <v>4505.8677417569525</v>
      </c>
      <c r="K161" s="51" t="e">
        <f>(K184+K230+K299)/3</f>
        <v>#REF!</v>
      </c>
      <c r="L161" s="52" t="e">
        <f>(L184+L230+L299)/3</f>
        <v>#REF!</v>
      </c>
      <c r="M161" s="63">
        <f t="shared" si="8"/>
        <v>27.695095056826442</v>
      </c>
      <c r="N161" s="60">
        <v>63.313000000000002</v>
      </c>
    </row>
    <row r="162" spans="1:14" x14ac:dyDescent="0.4">
      <c r="A162" s="49">
        <v>7</v>
      </c>
      <c r="B162" s="49" t="s">
        <v>65</v>
      </c>
      <c r="C162" s="49">
        <v>2021</v>
      </c>
      <c r="D162" s="49" t="s">
        <v>249</v>
      </c>
      <c r="E162" s="50" t="s">
        <v>247</v>
      </c>
      <c r="F162" s="60">
        <f>F161*0.95</f>
        <v>2.2844495738535104</v>
      </c>
      <c r="G162" s="61">
        <v>94.460891393679304</v>
      </c>
      <c r="H162" s="61">
        <v>366445214.82050103</v>
      </c>
      <c r="I162" s="61">
        <v>79.66988882283988</v>
      </c>
      <c r="J162" s="61">
        <v>4972.7832036191703</v>
      </c>
      <c r="K162" s="51" t="e">
        <f>(K185+K231+K300)/3</f>
        <v>#REF!</v>
      </c>
      <c r="L162" s="52" t="e">
        <f>(L185+L231+L300)/3</f>
        <v>#REF!</v>
      </c>
      <c r="M162" s="63">
        <f t="shared" si="8"/>
        <v>27.58631535815454</v>
      </c>
      <c r="N162" s="60">
        <v>63.430999999999997</v>
      </c>
    </row>
    <row r="163" spans="1:14" x14ac:dyDescent="0.4">
      <c r="A163" s="49">
        <v>7</v>
      </c>
      <c r="B163" s="49" t="s">
        <v>65</v>
      </c>
      <c r="C163" s="49">
        <v>2022</v>
      </c>
      <c r="D163" s="49" t="s">
        <v>249</v>
      </c>
      <c r="E163" s="50" t="s">
        <v>247</v>
      </c>
      <c r="F163" s="60">
        <f>F162*0.95</f>
        <v>2.1702270951608349</v>
      </c>
      <c r="G163" s="61">
        <v>107.78352722149801</v>
      </c>
      <c r="H163" s="61">
        <v>998055425.363603</v>
      </c>
      <c r="I163" s="61">
        <v>101.00649237414081</v>
      </c>
      <c r="J163" s="61">
        <v>7018.0515043479845</v>
      </c>
      <c r="K163" s="51" t="e">
        <f>(K186+K232+K301)/3</f>
        <v>#REF!</v>
      </c>
      <c r="L163" s="52" t="e">
        <f>(L186+L232+L301)/3</f>
        <v>#REF!</v>
      </c>
      <c r="M163" s="63">
        <f t="shared" si="8"/>
        <v>27.627059364058251</v>
      </c>
      <c r="N163" s="60">
        <v>63.573</v>
      </c>
    </row>
    <row r="164" spans="1:14" hidden="1" x14ac:dyDescent="0.4">
      <c r="A164" s="38">
        <v>8</v>
      </c>
      <c r="B164" s="38" t="s">
        <v>70</v>
      </c>
      <c r="C164" s="38">
        <v>2000</v>
      </c>
      <c r="D164" s="53" t="s">
        <v>251</v>
      </c>
      <c r="E164" s="38" t="s">
        <v>248</v>
      </c>
      <c r="F164" s="62">
        <v>1.3640409139639758</v>
      </c>
      <c r="G164" s="61">
        <v>98.342336915757997</v>
      </c>
      <c r="H164" s="61">
        <v>8501013451.2620001</v>
      </c>
      <c r="I164" s="61">
        <v>85.360495617923206</v>
      </c>
      <c r="J164" s="61">
        <v>24625.600722743384</v>
      </c>
      <c r="K164" s="41" t="e">
        <f>(#REF!+#REF!+#REF!)/3</f>
        <v>#REF!</v>
      </c>
      <c r="L164" s="39" t="e">
        <f>(#REF!+#REF!+#REF!)/3</f>
        <v>#REF!</v>
      </c>
      <c r="M164" s="61">
        <v>31.67932762243414</v>
      </c>
    </row>
    <row r="165" spans="1:14" hidden="1" x14ac:dyDescent="0.4">
      <c r="A165" s="38">
        <v>8</v>
      </c>
      <c r="B165" s="38" t="s">
        <v>70</v>
      </c>
      <c r="C165" s="38">
        <v>2001</v>
      </c>
      <c r="D165" s="53" t="s">
        <v>251</v>
      </c>
      <c r="E165" s="38" t="s">
        <v>248</v>
      </c>
      <c r="F165" s="62">
        <v>1.9471053942433798</v>
      </c>
      <c r="G165" s="61">
        <v>98.488735040211395</v>
      </c>
      <c r="H165" s="61">
        <v>5689434546.4469995</v>
      </c>
      <c r="I165" s="61">
        <v>87.536664763935249</v>
      </c>
      <c r="J165" s="61">
        <v>24558.763677886778</v>
      </c>
      <c r="K165" s="41" t="e">
        <f>(#REF!+#REF!+K164)/3</f>
        <v>#REF!</v>
      </c>
      <c r="L165" s="39" t="e">
        <f>(#REF!+#REF!+L164)/3</f>
        <v>#REF!</v>
      </c>
      <c r="M165" s="61">
        <v>32.352053140096622</v>
      </c>
    </row>
    <row r="166" spans="1:14" hidden="1" x14ac:dyDescent="0.4">
      <c r="A166" s="38">
        <v>8</v>
      </c>
      <c r="B166" s="38" t="s">
        <v>70</v>
      </c>
      <c r="C166" s="38">
        <v>2002</v>
      </c>
      <c r="D166" s="53" t="s">
        <v>251</v>
      </c>
      <c r="E166" s="38" t="s">
        <v>248</v>
      </c>
      <c r="F166" s="62">
        <v>1.1455956666631835</v>
      </c>
      <c r="G166" s="61">
        <v>99.298488857446301</v>
      </c>
      <c r="H166" s="61">
        <v>138346430.75600001</v>
      </c>
      <c r="I166" s="61">
        <v>86.948167999660569</v>
      </c>
      <c r="J166" s="61">
        <v>26527.593091034709</v>
      </c>
      <c r="K166" s="41" t="e">
        <f>(#REF!+K164+K165)/3</f>
        <v>#REF!</v>
      </c>
      <c r="L166" s="39" t="e">
        <f>(#REF!+L164+L165)/3</f>
        <v>#REF!</v>
      </c>
      <c r="M166" s="61">
        <v>32.538860103626945</v>
      </c>
    </row>
    <row r="167" spans="1:14" hidden="1" x14ac:dyDescent="0.4">
      <c r="A167" s="38">
        <v>8</v>
      </c>
      <c r="B167" s="38" t="s">
        <v>70</v>
      </c>
      <c r="C167" s="38">
        <v>2003</v>
      </c>
      <c r="D167" s="53" t="s">
        <v>251</v>
      </c>
      <c r="E167" s="38" t="s">
        <v>248</v>
      </c>
      <c r="F167" s="62">
        <v>1.3075525786001094</v>
      </c>
      <c r="G167" s="61">
        <v>102.801600673856</v>
      </c>
      <c r="H167" s="61">
        <v>6195021861.4639997</v>
      </c>
      <c r="I167" s="61">
        <v>86.387382416282477</v>
      </c>
      <c r="J167" s="61">
        <v>32294.048860655868</v>
      </c>
      <c r="K167" s="41" t="e">
        <f t="shared" ref="K167:K186" si="9">(K164+K165+K166)/3</f>
        <v>#REF!</v>
      </c>
      <c r="L167" s="39" t="e">
        <f t="shared" ref="L167:L186" si="10">(L164+L165+L166)/3</f>
        <v>#REF!</v>
      </c>
      <c r="M167" s="61">
        <v>33.214383749656875</v>
      </c>
    </row>
    <row r="168" spans="1:14" hidden="1" x14ac:dyDescent="0.4">
      <c r="A168" s="38">
        <v>8</v>
      </c>
      <c r="B168" s="38" t="s">
        <v>70</v>
      </c>
      <c r="C168" s="38">
        <v>2004</v>
      </c>
      <c r="D168" s="53" t="s">
        <v>251</v>
      </c>
      <c r="E168" s="38" t="s">
        <v>248</v>
      </c>
      <c r="F168" s="62">
        <v>1.7397188496034488</v>
      </c>
      <c r="G168" s="61">
        <v>103.920503984595</v>
      </c>
      <c r="H168" s="61">
        <v>3183649649.5380001</v>
      </c>
      <c r="I168" s="61">
        <v>90.792345692929672</v>
      </c>
      <c r="J168" s="61">
        <v>36889.23351351943</v>
      </c>
      <c r="K168" s="41" t="e">
        <f t="shared" si="9"/>
        <v>#REF!</v>
      </c>
      <c r="L168" s="39" t="e">
        <f t="shared" si="10"/>
        <v>#REF!</v>
      </c>
      <c r="M168" s="61">
        <v>33.531638723634401</v>
      </c>
    </row>
    <row r="169" spans="1:14" hidden="1" x14ac:dyDescent="0.4">
      <c r="A169" s="38">
        <v>8</v>
      </c>
      <c r="B169" s="38" t="s">
        <v>70</v>
      </c>
      <c r="C169" s="38">
        <v>2005</v>
      </c>
      <c r="D169" s="53" t="s">
        <v>251</v>
      </c>
      <c r="E169" s="38" t="s">
        <v>248</v>
      </c>
      <c r="F169" s="62">
        <v>2.5377941575443828</v>
      </c>
      <c r="G169" s="61">
        <v>102.874427208781</v>
      </c>
      <c r="H169" s="61">
        <v>81096089418.115997</v>
      </c>
      <c r="I169" s="61">
        <v>94.033805683305445</v>
      </c>
      <c r="J169" s="61">
        <v>38417.457785767721</v>
      </c>
      <c r="K169" s="41" t="e">
        <f t="shared" si="9"/>
        <v>#REF!</v>
      </c>
      <c r="L169" s="39" t="e">
        <f t="shared" si="10"/>
        <v>#REF!</v>
      </c>
      <c r="M169" s="61">
        <v>34.245472837022135</v>
      </c>
    </row>
    <row r="170" spans="1:14" hidden="1" x14ac:dyDescent="0.4">
      <c r="A170" s="38">
        <v>8</v>
      </c>
      <c r="B170" s="38" t="s">
        <v>70</v>
      </c>
      <c r="C170" s="38">
        <v>2006</v>
      </c>
      <c r="D170" s="53" t="s">
        <v>251</v>
      </c>
      <c r="E170" s="38" t="s">
        <v>248</v>
      </c>
      <c r="F170" s="62">
        <v>1.8921610688270079</v>
      </c>
      <c r="G170" s="61">
        <v>102.00842976374901</v>
      </c>
      <c r="H170" s="61">
        <v>10500457158.338699</v>
      </c>
      <c r="I170" s="61">
        <v>98.088311205343643</v>
      </c>
      <c r="J170" s="61">
        <v>40669.326958615246</v>
      </c>
      <c r="K170" s="41" t="e">
        <f t="shared" si="9"/>
        <v>#REF!</v>
      </c>
      <c r="L170" s="39" t="e">
        <f t="shared" si="10"/>
        <v>#REF!</v>
      </c>
      <c r="M170" s="61">
        <v>34.015025041736237</v>
      </c>
    </row>
    <row r="171" spans="1:14" hidden="1" x14ac:dyDescent="0.4">
      <c r="A171" s="38">
        <v>8</v>
      </c>
      <c r="B171" s="38" t="s">
        <v>70</v>
      </c>
      <c r="C171" s="38">
        <v>2007</v>
      </c>
      <c r="D171" s="53" t="s">
        <v>251</v>
      </c>
      <c r="E171" s="38" t="s">
        <v>248</v>
      </c>
      <c r="F171" s="62">
        <v>2.2211758670764681</v>
      </c>
      <c r="G171" s="61">
        <v>102.57117800079899</v>
      </c>
      <c r="H171" s="61">
        <v>68865787583.439499</v>
      </c>
      <c r="I171" s="61">
        <v>100.73325406192599</v>
      </c>
      <c r="J171" s="61">
        <v>46915.337400450662</v>
      </c>
      <c r="K171" s="41" t="e">
        <f t="shared" si="9"/>
        <v>#REF!</v>
      </c>
      <c r="L171" s="39" t="e">
        <f t="shared" si="10"/>
        <v>#REF!</v>
      </c>
      <c r="M171" s="61">
        <v>34.441565918249857</v>
      </c>
    </row>
    <row r="172" spans="1:14" hidden="1" x14ac:dyDescent="0.4">
      <c r="A172" s="38">
        <v>8</v>
      </c>
      <c r="B172" s="38" t="s">
        <v>70</v>
      </c>
      <c r="C172" s="38">
        <v>2008</v>
      </c>
      <c r="D172" s="53" t="s">
        <v>251</v>
      </c>
      <c r="E172" s="38" t="s">
        <v>248</v>
      </c>
      <c r="F172" s="62">
        <v>1.9563222809321701</v>
      </c>
      <c r="G172" s="61">
        <v>102.740473140574</v>
      </c>
      <c r="H172" s="61">
        <v>6301143681.9832401</v>
      </c>
      <c r="I172" s="61">
        <v>102.0736827317061</v>
      </c>
      <c r="J172" s="61">
        <v>51919.983575422637</v>
      </c>
      <c r="K172" s="41" t="e">
        <f t="shared" si="9"/>
        <v>#REF!</v>
      </c>
      <c r="L172" s="39" t="e">
        <f t="shared" si="10"/>
        <v>#REF!</v>
      </c>
      <c r="M172" s="61">
        <v>34.195030877495334</v>
      </c>
    </row>
    <row r="173" spans="1:14" hidden="1" x14ac:dyDescent="0.4">
      <c r="A173" s="38">
        <v>8</v>
      </c>
      <c r="B173" s="38" t="s">
        <v>70</v>
      </c>
      <c r="C173" s="38">
        <v>2009</v>
      </c>
      <c r="D173" s="53" t="s">
        <v>251</v>
      </c>
      <c r="E173" s="38" t="s">
        <v>248</v>
      </c>
      <c r="F173" s="62">
        <v>1.8892641778587489</v>
      </c>
      <c r="G173" s="61">
        <v>103.590872821567</v>
      </c>
      <c r="H173" s="61">
        <v>14300064389.0077</v>
      </c>
      <c r="I173" s="61">
        <v>87.062230974279558</v>
      </c>
      <c r="J173" s="61">
        <v>48153.324019963111</v>
      </c>
      <c r="K173" s="41" t="e">
        <f t="shared" si="9"/>
        <v>#REF!</v>
      </c>
      <c r="L173" s="39" t="e">
        <f t="shared" si="10"/>
        <v>#REF!</v>
      </c>
      <c r="M173" s="61">
        <v>31.815326633165832</v>
      </c>
    </row>
    <row r="174" spans="1:14" hidden="1" x14ac:dyDescent="0.4">
      <c r="A174" s="38">
        <v>8</v>
      </c>
      <c r="B174" s="38" t="s">
        <v>70</v>
      </c>
      <c r="C174" s="38">
        <v>2010</v>
      </c>
      <c r="D174" s="53" t="s">
        <v>251</v>
      </c>
      <c r="E174" s="38" t="s">
        <v>248</v>
      </c>
      <c r="F174" s="62">
        <v>0.87305496217793177</v>
      </c>
      <c r="G174" s="61">
        <v>100</v>
      </c>
      <c r="H174" s="61">
        <v>-22007325156.277199</v>
      </c>
      <c r="I174" s="61">
        <v>99.019796236956253</v>
      </c>
      <c r="J174" s="61">
        <v>46903.76158543428</v>
      </c>
      <c r="K174" s="41" t="e">
        <f t="shared" si="9"/>
        <v>#REF!</v>
      </c>
      <c r="L174" s="39" t="e">
        <f t="shared" si="10"/>
        <v>#REF!</v>
      </c>
      <c r="M174" s="61">
        <v>35.328382117372939</v>
      </c>
    </row>
    <row r="175" spans="1:14" hidden="1" x14ac:dyDescent="0.4">
      <c r="A175" s="38">
        <v>8</v>
      </c>
      <c r="B175" s="38" t="s">
        <v>70</v>
      </c>
      <c r="C175" s="38">
        <v>2011</v>
      </c>
      <c r="D175" s="53" t="s">
        <v>251</v>
      </c>
      <c r="E175" s="38" t="s">
        <v>248</v>
      </c>
      <c r="F175" s="62">
        <v>1.8334102445566316</v>
      </c>
      <c r="G175" s="61">
        <v>100.25540929071001</v>
      </c>
      <c r="H175" s="61">
        <v>22983942931.926498</v>
      </c>
      <c r="I175" s="61">
        <v>105.10278862972548</v>
      </c>
      <c r="J175" s="61">
        <v>51442.276246440721</v>
      </c>
      <c r="K175" s="41" t="e">
        <f t="shared" si="9"/>
        <v>#REF!</v>
      </c>
      <c r="L175" s="39" t="e">
        <f t="shared" si="10"/>
        <v>#REF!</v>
      </c>
      <c r="M175" s="61">
        <v>36.448038334830784</v>
      </c>
    </row>
    <row r="176" spans="1:14" hidden="1" x14ac:dyDescent="0.4">
      <c r="A176" s="38">
        <v>8</v>
      </c>
      <c r="B176" s="38" t="s">
        <v>70</v>
      </c>
      <c r="C176" s="38">
        <v>2012</v>
      </c>
      <c r="D176" s="53" t="s">
        <v>251</v>
      </c>
      <c r="E176" s="38" t="s">
        <v>248</v>
      </c>
      <c r="F176" s="62">
        <v>2.054235685084933</v>
      </c>
      <c r="G176" s="61">
        <v>98.390241276788998</v>
      </c>
      <c r="H176" s="61">
        <v>5218620112.7823696</v>
      </c>
      <c r="I176" s="61">
        <v>105.15217742783814</v>
      </c>
      <c r="J176" s="61">
        <v>48564.917335087463</v>
      </c>
      <c r="K176" s="41" t="e">
        <f t="shared" si="9"/>
        <v>#REF!</v>
      </c>
      <c r="L176" s="39" t="e">
        <f t="shared" si="10"/>
        <v>#REF!</v>
      </c>
      <c r="M176" s="61">
        <v>34.992175273865413</v>
      </c>
    </row>
    <row r="177" spans="1:14" hidden="1" x14ac:dyDescent="0.4">
      <c r="A177" s="38">
        <v>8</v>
      </c>
      <c r="B177" s="38" t="s">
        <v>70</v>
      </c>
      <c r="C177" s="38">
        <v>2013</v>
      </c>
      <c r="D177" s="53" t="s">
        <v>251</v>
      </c>
      <c r="E177" s="38" t="s">
        <v>248</v>
      </c>
      <c r="F177" s="62">
        <v>1.623888069728082</v>
      </c>
      <c r="G177" s="61">
        <v>100.501797385846</v>
      </c>
      <c r="H177" s="61">
        <v>451107665.23102099</v>
      </c>
      <c r="I177" s="61">
        <v>104.06641408637331</v>
      </c>
      <c r="J177" s="61">
        <v>50731.127254184663</v>
      </c>
      <c r="K177" s="41" t="e">
        <f t="shared" si="9"/>
        <v>#REF!</v>
      </c>
      <c r="L177" s="39" t="e">
        <f t="shared" si="10"/>
        <v>#REF!</v>
      </c>
      <c r="M177" s="61">
        <v>33.535730966837924</v>
      </c>
    </row>
    <row r="178" spans="1:14" hidden="1" x14ac:dyDescent="0.4">
      <c r="A178" s="38">
        <v>8</v>
      </c>
      <c r="B178" s="38" t="s">
        <v>70</v>
      </c>
      <c r="C178" s="38">
        <v>2014</v>
      </c>
      <c r="D178" s="53" t="s">
        <v>251</v>
      </c>
      <c r="E178" s="38" t="s">
        <v>248</v>
      </c>
      <c r="F178" s="62">
        <v>2.1757072368232571</v>
      </c>
      <c r="G178" s="61">
        <v>101.81940667889199</v>
      </c>
      <c r="H178" s="61">
        <v>1712175273.9310701</v>
      </c>
      <c r="I178" s="61">
        <v>103.5035352510687</v>
      </c>
      <c r="J178" s="61">
        <v>51786.37717479049</v>
      </c>
      <c r="K178" s="41" t="e">
        <f t="shared" si="9"/>
        <v>#REF!</v>
      </c>
      <c r="L178" s="39" t="e">
        <f t="shared" si="10"/>
        <v>#REF!</v>
      </c>
      <c r="M178" s="61">
        <v>32.576505429417566</v>
      </c>
    </row>
    <row r="179" spans="1:14" hidden="1" x14ac:dyDescent="0.4">
      <c r="A179" s="38">
        <v>8</v>
      </c>
      <c r="B179" s="38" t="s">
        <v>70</v>
      </c>
      <c r="C179" s="38">
        <v>2015</v>
      </c>
      <c r="D179" s="53" t="s">
        <v>251</v>
      </c>
      <c r="E179" s="38" t="s">
        <v>248</v>
      </c>
      <c r="F179" s="62">
        <v>2.3009786668052357</v>
      </c>
      <c r="G179" s="61">
        <v>98.331701827126494</v>
      </c>
      <c r="H179" s="61">
        <v>-7975773543.9208097</v>
      </c>
      <c r="I179" s="61">
        <v>102.42731538917957</v>
      </c>
      <c r="J179" s="61">
        <v>44195.817594774824</v>
      </c>
      <c r="K179" s="41" t="e">
        <f t="shared" si="9"/>
        <v>#REF!</v>
      </c>
      <c r="L179" s="39" t="e">
        <f t="shared" si="10"/>
        <v>#REF!</v>
      </c>
      <c r="M179" s="63">
        <f t="shared" ref="M179:M186" si="11">(M178+M177+M176)/3</f>
        <v>33.701470556706973</v>
      </c>
    </row>
    <row r="180" spans="1:14" hidden="1" x14ac:dyDescent="0.4">
      <c r="A180" s="38">
        <v>8</v>
      </c>
      <c r="B180" s="38" t="s">
        <v>70</v>
      </c>
      <c r="C180" s="38">
        <v>2016</v>
      </c>
      <c r="D180" s="53" t="s">
        <v>251</v>
      </c>
      <c r="E180" s="38" t="s">
        <v>248</v>
      </c>
      <c r="F180" s="62">
        <v>1.8482946984384796</v>
      </c>
      <c r="G180" s="61">
        <v>99.876177007228094</v>
      </c>
      <c r="H180" s="61">
        <v>-28939340169.025002</v>
      </c>
      <c r="I180" s="61">
        <v>100.98207827874073</v>
      </c>
      <c r="J180" s="61">
        <v>45307.587862042943</v>
      </c>
      <c r="K180" s="41" t="e">
        <f t="shared" si="9"/>
        <v>#REF!</v>
      </c>
      <c r="L180" s="39" t="e">
        <f t="shared" si="10"/>
        <v>#REF!</v>
      </c>
      <c r="M180" s="63">
        <f t="shared" si="11"/>
        <v>33.271235650987485</v>
      </c>
    </row>
    <row r="181" spans="1:14" hidden="1" x14ac:dyDescent="0.4">
      <c r="A181" s="38">
        <v>8</v>
      </c>
      <c r="B181" s="38" t="s">
        <v>70</v>
      </c>
      <c r="C181" s="38">
        <v>2017</v>
      </c>
      <c r="D181" s="53" t="s">
        <v>251</v>
      </c>
      <c r="E181" s="38" t="s">
        <v>248</v>
      </c>
      <c r="F181" s="62">
        <v>1.0055341594591027</v>
      </c>
      <c r="G181" s="61">
        <v>100.98736373912701</v>
      </c>
      <c r="H181" s="61">
        <v>13518864836.284901</v>
      </c>
      <c r="I181" s="61">
        <v>104.93884493274848</v>
      </c>
      <c r="J181" s="61">
        <v>47429.15845643865</v>
      </c>
      <c r="K181" s="41" t="e">
        <f t="shared" si="9"/>
        <v>#REF!</v>
      </c>
      <c r="L181" s="39" t="e">
        <f t="shared" si="10"/>
        <v>#REF!</v>
      </c>
      <c r="M181" s="63">
        <f t="shared" si="11"/>
        <v>33.183070545704005</v>
      </c>
    </row>
    <row r="182" spans="1:14" hidden="1" x14ac:dyDescent="0.4">
      <c r="A182" s="38">
        <v>8</v>
      </c>
      <c r="B182" s="38" t="s">
        <v>70</v>
      </c>
      <c r="C182" s="38">
        <v>2018</v>
      </c>
      <c r="D182" s="53" t="s">
        <v>251</v>
      </c>
      <c r="E182" s="38" t="s">
        <v>248</v>
      </c>
      <c r="F182" s="62">
        <v>1.8380644475573433</v>
      </c>
      <c r="G182" s="61">
        <v>102.845143601087</v>
      </c>
      <c r="H182" s="61">
        <v>-28605757320.127998</v>
      </c>
      <c r="I182" s="61">
        <v>107.92363950557899</v>
      </c>
      <c r="J182" s="61">
        <v>51466.55656336336</v>
      </c>
      <c r="K182" s="41" t="e">
        <f t="shared" si="9"/>
        <v>#REF!</v>
      </c>
      <c r="L182" s="39" t="e">
        <f t="shared" si="10"/>
        <v>#REF!</v>
      </c>
      <c r="M182" s="63">
        <f t="shared" si="11"/>
        <v>33.38525891779949</v>
      </c>
    </row>
    <row r="183" spans="1:14" hidden="1" x14ac:dyDescent="0.4">
      <c r="A183" s="38">
        <v>8</v>
      </c>
      <c r="B183" s="38" t="s">
        <v>70</v>
      </c>
      <c r="C183" s="38">
        <v>2019</v>
      </c>
      <c r="D183" s="53" t="s">
        <v>251</v>
      </c>
      <c r="E183" s="38" t="s">
        <v>248</v>
      </c>
      <c r="F183" s="62">
        <v>1.6078762297440079</v>
      </c>
      <c r="G183" s="61">
        <v>101.72978965664799</v>
      </c>
      <c r="H183" s="61">
        <v>-12394032432.548901</v>
      </c>
      <c r="I183" s="61">
        <v>107.89251461152224</v>
      </c>
      <c r="J183" s="61">
        <v>50067.585726589226</v>
      </c>
      <c r="K183" s="41" t="e">
        <f t="shared" si="9"/>
        <v>#REF!</v>
      </c>
      <c r="L183" s="39" t="e">
        <f t="shared" si="10"/>
        <v>#REF!</v>
      </c>
      <c r="M183" s="63">
        <f t="shared" si="11"/>
        <v>33.279855038163653</v>
      </c>
    </row>
    <row r="184" spans="1:14" hidden="1" x14ac:dyDescent="0.4">
      <c r="A184" s="38">
        <v>8</v>
      </c>
      <c r="B184" s="38" t="s">
        <v>70</v>
      </c>
      <c r="C184" s="38">
        <v>2020</v>
      </c>
      <c r="D184" s="53" t="s">
        <v>251</v>
      </c>
      <c r="E184" s="38" t="s">
        <v>248</v>
      </c>
      <c r="F184" s="62">
        <v>2.7194951622394541</v>
      </c>
      <c r="G184" s="61">
        <v>103.675022179013</v>
      </c>
      <c r="H184" s="61">
        <v>-12432935050.0012</v>
      </c>
      <c r="I184" s="61">
        <v>99.708295179118849</v>
      </c>
      <c r="J184" s="61">
        <v>48789.497849887208</v>
      </c>
      <c r="K184" s="41" t="e">
        <f t="shared" si="9"/>
        <v>#REF!</v>
      </c>
      <c r="L184" s="39" t="e">
        <f t="shared" si="10"/>
        <v>#REF!</v>
      </c>
      <c r="M184" s="63">
        <f t="shared" si="11"/>
        <v>33.28272816722238</v>
      </c>
    </row>
    <row r="185" spans="1:14" hidden="1" x14ac:dyDescent="0.4">
      <c r="A185" s="38">
        <v>8</v>
      </c>
      <c r="B185" s="38" t="s">
        <v>70</v>
      </c>
      <c r="C185" s="38">
        <v>2021</v>
      </c>
      <c r="D185" s="53" t="s">
        <v>251</v>
      </c>
      <c r="E185" s="38" t="s">
        <v>248</v>
      </c>
      <c r="F185" s="62">
        <v>2.0682100988030641</v>
      </c>
      <c r="G185" s="61">
        <v>103.98569154003</v>
      </c>
      <c r="H185" s="61">
        <v>17776438775.8302</v>
      </c>
      <c r="I185" s="61">
        <v>110.98495805290585</v>
      </c>
      <c r="J185" s="61">
        <v>53517.890450961153</v>
      </c>
      <c r="K185" s="41" t="e">
        <f t="shared" si="9"/>
        <v>#REF!</v>
      </c>
      <c r="L185" s="39" t="e">
        <f t="shared" si="10"/>
        <v>#REF!</v>
      </c>
      <c r="M185" s="63">
        <f t="shared" si="11"/>
        <v>33.315947374395172</v>
      </c>
    </row>
    <row r="186" spans="1:14" hidden="1" x14ac:dyDescent="0.4">
      <c r="A186" s="38">
        <v>8</v>
      </c>
      <c r="B186" s="38" t="s">
        <v>70</v>
      </c>
      <c r="C186" s="38">
        <v>2022</v>
      </c>
      <c r="D186" s="53" t="s">
        <v>251</v>
      </c>
      <c r="E186" s="38" t="s">
        <v>248</v>
      </c>
      <c r="F186" s="62">
        <v>5.2972837341201711</v>
      </c>
      <c r="G186" s="61">
        <v>102.609913053124</v>
      </c>
      <c r="H186" s="61">
        <v>10114413567.4107</v>
      </c>
      <c r="I186" s="61">
        <v>123.685438704967</v>
      </c>
      <c r="J186" s="61">
        <v>52084.681195337231</v>
      </c>
      <c r="K186" s="41" t="e">
        <f t="shared" si="9"/>
        <v>#REF!</v>
      </c>
      <c r="L186" s="39" t="e">
        <f t="shared" si="10"/>
        <v>#REF!</v>
      </c>
      <c r="M186" s="63">
        <f t="shared" si="11"/>
        <v>33.292843526593735</v>
      </c>
    </row>
    <row r="187" spans="1:14" x14ac:dyDescent="0.4">
      <c r="A187" s="49">
        <v>9</v>
      </c>
      <c r="B187" s="49" t="s">
        <v>72</v>
      </c>
      <c r="C187" s="49">
        <v>2000</v>
      </c>
      <c r="D187" s="49" t="s">
        <v>249</v>
      </c>
      <c r="E187" s="50" t="s">
        <v>247</v>
      </c>
      <c r="F187" s="60">
        <v>3.4400019879233659</v>
      </c>
      <c r="G187" s="61" t="e">
        <f>(G141+G256+G348)/3</f>
        <v>#REF!</v>
      </c>
      <c r="H187" s="61">
        <v>129937000</v>
      </c>
      <c r="I187" s="61">
        <v>78.548568279604083</v>
      </c>
      <c r="J187" s="61">
        <v>655.09724957991671</v>
      </c>
      <c r="K187" s="51" t="e">
        <f>(K256+K348+K371)/3</f>
        <v>#REF!</v>
      </c>
      <c r="L187" s="52" t="e">
        <f>(L256+L348+L371)/3</f>
        <v>#REF!</v>
      </c>
      <c r="M187" s="61">
        <v>59.743589743589745</v>
      </c>
      <c r="N187" s="60">
        <v>51.386000000000003</v>
      </c>
    </row>
    <row r="188" spans="1:14" x14ac:dyDescent="0.4">
      <c r="A188" s="49">
        <v>9</v>
      </c>
      <c r="B188" s="49" t="s">
        <v>72</v>
      </c>
      <c r="C188" s="49">
        <v>2001</v>
      </c>
      <c r="D188" s="49" t="s">
        <v>249</v>
      </c>
      <c r="E188" s="50" t="s">
        <v>247</v>
      </c>
      <c r="F188" s="60">
        <v>3.254413650261367</v>
      </c>
      <c r="G188" s="61" t="e">
        <f>(G257+G349+G372)/3</f>
        <v>#REF!</v>
      </c>
      <c r="H188" s="61">
        <v>819579000</v>
      </c>
      <c r="I188" s="61">
        <v>78.815185491760104</v>
      </c>
      <c r="J188" s="61">
        <v>703.67099858468634</v>
      </c>
      <c r="K188" s="51" t="e">
        <f>(K257+K349+K372)/3</f>
        <v>#REF!</v>
      </c>
      <c r="L188" s="52" t="e">
        <f>(L257+L349+L372)/3</f>
        <v>#REF!</v>
      </c>
      <c r="M188" s="61">
        <v>58.614014711575692</v>
      </c>
      <c r="N188" s="60">
        <v>51.587000000000003</v>
      </c>
    </row>
    <row r="189" spans="1:14" x14ac:dyDescent="0.4">
      <c r="A189" s="49">
        <v>9</v>
      </c>
      <c r="B189" s="49" t="s">
        <v>72</v>
      </c>
      <c r="C189" s="49">
        <v>2002</v>
      </c>
      <c r="D189" s="49" t="s">
        <v>249</v>
      </c>
      <c r="E189" s="50" t="s">
        <v>247</v>
      </c>
      <c r="F189" s="60">
        <v>3.2033480381059598</v>
      </c>
      <c r="G189" s="61" t="e">
        <f>(G143+G350+G258)/3</f>
        <v>#REF!</v>
      </c>
      <c r="H189" s="61">
        <v>2024577000</v>
      </c>
      <c r="I189" s="61">
        <v>92.81814432989691</v>
      </c>
      <c r="J189" s="61">
        <v>763.10889546348676</v>
      </c>
      <c r="K189" s="51" t="e">
        <f>(K258+K350+K373)/3</f>
        <v>#REF!</v>
      </c>
      <c r="L189" s="52" t="e">
        <f>(L258+L350+L373)/3</f>
        <v>#REF!</v>
      </c>
      <c r="M189" s="61">
        <v>54.802038416307333</v>
      </c>
      <c r="N189" s="60">
        <v>51.786999999999999</v>
      </c>
    </row>
    <row r="190" spans="1:14" x14ac:dyDescent="0.4">
      <c r="A190" s="49">
        <v>9</v>
      </c>
      <c r="B190" s="49" t="s">
        <v>72</v>
      </c>
      <c r="C190" s="49">
        <v>2003</v>
      </c>
      <c r="D190" s="49" t="s">
        <v>249</v>
      </c>
      <c r="E190" s="50" t="s">
        <v>247</v>
      </c>
      <c r="F190" s="60">
        <v>3.4696445270278478</v>
      </c>
      <c r="G190" s="61" t="e">
        <f>(G351+G259+G374)/3</f>
        <v>#REF!</v>
      </c>
      <c r="H190" s="61">
        <v>4007330000</v>
      </c>
      <c r="I190" s="61">
        <v>107.55194850626179</v>
      </c>
      <c r="J190" s="61">
        <v>883.69258074525578</v>
      </c>
      <c r="K190" s="51">
        <f>(K213+K259+K305)/3</f>
        <v>80.767083022404663</v>
      </c>
      <c r="L190" s="52">
        <f>(L213+L259+L305)/3</f>
        <v>3542.1898587377495</v>
      </c>
      <c r="M190" s="61">
        <v>58.519051042415526</v>
      </c>
      <c r="N190" s="60">
        <v>51.988</v>
      </c>
    </row>
    <row r="191" spans="1:14" x14ac:dyDescent="0.4">
      <c r="A191" s="49">
        <v>9</v>
      </c>
      <c r="B191" s="49" t="s">
        <v>72</v>
      </c>
      <c r="C191" s="49">
        <v>2004</v>
      </c>
      <c r="D191" s="49" t="s">
        <v>249</v>
      </c>
      <c r="E191" s="50" t="s">
        <v>247</v>
      </c>
      <c r="F191" s="60">
        <v>3.408403057846265</v>
      </c>
      <c r="G191" s="61" t="e">
        <f>(G260+G352+G375)/3</f>
        <v>#REF!</v>
      </c>
      <c r="H191" s="61">
        <v>4719107000</v>
      </c>
      <c r="I191" s="61">
        <v>121.50711589411736</v>
      </c>
      <c r="J191" s="61">
        <v>1045.0136328105998</v>
      </c>
      <c r="K191" s="51">
        <f>(K214+K260+K306)/3</f>
        <v>81.779784464818022</v>
      </c>
      <c r="L191" s="52">
        <f>(L260+L214+L306)/3</f>
        <v>3849.5891752538114</v>
      </c>
      <c r="M191" s="61">
        <v>57.226277372262778</v>
      </c>
      <c r="N191" s="60">
        <v>52.189</v>
      </c>
    </row>
    <row r="192" spans="1:14" x14ac:dyDescent="0.4">
      <c r="A192" s="49">
        <v>9</v>
      </c>
      <c r="B192" s="49" t="s">
        <v>72</v>
      </c>
      <c r="C192" s="49">
        <v>2005</v>
      </c>
      <c r="D192" s="49" t="s">
        <v>249</v>
      </c>
      <c r="E192" s="50" t="s">
        <v>247</v>
      </c>
      <c r="F192" s="60">
        <v>3.5800687571870329</v>
      </c>
      <c r="G192" s="61" t="e">
        <f>(G261+G353+G376)/3</f>
        <v>#REF!</v>
      </c>
      <c r="H192" s="61">
        <v>4476396000</v>
      </c>
      <c r="I192" s="61">
        <v>115.84188460770612</v>
      </c>
      <c r="J192" s="61">
        <v>1578.3673303066716</v>
      </c>
      <c r="K192" s="51">
        <f>(K215+K261+K307)/3</f>
        <v>81.325534555264653</v>
      </c>
      <c r="L192" s="52" t="e">
        <f>(L215+L261+L307)/3</f>
        <v>#REF!</v>
      </c>
      <c r="M192" s="61">
        <v>56.773526370217162</v>
      </c>
      <c r="N192" s="60">
        <v>52.389000000000003</v>
      </c>
    </row>
    <row r="193" spans="1:14" x14ac:dyDescent="0.4">
      <c r="A193" s="49">
        <v>9</v>
      </c>
      <c r="B193" s="49" t="s">
        <v>72</v>
      </c>
      <c r="C193" s="49">
        <v>2006</v>
      </c>
      <c r="D193" s="49" t="s">
        <v>249</v>
      </c>
      <c r="E193" s="50" t="s">
        <v>247</v>
      </c>
      <c r="F193" s="60">
        <v>3.593402125039042</v>
      </c>
      <c r="G193" s="61" t="e">
        <f>(G262+G354+G377)/3</f>
        <v>#REF!</v>
      </c>
      <c r="H193" s="61">
        <v>4485966000</v>
      </c>
      <c r="I193" s="61">
        <v>105.26239984636887</v>
      </c>
      <c r="J193" s="61">
        <v>2472.9572573228711</v>
      </c>
      <c r="K193" s="51">
        <f>(K216+K262+K308)/3</f>
        <v>81.159139993339252</v>
      </c>
      <c r="L193" s="52">
        <f>(L216+L262+L308)/3</f>
        <v>4758.1654556454605</v>
      </c>
      <c r="M193" s="61">
        <v>57.706702960190547</v>
      </c>
      <c r="N193" s="60">
        <v>52.588999999999999</v>
      </c>
    </row>
    <row r="194" spans="1:14" x14ac:dyDescent="0.4">
      <c r="A194" s="49">
        <v>9</v>
      </c>
      <c r="B194" s="49" t="s">
        <v>72</v>
      </c>
      <c r="C194" s="49">
        <v>2007</v>
      </c>
      <c r="D194" s="49" t="s">
        <v>249</v>
      </c>
      <c r="E194" s="50" t="s">
        <v>247</v>
      </c>
      <c r="F194" s="60">
        <v>3.2195238483679627</v>
      </c>
      <c r="G194" s="61" t="e">
        <f>(G263+G355+G378)/3</f>
        <v>#REF!</v>
      </c>
      <c r="H194" s="61">
        <v>4594234000</v>
      </c>
      <c r="I194" s="61">
        <v>96.641808148657461</v>
      </c>
      <c r="J194" s="61">
        <v>3851.3301517514119</v>
      </c>
      <c r="K194" s="51">
        <f>(K217+K263+K309)/3</f>
        <v>85.51073955541176</v>
      </c>
      <c r="L194" s="52">
        <f>(L217+L263+L309)/3</f>
        <v>5244.1609145680568</v>
      </c>
      <c r="M194" s="61">
        <v>54.439865118021736</v>
      </c>
      <c r="N194" s="60">
        <v>52.79</v>
      </c>
    </row>
    <row r="195" spans="1:14" x14ac:dyDescent="0.4">
      <c r="A195" s="49">
        <v>9</v>
      </c>
      <c r="B195" s="49" t="s">
        <v>72</v>
      </c>
      <c r="C195" s="49">
        <v>2008</v>
      </c>
      <c r="D195" s="49" t="s">
        <v>249</v>
      </c>
      <c r="E195" s="50" t="s">
        <v>247</v>
      </c>
      <c r="F195" s="60">
        <v>3.4744049113357827</v>
      </c>
      <c r="G195" s="61">
        <f>(G264+G356+G379)/3</f>
        <v>3848414.8888888895</v>
      </c>
      <c r="H195" s="61">
        <v>3986807000</v>
      </c>
      <c r="I195" s="61">
        <v>89.242896863757309</v>
      </c>
      <c r="J195" s="61">
        <v>5574.4681043257478</v>
      </c>
      <c r="K195" s="51">
        <f>(K218+K264+K310)/3</f>
        <v>86.703671603488431</v>
      </c>
      <c r="L195" s="52">
        <f>(L218+L264+L310)/3</f>
        <v>5428.1454125458558</v>
      </c>
      <c r="M195" s="61">
        <v>48.472222222222221</v>
      </c>
      <c r="N195" s="60">
        <v>52.99</v>
      </c>
    </row>
    <row r="196" spans="1:14" x14ac:dyDescent="0.4">
      <c r="A196" s="49">
        <v>9</v>
      </c>
      <c r="B196" s="49" t="s">
        <v>72</v>
      </c>
      <c r="C196" s="49">
        <v>2009</v>
      </c>
      <c r="D196" s="49" t="s">
        <v>249</v>
      </c>
      <c r="E196" s="50" t="s">
        <v>247</v>
      </c>
      <c r="F196" s="60">
        <v>2.8495705325092882</v>
      </c>
      <c r="G196" s="61">
        <v>99.249161946565707</v>
      </c>
      <c r="H196" s="61">
        <v>2900030000</v>
      </c>
      <c r="I196" s="61">
        <v>74.744041683636937</v>
      </c>
      <c r="J196" s="61">
        <v>4950.3994900942307</v>
      </c>
      <c r="K196" s="51">
        <f>(K219+K265+K311)/3</f>
        <v>83.146025946737907</v>
      </c>
      <c r="L196" s="52">
        <f>(L219+L265+L311)/3</f>
        <v>5112.8335140046629</v>
      </c>
      <c r="M196" s="61">
        <v>47.104404567699831</v>
      </c>
      <c r="N196" s="60">
        <v>53.19</v>
      </c>
    </row>
    <row r="197" spans="1:14" x14ac:dyDescent="0.4">
      <c r="A197" s="49">
        <v>9</v>
      </c>
      <c r="B197" s="49" t="s">
        <v>72</v>
      </c>
      <c r="C197" s="49">
        <v>2010</v>
      </c>
      <c r="D197" s="49" t="s">
        <v>249</v>
      </c>
      <c r="E197" s="50" t="s">
        <v>247</v>
      </c>
      <c r="F197" s="60">
        <v>2.6851124964271245</v>
      </c>
      <c r="G197" s="61" t="e">
        <f>(G266+G358+G381)/3</f>
        <v>#REF!</v>
      </c>
      <c r="H197" s="61">
        <v>3352997000</v>
      </c>
      <c r="I197" s="61">
        <v>74.985988461085597</v>
      </c>
      <c r="J197" s="61">
        <v>5843.5337683582002</v>
      </c>
      <c r="K197" s="51">
        <f>(K220+K312+K266)/3</f>
        <v>85.03567567101976</v>
      </c>
      <c r="L197" s="52">
        <f>(L220+L266+L312)/3</f>
        <v>5295.4622321737997</v>
      </c>
      <c r="M197" s="61">
        <v>42.498937526561839</v>
      </c>
      <c r="N197" s="60">
        <v>53.405999999999999</v>
      </c>
    </row>
    <row r="198" spans="1:14" x14ac:dyDescent="0.4">
      <c r="A198" s="49">
        <v>9</v>
      </c>
      <c r="B198" s="49" t="s">
        <v>72</v>
      </c>
      <c r="C198" s="49">
        <v>2011</v>
      </c>
      <c r="D198" s="49" t="s">
        <v>249</v>
      </c>
      <c r="E198" s="50" t="s">
        <v>247</v>
      </c>
      <c r="F198" s="60">
        <v>2.9741476201782562</v>
      </c>
      <c r="G198" s="61" t="e">
        <f>(G267+G359+G382)/3</f>
        <v>#REF!</v>
      </c>
      <c r="H198" s="61">
        <v>4485120000</v>
      </c>
      <c r="I198" s="61">
        <v>80.508045005952155</v>
      </c>
      <c r="J198" s="61">
        <v>7189.8186921197603</v>
      </c>
      <c r="K198" s="51" t="e">
        <f>(K267+K221+K313)/3</f>
        <v>#REF!</v>
      </c>
      <c r="L198" s="52">
        <f>(L221+L267+L313)/3</f>
        <v>5582.8623969416703</v>
      </c>
      <c r="M198" s="61">
        <v>44.062027231467468</v>
      </c>
      <c r="N198" s="60">
        <v>53.637</v>
      </c>
    </row>
    <row r="199" spans="1:14" x14ac:dyDescent="0.4">
      <c r="A199" s="49">
        <v>9</v>
      </c>
      <c r="B199" s="49" t="s">
        <v>72</v>
      </c>
      <c r="C199" s="49">
        <v>2012</v>
      </c>
      <c r="D199" s="49" t="s">
        <v>249</v>
      </c>
      <c r="E199" s="50" t="s">
        <v>247</v>
      </c>
      <c r="F199" s="60">
        <v>3.2391673472619411</v>
      </c>
      <c r="G199" s="61" t="e">
        <f>(G153+G268+G360)/3</f>
        <v>#REF!</v>
      </c>
      <c r="H199" s="61">
        <v>5293250000</v>
      </c>
      <c r="I199" s="61">
        <v>78.263069540422009</v>
      </c>
      <c r="J199" s="61">
        <v>7495.8652765809948</v>
      </c>
      <c r="K199" s="51">
        <f>(K222+K268+K314)/3</f>
        <v>87.820662664979764</v>
      </c>
      <c r="L199" s="52">
        <f>(L222+L268+L314)/3</f>
        <v>5523.7938432543679</v>
      </c>
      <c r="M199" s="61">
        <v>48.390446521287643</v>
      </c>
      <c r="N199" s="60">
        <v>53.883000000000003</v>
      </c>
    </row>
    <row r="200" spans="1:14" x14ac:dyDescent="0.4">
      <c r="A200" s="49">
        <v>9</v>
      </c>
      <c r="B200" s="49" t="s">
        <v>72</v>
      </c>
      <c r="C200" s="49">
        <v>2013</v>
      </c>
      <c r="D200" s="49" t="s">
        <v>249</v>
      </c>
      <c r="E200" s="50" t="s">
        <v>247</v>
      </c>
      <c r="F200" s="60">
        <v>3.285574368620511</v>
      </c>
      <c r="G200" s="61">
        <f>(G269+G361+G384)/3</f>
        <v>3943339.7777777775</v>
      </c>
      <c r="H200" s="61">
        <v>2619437000</v>
      </c>
      <c r="I200" s="61">
        <v>74.675844762985108</v>
      </c>
      <c r="J200" s="61">
        <v>7875.3453666154946</v>
      </c>
      <c r="K200" s="51">
        <f>(K269+K223+K315)/3</f>
        <v>94.803486668132209</v>
      </c>
      <c r="L200" s="52" t="e">
        <f>(L223+L315+L269)/3</f>
        <v>#REF!</v>
      </c>
      <c r="M200" s="61">
        <v>46.689303904923598</v>
      </c>
      <c r="N200" s="60">
        <v>54.145000000000003</v>
      </c>
    </row>
    <row r="201" spans="1:14" x14ac:dyDescent="0.4">
      <c r="A201" s="49">
        <v>9</v>
      </c>
      <c r="B201" s="49" t="s">
        <v>72</v>
      </c>
      <c r="C201" s="49">
        <v>2014</v>
      </c>
      <c r="D201" s="49" t="s">
        <v>249</v>
      </c>
      <c r="E201" s="50" t="s">
        <v>247</v>
      </c>
      <c r="F201" s="60">
        <v>3.3815556221401</v>
      </c>
      <c r="G201" s="61" t="e">
        <f>(G270+G362+G385)/3</f>
        <v>#REF!</v>
      </c>
      <c r="H201" s="61">
        <v>4430466000</v>
      </c>
      <c r="I201" s="61">
        <v>69.483225195334668</v>
      </c>
      <c r="J201" s="61">
        <v>7890.8402806208724</v>
      </c>
      <c r="K201" s="51">
        <f>(K224+K270+K316)/3</f>
        <v>95.297750180551304</v>
      </c>
      <c r="L201" s="52">
        <f>(L224+L270+L316)/3</f>
        <v>5696.8073781387066</v>
      </c>
      <c r="M201" s="61">
        <v>46.183825917505686</v>
      </c>
      <c r="N201" s="60">
        <v>54.421999999999997</v>
      </c>
    </row>
    <row r="202" spans="1:14" x14ac:dyDescent="0.4">
      <c r="A202" s="49">
        <v>9</v>
      </c>
      <c r="B202" s="49" t="s">
        <v>72</v>
      </c>
      <c r="C202" s="49">
        <v>2015</v>
      </c>
      <c r="D202" s="49" t="s">
        <v>249</v>
      </c>
      <c r="E202" s="50" t="s">
        <v>247</v>
      </c>
      <c r="F202" s="60">
        <v>3.2927948136561862</v>
      </c>
      <c r="G202" s="61">
        <f>(G133+G41+G156)/3</f>
        <v>1671949.815647264</v>
      </c>
      <c r="H202" s="61">
        <v>4047630000</v>
      </c>
      <c r="I202" s="61">
        <v>72.601507907318862</v>
      </c>
      <c r="J202" s="61">
        <v>5500.503646284862</v>
      </c>
      <c r="K202" s="51" t="e">
        <f>(K225+K271+K317)/3</f>
        <v>#REF!</v>
      </c>
      <c r="L202" s="52">
        <f>(L271+L225+L317)/3</f>
        <v>5527.8493090358052</v>
      </c>
      <c r="M202" s="63">
        <f t="shared" ref="M202:M209" si="12">(M201+M200+M199)/3</f>
        <v>47.087858781238971</v>
      </c>
      <c r="N202" s="60">
        <v>54.713999999999999</v>
      </c>
    </row>
    <row r="203" spans="1:14" x14ac:dyDescent="0.4">
      <c r="A203" s="49">
        <v>9</v>
      </c>
      <c r="B203" s="49" t="s">
        <v>72</v>
      </c>
      <c r="C203" s="49">
        <v>2016</v>
      </c>
      <c r="D203" s="49" t="s">
        <v>249</v>
      </c>
      <c r="E203" s="50" t="s">
        <v>247</v>
      </c>
      <c r="F203" s="60">
        <v>3.3039578954790274</v>
      </c>
      <c r="G203" s="61" t="e">
        <f>(G272+G364+G387)/3</f>
        <v>#REF!</v>
      </c>
      <c r="H203" s="61">
        <v>4499666000</v>
      </c>
      <c r="I203" s="61">
        <v>90.077318734567697</v>
      </c>
      <c r="J203" s="61">
        <v>3880.6852276837981</v>
      </c>
      <c r="K203" s="51">
        <f>(K226+K272+K318)/3</f>
        <v>86.255190990875647</v>
      </c>
      <c r="L203" s="52">
        <f>(L226+L272+L318)/3</f>
        <v>5697.2691226996903</v>
      </c>
      <c r="M203" s="63">
        <f t="shared" si="12"/>
        <v>46.653662867889416</v>
      </c>
      <c r="N203" s="60">
        <v>55.021000000000001</v>
      </c>
    </row>
    <row r="204" spans="1:14" x14ac:dyDescent="0.4">
      <c r="A204" s="49">
        <v>9</v>
      </c>
      <c r="B204" s="49" t="s">
        <v>72</v>
      </c>
      <c r="C204" s="49">
        <v>2017</v>
      </c>
      <c r="D204" s="49" t="s">
        <v>249</v>
      </c>
      <c r="E204" s="50" t="s">
        <v>247</v>
      </c>
      <c r="F204" s="60">
        <v>3.2430376476311782</v>
      </c>
      <c r="G204" s="61" t="e">
        <f>(G158+G273+G365)/3</f>
        <v>#REF!</v>
      </c>
      <c r="H204" s="61">
        <v>2867487000</v>
      </c>
      <c r="I204" s="61">
        <v>90.4023156823216</v>
      </c>
      <c r="J204" s="61">
        <v>4147.1981423222014</v>
      </c>
      <c r="K204" s="51">
        <f>(K227+K273+K319)/3</f>
        <v>84.575423398662565</v>
      </c>
      <c r="L204" s="52">
        <f>(L227+L273+L319)/3</f>
        <v>5896.7626864571639</v>
      </c>
      <c r="M204" s="63">
        <f t="shared" si="12"/>
        <v>46.641782522211351</v>
      </c>
      <c r="N204" s="60">
        <v>55.343000000000004</v>
      </c>
    </row>
    <row r="205" spans="1:14" x14ac:dyDescent="0.4">
      <c r="A205" s="49">
        <v>9</v>
      </c>
      <c r="B205" s="49" t="s">
        <v>72</v>
      </c>
      <c r="C205" s="49">
        <v>2018</v>
      </c>
      <c r="D205" s="49" t="s">
        <v>249</v>
      </c>
      <c r="E205" s="50" t="s">
        <v>247</v>
      </c>
      <c r="F205" s="60">
        <v>3.2926412489784722</v>
      </c>
      <c r="G205" s="61" t="e">
        <f>(G159+G274+G366)/3</f>
        <v>#REF!</v>
      </c>
      <c r="H205" s="61">
        <v>1402998000</v>
      </c>
      <c r="I205" s="61">
        <v>91.672576536982476</v>
      </c>
      <c r="J205" s="61">
        <v>4739.7943123408004</v>
      </c>
      <c r="K205" s="51">
        <f>(K228+K274+K320)/3</f>
        <v>87.358063387668366</v>
      </c>
      <c r="L205" s="52">
        <f>(L228+L274+L320)/3</f>
        <v>6040.2351311088487</v>
      </c>
      <c r="M205" s="63">
        <f t="shared" si="12"/>
        <v>46.794434723779915</v>
      </c>
      <c r="N205" s="60">
        <v>55.68</v>
      </c>
    </row>
    <row r="206" spans="1:14" x14ac:dyDescent="0.4">
      <c r="A206" s="49">
        <v>9</v>
      </c>
      <c r="B206" s="49" t="s">
        <v>72</v>
      </c>
      <c r="C206" s="49">
        <v>2019</v>
      </c>
      <c r="D206" s="49" t="s">
        <v>249</v>
      </c>
      <c r="E206" s="50" t="s">
        <v>247</v>
      </c>
      <c r="F206" s="60">
        <v>3.5434953302894581</v>
      </c>
      <c r="G206" s="61" t="e">
        <f>(G367+G275+G390)/3</f>
        <v>#REF!</v>
      </c>
      <c r="H206" s="61">
        <v>1503918000</v>
      </c>
      <c r="I206" s="61">
        <v>85.818145408456076</v>
      </c>
      <c r="J206" s="61">
        <v>4805.7537176591732</v>
      </c>
      <c r="K206" s="51">
        <f>(K275+K229+K321)/3</f>
        <v>89.294388331183271</v>
      </c>
      <c r="L206" s="52">
        <f>(L229+L275+L321)/3</f>
        <v>6220.1311744202249</v>
      </c>
      <c r="M206" s="63">
        <f t="shared" si="12"/>
        <v>46.696626704626887</v>
      </c>
      <c r="N206" s="60">
        <v>56.030999999999999</v>
      </c>
    </row>
    <row r="207" spans="1:14" x14ac:dyDescent="0.4">
      <c r="A207" s="49">
        <v>9</v>
      </c>
      <c r="B207" s="49" t="s">
        <v>72</v>
      </c>
      <c r="C207" s="49">
        <v>2020</v>
      </c>
      <c r="D207" s="49" t="s">
        <v>249</v>
      </c>
      <c r="E207" s="50" t="s">
        <v>247</v>
      </c>
      <c r="F207" s="60">
        <v>3.3988495728922699</v>
      </c>
      <c r="G207" s="61" t="e">
        <f>(G161+G276+G368)/3</f>
        <v>#REF!</v>
      </c>
      <c r="H207" s="61">
        <v>507151800</v>
      </c>
      <c r="I207" s="61">
        <v>72.017867648781106</v>
      </c>
      <c r="J207" s="61">
        <v>4229.9106490450276</v>
      </c>
      <c r="K207" s="51">
        <f>(K230+K276+K322)/3</f>
        <v>77.055081382039035</v>
      </c>
      <c r="L207" s="52">
        <f>(L230+L276+L322)/3</f>
        <v>5718.4858153695668</v>
      </c>
      <c r="M207" s="63">
        <f t="shared" si="12"/>
        <v>46.710947983539377</v>
      </c>
      <c r="N207" s="60">
        <v>56.396999999999998</v>
      </c>
    </row>
    <row r="208" spans="1:14" x14ac:dyDescent="0.4">
      <c r="A208" s="49">
        <v>9</v>
      </c>
      <c r="B208" s="49" t="s">
        <v>72</v>
      </c>
      <c r="C208" s="49">
        <v>2021</v>
      </c>
      <c r="D208" s="49" t="s">
        <v>249</v>
      </c>
      <c r="E208" s="50" t="s">
        <v>247</v>
      </c>
      <c r="F208" s="60">
        <f>F207*0.95</f>
        <v>3.2289070942476563</v>
      </c>
      <c r="G208" s="61" t="e">
        <f>(G277+G369+G392)/3</f>
        <v>#REF!</v>
      </c>
      <c r="H208" s="61">
        <v>-1707666000</v>
      </c>
      <c r="I208" s="61">
        <v>76.286865687015037</v>
      </c>
      <c r="J208" s="61">
        <v>5408.0453517502292</v>
      </c>
      <c r="K208" s="51">
        <f>(K231+K277+K323)/3</f>
        <v>75.955089896590763</v>
      </c>
      <c r="L208" s="52">
        <f>(L231+L277+L323)/3</f>
        <v>7947.0394242886368</v>
      </c>
      <c r="M208" s="63">
        <f t="shared" si="12"/>
        <v>46.734003137315391</v>
      </c>
      <c r="N208" s="60">
        <v>56.776000000000003</v>
      </c>
    </row>
    <row r="209" spans="1:14" x14ac:dyDescent="0.4">
      <c r="A209" s="49">
        <v>9</v>
      </c>
      <c r="B209" s="49" t="s">
        <v>72</v>
      </c>
      <c r="C209" s="49">
        <v>2022</v>
      </c>
      <c r="D209" s="49" t="s">
        <v>249</v>
      </c>
      <c r="E209" s="50" t="s">
        <v>247</v>
      </c>
      <c r="F209" s="60">
        <f>F208*0.95</f>
        <v>3.0674617395352732</v>
      </c>
      <c r="G209" s="61" t="e">
        <f>(G163+G278+G370)/3</f>
        <v>#REF!</v>
      </c>
      <c r="H209" s="61">
        <v>-4474481000</v>
      </c>
      <c r="I209" s="61">
        <v>87.077753318119534</v>
      </c>
      <c r="J209" s="61">
        <v>7762.0738285884026</v>
      </c>
      <c r="K209" s="51">
        <f>(K232+K278+K324)/3</f>
        <v>87.609126021880641</v>
      </c>
      <c r="L209" s="52">
        <f>(L232+L278+L324)/3</f>
        <v>7958.0267678973978</v>
      </c>
      <c r="M209" s="63">
        <f t="shared" si="12"/>
        <v>46.713859275160551</v>
      </c>
      <c r="N209" s="60">
        <v>57.17</v>
      </c>
    </row>
    <row r="210" spans="1:14" hidden="1" x14ac:dyDescent="0.4">
      <c r="A210" s="38">
        <v>10</v>
      </c>
      <c r="B210" s="38" t="s">
        <v>74</v>
      </c>
      <c r="C210" s="38">
        <v>2000</v>
      </c>
      <c r="D210" s="38" t="s">
        <v>251</v>
      </c>
      <c r="E210" s="38" t="s">
        <v>248</v>
      </c>
      <c r="F210" s="62">
        <v>29.991276553372387</v>
      </c>
      <c r="G210" s="61">
        <v>129.220420741477</v>
      </c>
      <c r="H210" s="61">
        <v>363562321.906708</v>
      </c>
      <c r="I210" s="61">
        <v>135.80913532786525</v>
      </c>
      <c r="J210" s="61">
        <v>12738.774118157506</v>
      </c>
      <c r="K210" s="41">
        <f>(K279+K394+K1268)/3</f>
        <v>133.50584061589828</v>
      </c>
      <c r="L210" s="39">
        <f>(L279+L394+L1268)/3</f>
        <v>4166.6230902073939</v>
      </c>
      <c r="M210" s="61">
        <v>88.699494949494948</v>
      </c>
      <c r="N210" s="60">
        <v>88.372</v>
      </c>
    </row>
    <row r="211" spans="1:14" hidden="1" x14ac:dyDescent="0.4">
      <c r="A211" s="38">
        <v>10</v>
      </c>
      <c r="B211" s="38" t="s">
        <v>74</v>
      </c>
      <c r="C211" s="38">
        <v>2001</v>
      </c>
      <c r="D211" s="38" t="s">
        <v>251</v>
      </c>
      <c r="E211" s="38" t="s">
        <v>248</v>
      </c>
      <c r="F211" s="62">
        <v>-3.3638279199769983</v>
      </c>
      <c r="G211" s="61">
        <v>133.14121572510101</v>
      </c>
      <c r="H211" s="61">
        <v>80358858.3697633</v>
      </c>
      <c r="I211" s="61">
        <v>127.02626627753664</v>
      </c>
      <c r="J211" s="61">
        <v>12291.832613053541</v>
      </c>
      <c r="K211" s="41">
        <f>(K280+K395+K1269)/3</f>
        <v>131.55287163382573</v>
      </c>
      <c r="L211" s="39">
        <f>(L280+L395+L1269)/3</f>
        <v>4149.3418207417881</v>
      </c>
      <c r="M211" s="61">
        <v>88.318042813455662</v>
      </c>
      <c r="N211" s="60">
        <v>88.369</v>
      </c>
    </row>
    <row r="212" spans="1:14" hidden="1" x14ac:dyDescent="0.4">
      <c r="A212" s="38">
        <v>10</v>
      </c>
      <c r="B212" s="38" t="s">
        <v>74</v>
      </c>
      <c r="C212" s="38">
        <v>2002</v>
      </c>
      <c r="D212" s="38" t="s">
        <v>251</v>
      </c>
      <c r="E212" s="38" t="s">
        <v>248</v>
      </c>
      <c r="F212" s="62">
        <v>3.4143495556308636</v>
      </c>
      <c r="G212" s="61">
        <v>136.23511391916699</v>
      </c>
      <c r="H212" s="61">
        <v>216986881.64930901</v>
      </c>
      <c r="I212" s="61">
        <v>131.13363421639184</v>
      </c>
      <c r="J212" s="61">
        <v>12819.995935313946</v>
      </c>
      <c r="K212" s="41">
        <f>(K281+K396+K1270)/3</f>
        <v>129.64826673949378</v>
      </c>
      <c r="L212" s="39">
        <f>(L281+L396+L1270)/3</f>
        <v>4205.1746443322636</v>
      </c>
      <c r="M212" s="61">
        <v>87.667248400232694</v>
      </c>
      <c r="N212" s="60">
        <v>88.373000000000005</v>
      </c>
    </row>
    <row r="213" spans="1:14" hidden="1" x14ac:dyDescent="0.4">
      <c r="A213" s="38">
        <v>10</v>
      </c>
      <c r="B213" s="38" t="s">
        <v>74</v>
      </c>
      <c r="C213" s="38">
        <v>2003</v>
      </c>
      <c r="D213" s="38" t="s">
        <v>251</v>
      </c>
      <c r="E213" s="38" t="s">
        <v>248</v>
      </c>
      <c r="F213" s="62">
        <v>8.6025806178362245</v>
      </c>
      <c r="G213" s="61">
        <v>125.676511897249</v>
      </c>
      <c r="H213" s="61">
        <v>516700276.44267601</v>
      </c>
      <c r="I213" s="61">
        <v>128.09158215521609</v>
      </c>
      <c r="J213" s="61">
        <v>14230.296752980039</v>
      </c>
      <c r="K213" s="41">
        <f>(K282+K397+K1271)/3</f>
        <v>128.17095594277842</v>
      </c>
      <c r="L213" s="39">
        <f>(L282+L1271+L397)/3</f>
        <v>4325.3866133850015</v>
      </c>
      <c r="M213" s="61">
        <v>87.318435754189963</v>
      </c>
      <c r="N213" s="60">
        <v>88.382999999999996</v>
      </c>
    </row>
    <row r="214" spans="1:14" hidden="1" x14ac:dyDescent="0.4">
      <c r="A214" s="38">
        <v>10</v>
      </c>
      <c r="B214" s="38" t="s">
        <v>74</v>
      </c>
      <c r="C214" s="38">
        <v>2004</v>
      </c>
      <c r="D214" s="38" t="s">
        <v>251</v>
      </c>
      <c r="E214" s="38" t="s">
        <v>248</v>
      </c>
      <c r="F214" s="62">
        <v>10.991084622511039</v>
      </c>
      <c r="G214" s="61">
        <v>114.927853872848</v>
      </c>
      <c r="H214" s="61">
        <v>865308118.62299395</v>
      </c>
      <c r="I214" s="61">
        <v>140.73731003992347</v>
      </c>
      <c r="J214" s="61">
        <v>15777.963640895607</v>
      </c>
      <c r="K214" s="41">
        <f>(K283+K398+K1272)/3</f>
        <v>131.12053292282235</v>
      </c>
      <c r="L214" s="39">
        <f>(L398+L1272+L283)/3</f>
        <v>4621.0580750249965</v>
      </c>
      <c r="M214" s="61">
        <v>85.995500562429683</v>
      </c>
      <c r="N214" s="60">
        <v>88.399000000000001</v>
      </c>
    </row>
    <row r="215" spans="1:14" hidden="1" x14ac:dyDescent="0.4">
      <c r="A215" s="38">
        <v>10</v>
      </c>
      <c r="B215" s="38" t="s">
        <v>74</v>
      </c>
      <c r="C215" s="38">
        <v>2005</v>
      </c>
      <c r="D215" s="38" t="s">
        <v>251</v>
      </c>
      <c r="E215" s="38" t="s">
        <v>248</v>
      </c>
      <c r="F215" s="62">
        <v>13.734967826337183</v>
      </c>
      <c r="G215" s="61">
        <v>109.119834535873</v>
      </c>
      <c r="H215" s="61">
        <v>1048601306.14142</v>
      </c>
      <c r="I215" s="61">
        <v>148.31352510892302</v>
      </c>
      <c r="J215" s="61">
        <v>17705.235163894973</v>
      </c>
      <c r="K215" s="41">
        <f>(K284+K399+K1273)/3</f>
        <v>129.80818468669514</v>
      </c>
      <c r="L215" s="39">
        <f>(L284+L1273+L399)/3</f>
        <v>5086.0704043588257</v>
      </c>
      <c r="M215" s="61">
        <v>85.894941634241249</v>
      </c>
      <c r="N215" s="60">
        <v>88.421999999999997</v>
      </c>
    </row>
    <row r="216" spans="1:14" hidden="1" x14ac:dyDescent="0.4">
      <c r="A216" s="38">
        <v>10</v>
      </c>
      <c r="B216" s="38" t="s">
        <v>74</v>
      </c>
      <c r="C216" s="38">
        <v>2006</v>
      </c>
      <c r="D216" s="38" t="s">
        <v>251</v>
      </c>
      <c r="E216" s="38" t="s">
        <v>248</v>
      </c>
      <c r="F216" s="62">
        <v>8.8424367155772927</v>
      </c>
      <c r="G216" s="61">
        <v>111.987631906323</v>
      </c>
      <c r="H216" s="61">
        <v>2914659868.3007498</v>
      </c>
      <c r="I216" s="61">
        <v>147.10418106898885</v>
      </c>
      <c r="J216" s="61">
        <v>19057.79890471376</v>
      </c>
      <c r="K216" s="41">
        <f>(K285+K400+K1274)/3</f>
        <v>129.40139285820126</v>
      </c>
      <c r="L216" s="39">
        <f>(L285+L400+L1274)/3</f>
        <v>6245.470253118704</v>
      </c>
      <c r="M216" s="61">
        <v>86.577181208053673</v>
      </c>
      <c r="N216" s="60">
        <v>88.451999999999998</v>
      </c>
    </row>
    <row r="217" spans="1:14" hidden="1" x14ac:dyDescent="0.4">
      <c r="A217" s="38">
        <v>10</v>
      </c>
      <c r="B217" s="38" t="s">
        <v>74</v>
      </c>
      <c r="C217" s="38">
        <v>2007</v>
      </c>
      <c r="D217" s="38" t="s">
        <v>251</v>
      </c>
      <c r="E217" s="38" t="s">
        <v>248</v>
      </c>
      <c r="F217" s="62">
        <v>8.4356326946698204</v>
      </c>
      <c r="G217" s="61">
        <v>105.087486192166</v>
      </c>
      <c r="H217" s="61">
        <v>1756312514.78198</v>
      </c>
      <c r="I217" s="61">
        <v>137.78505057230419</v>
      </c>
      <c r="J217" s="61">
        <v>20883.548031199425</v>
      </c>
      <c r="K217" s="41">
        <f>(K286+K401+K1275)/3</f>
        <v>127.83381144209561</v>
      </c>
      <c r="L217" s="39">
        <f>(L286+L401+L1275)/3</f>
        <v>6942.504525425772</v>
      </c>
      <c r="M217" s="61">
        <v>85.783027121609805</v>
      </c>
      <c r="N217" s="60">
        <v>88.488</v>
      </c>
    </row>
    <row r="218" spans="1:14" hidden="1" x14ac:dyDescent="0.4">
      <c r="A218" s="38">
        <v>10</v>
      </c>
      <c r="B218" s="38" t="s">
        <v>74</v>
      </c>
      <c r="C218" s="38">
        <v>2008</v>
      </c>
      <c r="D218" s="38" t="s">
        <v>251</v>
      </c>
      <c r="E218" s="38" t="s">
        <v>248</v>
      </c>
      <c r="F218" s="62">
        <v>11.365091922974841</v>
      </c>
      <c r="G218" s="61">
        <v>97.840266871637695</v>
      </c>
      <c r="H218" s="61">
        <v>1793998354.5444701</v>
      </c>
      <c r="I218" s="61">
        <v>145.88251114582147</v>
      </c>
      <c r="J218" s="61">
        <v>23155.821449155035</v>
      </c>
      <c r="K218" s="41">
        <f>(K287+K402+K1276)/3</f>
        <v>131.89533495106741</v>
      </c>
      <c r="L218" s="39">
        <f>(L287+L402+L1276)/3</f>
        <v>7186.6060673878046</v>
      </c>
      <c r="M218" s="61">
        <v>85.534335635920371</v>
      </c>
      <c r="N218" s="60">
        <v>88.53</v>
      </c>
    </row>
    <row r="219" spans="1:14" hidden="1" x14ac:dyDescent="0.4">
      <c r="A219" s="38">
        <v>10</v>
      </c>
      <c r="B219" s="38" t="s">
        <v>74</v>
      </c>
      <c r="C219" s="38">
        <v>2009</v>
      </c>
      <c r="D219" s="38" t="s">
        <v>251</v>
      </c>
      <c r="E219" s="38" t="s">
        <v>248</v>
      </c>
      <c r="F219" s="62">
        <v>-12.99394121038145</v>
      </c>
      <c r="G219" s="61">
        <v>102.43696456178</v>
      </c>
      <c r="H219" s="61">
        <v>257149561.42029801</v>
      </c>
      <c r="I219" s="61">
        <v>117.96372540948919</v>
      </c>
      <c r="J219" s="61">
        <v>19448.183255378877</v>
      </c>
      <c r="K219" s="41">
        <f>(K288+K403+K1277)/3</f>
        <v>130.85416995629512</v>
      </c>
      <c r="L219" s="39">
        <f>(L288+L403+L1277)/3</f>
        <v>6840.1640913573719</v>
      </c>
      <c r="M219" s="61">
        <v>85.369840621168777</v>
      </c>
      <c r="N219" s="60">
        <v>88.578999999999994</v>
      </c>
    </row>
    <row r="220" spans="1:14" hidden="1" x14ac:dyDescent="0.4">
      <c r="A220" s="38">
        <v>10</v>
      </c>
      <c r="B220" s="38" t="s">
        <v>74</v>
      </c>
      <c r="C220" s="38">
        <v>2010</v>
      </c>
      <c r="D220" s="38" t="s">
        <v>251</v>
      </c>
      <c r="E220" s="38" t="s">
        <v>248</v>
      </c>
      <c r="F220" s="62">
        <v>7.4411259662576583</v>
      </c>
      <c r="G220" s="61">
        <v>100</v>
      </c>
      <c r="H220" s="61">
        <v>155771009.16972101</v>
      </c>
      <c r="I220" s="61">
        <v>120.47239452265626</v>
      </c>
      <c r="J220" s="61">
        <v>21186.814329227858</v>
      </c>
      <c r="K220" s="41">
        <f>(K289+K404+K1278)/3</f>
        <v>126.0196887328409</v>
      </c>
      <c r="L220" s="39">
        <f>(L289+L404+L1278)/3</f>
        <v>7028.4090061200486</v>
      </c>
      <c r="M220" s="61">
        <v>84.025058731401728</v>
      </c>
      <c r="N220" s="60">
        <v>88.634</v>
      </c>
    </row>
    <row r="221" spans="1:14" hidden="1" x14ac:dyDescent="0.4">
      <c r="A221" s="38">
        <v>10</v>
      </c>
      <c r="B221" s="38" t="s">
        <v>74</v>
      </c>
      <c r="C221" s="38">
        <v>2011</v>
      </c>
      <c r="D221" s="38" t="s">
        <v>251</v>
      </c>
      <c r="E221" s="38" t="s">
        <v>248</v>
      </c>
      <c r="F221" s="62">
        <v>9.7367534959574016</v>
      </c>
      <c r="G221" s="61">
        <v>93.132140302517996</v>
      </c>
      <c r="H221" s="61">
        <v>780851063.82978702</v>
      </c>
      <c r="I221" s="61">
        <v>174.15526802218116</v>
      </c>
      <c r="J221" s="61">
        <v>23741.557462670153</v>
      </c>
      <c r="K221" s="41">
        <f>(K290+K405+K1279)/3</f>
        <v>127.22369038939144</v>
      </c>
      <c r="L221" s="39">
        <f>(L290+L405+L1279)/3</f>
        <v>7288.2777880820367</v>
      </c>
      <c r="M221" s="61">
        <v>84.473992960500581</v>
      </c>
      <c r="N221" s="60">
        <v>88.694999999999993</v>
      </c>
    </row>
    <row r="222" spans="1:14" hidden="1" x14ac:dyDescent="0.4">
      <c r="A222" s="38">
        <v>10</v>
      </c>
      <c r="B222" s="38" t="s">
        <v>74</v>
      </c>
      <c r="C222" s="38">
        <v>2012</v>
      </c>
      <c r="D222" s="38" t="s">
        <v>251</v>
      </c>
      <c r="E222" s="38" t="s">
        <v>248</v>
      </c>
      <c r="F222" s="62">
        <v>3.0147658518398828</v>
      </c>
      <c r="G222" s="61">
        <v>95.702440201274499</v>
      </c>
      <c r="H222" s="61">
        <v>1544680851.0638299</v>
      </c>
      <c r="I222" s="61">
        <v>185.884650580276</v>
      </c>
      <c r="J222" s="61">
        <v>25102.726348526987</v>
      </c>
      <c r="K222" s="41">
        <f>(K291+K406+K1280)/3</f>
        <v>129.46958573896157</v>
      </c>
      <c r="L222" s="39">
        <f>(L291+L406+L1280)/3</f>
        <v>7388.6515711502943</v>
      </c>
      <c r="M222" s="61">
        <v>85.281717133001152</v>
      </c>
      <c r="N222" s="60">
        <v>88.762</v>
      </c>
    </row>
    <row r="223" spans="1:14" hidden="1" x14ac:dyDescent="0.4">
      <c r="A223" s="38">
        <v>10</v>
      </c>
      <c r="B223" s="38" t="s">
        <v>74</v>
      </c>
      <c r="C223" s="38">
        <v>2013</v>
      </c>
      <c r="D223" s="38" t="s">
        <v>251</v>
      </c>
      <c r="E223" s="38" t="s">
        <v>248</v>
      </c>
      <c r="F223" s="62">
        <v>0.38414001080897719</v>
      </c>
      <c r="G223" s="61">
        <v>97.615134749707195</v>
      </c>
      <c r="H223" s="61">
        <v>3727712765.9574499</v>
      </c>
      <c r="I223" s="61">
        <v>191.87255411595083</v>
      </c>
      <c r="J223" s="61">
        <v>25790.730312138236</v>
      </c>
      <c r="K223" s="41">
        <f>(K292+K407+K1281)/3</f>
        <v>132.87082872439859</v>
      </c>
      <c r="L223" s="39">
        <f>(L292+L407+L1281)/3</f>
        <v>7498.8367632661511</v>
      </c>
      <c r="M223" s="61">
        <v>81.223479490806213</v>
      </c>
      <c r="N223" s="60">
        <v>88.834999999999994</v>
      </c>
    </row>
    <row r="224" spans="1:14" hidden="1" x14ac:dyDescent="0.4">
      <c r="A224" s="38">
        <v>10</v>
      </c>
      <c r="B224" s="38" t="s">
        <v>74</v>
      </c>
      <c r="C224" s="38">
        <v>2014</v>
      </c>
      <c r="D224" s="38" t="s">
        <v>251</v>
      </c>
      <c r="E224" s="38" t="s">
        <v>248</v>
      </c>
      <c r="F224" s="62">
        <v>-1.6708830042604745</v>
      </c>
      <c r="G224" s="61">
        <v>98.916707459708903</v>
      </c>
      <c r="H224" s="61">
        <v>1518617021.2765999</v>
      </c>
      <c r="I224" s="61">
        <v>175.56783693835644</v>
      </c>
      <c r="J224" s="61">
        <v>25464.760097714992</v>
      </c>
      <c r="K224" s="41">
        <f>(K293+K408+K1282)/3</f>
        <v>129.186765129679</v>
      </c>
      <c r="L224" s="39">
        <f>(L293+L408+L1282)/3</f>
        <v>7485.4872763734893</v>
      </c>
      <c r="M224" s="61">
        <v>80.464802963960921</v>
      </c>
      <c r="N224" s="60">
        <v>88.915000000000006</v>
      </c>
    </row>
    <row r="225" spans="1:14" hidden="1" x14ac:dyDescent="0.4">
      <c r="A225" s="38">
        <v>10</v>
      </c>
      <c r="B225" s="38" t="s">
        <v>74</v>
      </c>
      <c r="C225" s="38">
        <v>2015</v>
      </c>
      <c r="D225" s="38" t="s">
        <v>251</v>
      </c>
      <c r="E225" s="38" t="s">
        <v>248</v>
      </c>
      <c r="F225" s="62">
        <v>-9.2551569152307991</v>
      </c>
      <c r="G225" s="61">
        <v>105.748481079784</v>
      </c>
      <c r="H225" s="61">
        <v>64893617.021276601</v>
      </c>
      <c r="I225" s="61">
        <v>154.93137496745192</v>
      </c>
      <c r="J225" s="61">
        <v>22795.448857661198</v>
      </c>
      <c r="K225" s="41">
        <f>(K294+K409+K1283)/3</f>
        <v>124.22628487974437</v>
      </c>
      <c r="L225" s="39">
        <f>(L294+L409+L1283)/3</f>
        <v>7563.5339150481623</v>
      </c>
      <c r="M225" s="63">
        <f t="shared" ref="M225:M232" si="13">(M224+M223+M222)/3</f>
        <v>82.323333195922771</v>
      </c>
      <c r="N225" s="60">
        <v>88.998999999999995</v>
      </c>
    </row>
    <row r="226" spans="1:14" hidden="1" x14ac:dyDescent="0.4">
      <c r="A226" s="38">
        <v>10</v>
      </c>
      <c r="B226" s="38" t="s">
        <v>74</v>
      </c>
      <c r="C226" s="38">
        <v>2016</v>
      </c>
      <c r="D226" s="38" t="s">
        <v>251</v>
      </c>
      <c r="E226" s="38" t="s">
        <v>248</v>
      </c>
      <c r="F226" s="62">
        <v>0.24727873432041747</v>
      </c>
      <c r="G226" s="61">
        <v>108.969595133677</v>
      </c>
      <c r="H226" s="61">
        <v>243351063.82978699</v>
      </c>
      <c r="I226" s="61">
        <v>139.62055551201081</v>
      </c>
      <c r="J226" s="61">
        <v>22867.181119613382</v>
      </c>
      <c r="K226" s="41">
        <f>(K295+K410+K1284)/3</f>
        <v>120.46963204955144</v>
      </c>
      <c r="L226" s="39">
        <f>(L295+L410+L1284)/3</f>
        <v>7761.0747127308759</v>
      </c>
      <c r="M226" s="63">
        <f t="shared" si="13"/>
        <v>81.337205216896635</v>
      </c>
      <c r="N226" s="60">
        <v>89.09</v>
      </c>
    </row>
    <row r="227" spans="1:14" hidden="1" x14ac:dyDescent="0.4">
      <c r="A227" s="38">
        <v>10</v>
      </c>
      <c r="B227" s="38" t="s">
        <v>74</v>
      </c>
      <c r="C227" s="38">
        <v>2017</v>
      </c>
      <c r="D227" s="38" t="s">
        <v>251</v>
      </c>
      <c r="E227" s="38" t="s">
        <v>248</v>
      </c>
      <c r="F227" s="62">
        <v>5.5196854203367849</v>
      </c>
      <c r="G227" s="61">
        <v>109.42262712028101</v>
      </c>
      <c r="H227" s="61">
        <v>1426063829.78723</v>
      </c>
      <c r="I227" s="61">
        <v>143.08666725645404</v>
      </c>
      <c r="J227" s="61">
        <v>24349.909870132549</v>
      </c>
      <c r="K227" s="41">
        <f>(K296+K411+K1285)/3</f>
        <v>119.02199878823539</v>
      </c>
      <c r="L227" s="39">
        <f>(L296+L411+L1285)/3</f>
        <v>8034.2873423160681</v>
      </c>
      <c r="M227" s="63">
        <f t="shared" si="13"/>
        <v>81.375113792260109</v>
      </c>
      <c r="N227" s="60">
        <v>89.186000000000007</v>
      </c>
    </row>
    <row r="228" spans="1:14" hidden="1" x14ac:dyDescent="0.4">
      <c r="A228" s="38">
        <v>10</v>
      </c>
      <c r="B228" s="38" t="s">
        <v>74</v>
      </c>
      <c r="C228" s="38">
        <v>2018</v>
      </c>
      <c r="D228" s="38" t="s">
        <v>251</v>
      </c>
      <c r="E228" s="38" t="s">
        <v>248</v>
      </c>
      <c r="F228" s="62">
        <v>4.3600618842272638</v>
      </c>
      <c r="G228" s="61">
        <v>108.377116430885</v>
      </c>
      <c r="H228" s="61">
        <v>1654255319.1489401</v>
      </c>
      <c r="I228" s="61">
        <v>150.80605455890904</v>
      </c>
      <c r="J228" s="61">
        <v>25415.846624947175</v>
      </c>
      <c r="K228" s="41">
        <f>(K297+K412+K1286)/3</f>
        <v>123.51586680858372</v>
      </c>
      <c r="L228" s="39">
        <f>(L297+L412+L1286)/3</f>
        <v>8121.7644097474185</v>
      </c>
      <c r="M228" s="63">
        <f t="shared" si="13"/>
        <v>81.678550735026505</v>
      </c>
      <c r="N228" s="60">
        <v>89.287000000000006</v>
      </c>
    </row>
    <row r="229" spans="1:14" hidden="1" x14ac:dyDescent="0.4">
      <c r="A229" s="38">
        <v>10</v>
      </c>
      <c r="B229" s="38" t="s">
        <v>74</v>
      </c>
      <c r="C229" s="38">
        <v>2019</v>
      </c>
      <c r="D229" s="38" t="s">
        <v>251</v>
      </c>
      <c r="E229" s="38" t="s">
        <v>248</v>
      </c>
      <c r="F229" s="62">
        <v>8.3261780338929725E-2</v>
      </c>
      <c r="G229" s="61">
        <v>110.79049233849901</v>
      </c>
      <c r="H229" s="61">
        <v>941755319.14893603</v>
      </c>
      <c r="I229" s="61">
        <v>141.70083496451366</v>
      </c>
      <c r="J229" s="61">
        <v>25869.112912904122</v>
      </c>
      <c r="K229" s="41">
        <f>(K298+K413+K1287)/3</f>
        <v>128.32537235179316</v>
      </c>
      <c r="L229" s="39">
        <f>(L298+L413+L1287)/3</f>
        <v>8514.4577478720985</v>
      </c>
      <c r="M229" s="63">
        <f t="shared" si="13"/>
        <v>81.463623248061083</v>
      </c>
      <c r="N229" s="60">
        <v>89.394000000000005</v>
      </c>
    </row>
    <row r="230" spans="1:14" hidden="1" x14ac:dyDescent="0.4">
      <c r="A230" s="38">
        <v>10</v>
      </c>
      <c r="B230" s="38" t="s">
        <v>74</v>
      </c>
      <c r="C230" s="38">
        <v>2020</v>
      </c>
      <c r="D230" s="38" t="s">
        <v>251</v>
      </c>
      <c r="E230" s="38" t="s">
        <v>248</v>
      </c>
      <c r="F230" s="62">
        <v>-6.067076928676741</v>
      </c>
      <c r="G230" s="61">
        <v>107.232342152652</v>
      </c>
      <c r="H230" s="61">
        <v>1021276595.74468</v>
      </c>
      <c r="I230" s="61">
        <v>140.21801241879609</v>
      </c>
      <c r="J230" s="61">
        <v>23433.187236257385</v>
      </c>
      <c r="K230" s="73">
        <f>(K299+K414+K1288)/3</f>
        <v>123.73345141511378</v>
      </c>
      <c r="L230" s="39">
        <f>(L299+L414+L1288)/3</f>
        <v>7915.2891959544722</v>
      </c>
      <c r="M230" s="63">
        <f t="shared" si="13"/>
        <v>81.50576259178257</v>
      </c>
      <c r="N230" s="60">
        <v>89.506</v>
      </c>
    </row>
    <row r="231" spans="1:14" hidden="1" x14ac:dyDescent="0.4">
      <c r="A231" s="38">
        <v>10</v>
      </c>
      <c r="B231" s="38" t="s">
        <v>74</v>
      </c>
      <c r="C231" s="38">
        <v>2021</v>
      </c>
      <c r="D231" s="38" t="s">
        <v>251</v>
      </c>
      <c r="E231" s="38" t="s">
        <v>248</v>
      </c>
      <c r="F231" s="62">
        <v>10.528750330037724</v>
      </c>
      <c r="G231" s="61">
        <v>102.31407939319401</v>
      </c>
      <c r="H231" s="61">
        <v>1779255319.1489401</v>
      </c>
      <c r="I231" s="61">
        <v>159.87298054363029</v>
      </c>
      <c r="J231" s="61">
        <v>26850.003391570193</v>
      </c>
      <c r="K231" s="41">
        <f>(K232+K117+K300)/3</f>
        <v>110.79068892810238</v>
      </c>
      <c r="L231" s="39">
        <f>(L117+L232+L300)/3</f>
        <v>13777.814943298961</v>
      </c>
      <c r="M231" s="63">
        <f t="shared" si="13"/>
        <v>81.549312191623386</v>
      </c>
      <c r="N231" s="60">
        <v>89.622</v>
      </c>
    </row>
    <row r="232" spans="1:14" hidden="1" x14ac:dyDescent="0.4">
      <c r="A232" s="38">
        <v>10</v>
      </c>
      <c r="B232" s="38" t="s">
        <v>74</v>
      </c>
      <c r="C232" s="38">
        <v>2022</v>
      </c>
      <c r="D232" s="38" t="s">
        <v>251</v>
      </c>
      <c r="E232" s="38" t="s">
        <v>248</v>
      </c>
      <c r="F232" s="62">
        <v>7.7305386610238855</v>
      </c>
      <c r="G232" s="61">
        <v>106.68445514656599</v>
      </c>
      <c r="H232" s="61">
        <v>1951329787.23404</v>
      </c>
      <c r="I232" s="61">
        <f>(I231+I230+I229)/3</f>
        <v>147.26394264231337</v>
      </c>
      <c r="J232" s="61">
        <v>30146.925026364999</v>
      </c>
      <c r="K232" s="41">
        <f>(K301+K416+K1290)/3</f>
        <v>140.31097886703049</v>
      </c>
      <c r="L232" s="39">
        <f>(L301+L416+L1290)/3</f>
        <v>12811.057906636735</v>
      </c>
      <c r="M232" s="63">
        <f t="shared" si="13"/>
        <v>81.50623267715568</v>
      </c>
      <c r="N232" s="60">
        <v>89.742999999999995</v>
      </c>
    </row>
    <row r="233" spans="1:14" hidden="1" x14ac:dyDescent="0.4">
      <c r="A233" s="38">
        <v>11</v>
      </c>
      <c r="B233" s="38" t="s">
        <v>15</v>
      </c>
      <c r="C233" s="38">
        <v>2000</v>
      </c>
      <c r="D233" s="38" t="s">
        <v>252</v>
      </c>
      <c r="E233" s="40" t="s">
        <v>254</v>
      </c>
      <c r="F233" s="62">
        <v>3.4466593491479784</v>
      </c>
      <c r="G233" s="61">
        <f>(G302+G325+G463)/3</f>
        <v>5349643.333333333</v>
      </c>
      <c r="H233" s="61">
        <v>280384629.67798299</v>
      </c>
      <c r="I233" s="61">
        <v>29.321714361903794</v>
      </c>
      <c r="J233" s="61">
        <v>413.10018526440246</v>
      </c>
      <c r="K233" s="41">
        <f>(K49+K72+K302)/3</f>
        <v>48.808972585616438</v>
      </c>
      <c r="L233" s="39">
        <f>(L49+L72+L302)/3</f>
        <v>4431.1905013366295</v>
      </c>
      <c r="M233" s="61">
        <v>43.0276981852913</v>
      </c>
      <c r="N233" s="60">
        <v>23.59</v>
      </c>
    </row>
    <row r="234" spans="1:14" hidden="1" x14ac:dyDescent="0.4">
      <c r="A234" s="38">
        <v>11</v>
      </c>
      <c r="B234" s="38" t="s">
        <v>15</v>
      </c>
      <c r="C234" s="38">
        <v>2001</v>
      </c>
      <c r="D234" s="38" t="s">
        <v>252</v>
      </c>
      <c r="E234" s="40" t="s">
        <v>254</v>
      </c>
      <c r="F234" s="62">
        <v>3.2611601322243899</v>
      </c>
      <c r="G234" s="61">
        <f>(G303+G326+G464)/3</f>
        <v>5474694.333333333</v>
      </c>
      <c r="H234" s="61">
        <v>78527040.077257395</v>
      </c>
      <c r="I234" s="61">
        <v>32.098017073011661</v>
      </c>
      <c r="J234" s="61">
        <v>410.04854090404297</v>
      </c>
      <c r="K234" s="41">
        <f>(K73+K50+K303)/3</f>
        <v>48.36336517404046</v>
      </c>
      <c r="L234" s="39">
        <f>(L50+L73+L303)/3</f>
        <v>4255.2895399005329</v>
      </c>
      <c r="M234" s="61">
        <v>43.156199677938808</v>
      </c>
      <c r="N234" s="60">
        <v>24.096</v>
      </c>
    </row>
    <row r="235" spans="1:14" hidden="1" x14ac:dyDescent="0.4">
      <c r="A235" s="38">
        <v>11</v>
      </c>
      <c r="B235" s="38" t="s">
        <v>15</v>
      </c>
      <c r="C235" s="38">
        <v>2002</v>
      </c>
      <c r="D235" s="38" t="s">
        <v>252</v>
      </c>
      <c r="E235" s="40" t="s">
        <v>254</v>
      </c>
      <c r="F235" s="62">
        <v>3.8928674350377008</v>
      </c>
      <c r="G235" s="61">
        <f>(G304+G327+G465)/3</f>
        <v>5601865.666666667</v>
      </c>
      <c r="H235" s="61">
        <v>52304931.038966998</v>
      </c>
      <c r="I235" s="61">
        <v>28.967380721164922</v>
      </c>
      <c r="J235" s="61">
        <v>407.9629676164198</v>
      </c>
      <c r="K235" s="41">
        <f>(K51+K74+K304)/3</f>
        <v>48.345342083103702</v>
      </c>
      <c r="L235" s="39">
        <f>(L304+L327+L465)/3</f>
        <v>921.2640716209271</v>
      </c>
      <c r="M235" s="61">
        <v>43.406179351921622</v>
      </c>
      <c r="N235" s="60">
        <v>24.756</v>
      </c>
    </row>
    <row r="236" spans="1:14" hidden="1" x14ac:dyDescent="0.4">
      <c r="A236" s="38">
        <v>11</v>
      </c>
      <c r="B236" s="38" t="s">
        <v>15</v>
      </c>
      <c r="C236" s="38">
        <v>2003</v>
      </c>
      <c r="D236" s="38" t="s">
        <v>252</v>
      </c>
      <c r="E236" s="40" t="s">
        <v>254</v>
      </c>
      <c r="F236" s="62">
        <v>5.815816647896213</v>
      </c>
      <c r="G236" s="61">
        <f>(G305+G328+G466)/3</f>
        <v>5732225</v>
      </c>
      <c r="H236" s="61">
        <v>268285231.831689</v>
      </c>
      <c r="I236" s="61">
        <v>27.65788490015796</v>
      </c>
      <c r="J236" s="61">
        <v>440.71440481958803</v>
      </c>
      <c r="K236" s="41">
        <f>(K52+K75+K305)/3</f>
        <v>48.662240586820239</v>
      </c>
      <c r="L236" s="39">
        <f>(L52+L75+L305)/3</f>
        <v>4594.7832300727696</v>
      </c>
      <c r="M236" s="61">
        <v>41.705649514213746</v>
      </c>
      <c r="N236" s="60">
        <v>25.428999999999998</v>
      </c>
    </row>
    <row r="237" spans="1:14" hidden="1" x14ac:dyDescent="0.4">
      <c r="A237" s="38">
        <v>11</v>
      </c>
      <c r="B237" s="38" t="s">
        <v>15</v>
      </c>
      <c r="C237" s="38">
        <v>2004</v>
      </c>
      <c r="D237" s="38" t="s">
        <v>252</v>
      </c>
      <c r="E237" s="40" t="s">
        <v>254</v>
      </c>
      <c r="F237" s="62">
        <v>4.5621363796935981</v>
      </c>
      <c r="G237" s="61">
        <f>(G306+G329+G467)/3</f>
        <v>5865805.333333333</v>
      </c>
      <c r="H237" s="61">
        <v>448905400.70768499</v>
      </c>
      <c r="I237" s="61">
        <v>26.858234149243138</v>
      </c>
      <c r="J237" s="61">
        <v>469.11645836925226</v>
      </c>
      <c r="K237" s="41">
        <f>(K76+K53+K306)/3</f>
        <v>50.024524402770986</v>
      </c>
      <c r="L237" s="39">
        <f>(L53+L76+L306)/3</f>
        <v>5019.9209278887274</v>
      </c>
      <c r="M237" s="61">
        <v>45.879582912882604</v>
      </c>
      <c r="N237" s="60">
        <v>26.114000000000001</v>
      </c>
    </row>
    <row r="238" spans="1:14" hidden="1" x14ac:dyDescent="0.4">
      <c r="A238" s="38">
        <v>11</v>
      </c>
      <c r="B238" s="38" t="s">
        <v>15</v>
      </c>
      <c r="C238" s="38">
        <v>2005</v>
      </c>
      <c r="D238" s="38" t="s">
        <v>252</v>
      </c>
      <c r="E238" s="40" t="s">
        <v>254</v>
      </c>
      <c r="F238" s="62">
        <v>4.5863607064184464</v>
      </c>
      <c r="G238" s="61">
        <f>(G307+G330+G468)/3</f>
        <v>6006544.666666667</v>
      </c>
      <c r="H238" s="61">
        <v>813321971.87519598</v>
      </c>
      <c r="I238" s="61">
        <v>34.396934864464974</v>
      </c>
      <c r="J238" s="61">
        <v>492.80864888957683</v>
      </c>
      <c r="K238" s="41">
        <f>(K54+K77+K307)/3</f>
        <v>52.394730724793483</v>
      </c>
      <c r="L238" s="39">
        <f>(L54+L77+L307)/3</f>
        <v>5581.747676279304</v>
      </c>
      <c r="M238" s="61">
        <v>46.228482003129891</v>
      </c>
      <c r="N238" s="60">
        <v>26.809000000000001</v>
      </c>
    </row>
    <row r="239" spans="1:14" hidden="1" x14ac:dyDescent="0.4">
      <c r="A239" s="38">
        <v>11</v>
      </c>
      <c r="B239" s="38" t="s">
        <v>15</v>
      </c>
      <c r="C239" s="38">
        <v>2006</v>
      </c>
      <c r="D239" s="38" t="s">
        <v>252</v>
      </c>
      <c r="E239" s="40" t="s">
        <v>254</v>
      </c>
      <c r="F239" s="62">
        <v>5.8759358110993816</v>
      </c>
      <c r="G239" s="61">
        <f>(G308+G331+G469)/3</f>
        <v>6148059.333333333</v>
      </c>
      <c r="H239" s="61">
        <v>456523167.70382398</v>
      </c>
      <c r="I239" s="61">
        <v>38.11192443259214</v>
      </c>
      <c r="J239" s="61">
        <v>503.53833218853435</v>
      </c>
      <c r="K239" s="41">
        <f>(K55+K78+K308)/3</f>
        <v>53.259345830674185</v>
      </c>
      <c r="L239" s="39">
        <f>(L55+L78+L308)/3</f>
        <v>6215.984277021299</v>
      </c>
      <c r="M239" s="61">
        <v>48.337595907928389</v>
      </c>
      <c r="N239" s="60">
        <v>27.516999999999999</v>
      </c>
    </row>
    <row r="240" spans="1:14" hidden="1" x14ac:dyDescent="0.4">
      <c r="A240" s="38">
        <v>11</v>
      </c>
      <c r="B240" s="38" t="s">
        <v>15</v>
      </c>
      <c r="C240" s="38">
        <v>2007</v>
      </c>
      <c r="D240" s="38" t="s">
        <v>252</v>
      </c>
      <c r="E240" s="40" t="s">
        <v>254</v>
      </c>
      <c r="F240" s="62">
        <v>6.4712601050251521</v>
      </c>
      <c r="G240" s="61">
        <f>(G309+G470+G332)/3</f>
        <v>6287882</v>
      </c>
      <c r="H240" s="61">
        <v>651029738.05482197</v>
      </c>
      <c r="I240" s="61">
        <v>39.94238265317351</v>
      </c>
      <c r="J240" s="61">
        <v>552.33893453070471</v>
      </c>
      <c r="K240" s="41">
        <f>(K56+K79+K309)/3</f>
        <v>57.639524168719589</v>
      </c>
      <c r="L240" s="39">
        <f>(L56+L79+L309)/3</f>
        <v>6974.1942570531246</v>
      </c>
      <c r="M240" s="61">
        <v>48.471849865951746</v>
      </c>
      <c r="N240" s="60">
        <v>28.236999999999998</v>
      </c>
    </row>
    <row r="241" spans="1:14" hidden="1" x14ac:dyDescent="0.4">
      <c r="A241" s="38">
        <v>11</v>
      </c>
      <c r="B241" s="38" t="s">
        <v>15</v>
      </c>
      <c r="C241" s="38">
        <v>2008</v>
      </c>
      <c r="D241" s="38" t="s">
        <v>252</v>
      </c>
      <c r="E241" s="40" t="s">
        <v>254</v>
      </c>
      <c r="F241" s="62">
        <v>7.860966093942622</v>
      </c>
      <c r="G241" s="61">
        <f>(G310+G333+G471)/3</f>
        <v>6432466</v>
      </c>
      <c r="H241" s="61">
        <v>1328422986.5175099</v>
      </c>
      <c r="I241" s="61">
        <v>42.6209140325589</v>
      </c>
      <c r="J241" s="61">
        <v>630.10897920292348</v>
      </c>
      <c r="K241" s="41">
        <f>(K57+K80+K310)/3</f>
        <v>57.895807855337843</v>
      </c>
      <c r="L241" s="39">
        <f>(L57+L80+L310)/3</f>
        <v>7500.871586379305</v>
      </c>
      <c r="M241" s="61">
        <v>48.37288965011011</v>
      </c>
      <c r="N241" s="60">
        <v>28.968</v>
      </c>
    </row>
    <row r="242" spans="1:14" hidden="1" x14ac:dyDescent="0.4">
      <c r="A242" s="38">
        <v>11</v>
      </c>
      <c r="B242" s="38" t="s">
        <v>15</v>
      </c>
      <c r="C242" s="38">
        <v>2009</v>
      </c>
      <c r="D242" s="38" t="s">
        <v>252</v>
      </c>
      <c r="E242" s="40" t="s">
        <v>254</v>
      </c>
      <c r="F242" s="62">
        <v>6.7643546809187427</v>
      </c>
      <c r="G242" s="61">
        <f>(G311+G334+G472)/3</f>
        <v>6579823</v>
      </c>
      <c r="H242" s="61">
        <v>901286583.13085997</v>
      </c>
      <c r="I242" s="61">
        <v>40.092796223022958</v>
      </c>
      <c r="J242" s="61">
        <v>698.52094498398048</v>
      </c>
      <c r="K242" s="41">
        <f>(K58+K81+K311)/3</f>
        <v>57.832314074726376</v>
      </c>
      <c r="L242" s="39">
        <f>(L58+L81+L311)/3</f>
        <v>6496.9319456852018</v>
      </c>
      <c r="M242" s="61">
        <v>48.603225073813313</v>
      </c>
      <c r="N242" s="60">
        <v>29.709</v>
      </c>
    </row>
    <row r="243" spans="1:14" hidden="1" x14ac:dyDescent="0.4">
      <c r="A243" s="38">
        <v>11</v>
      </c>
      <c r="B243" s="38" t="s">
        <v>15</v>
      </c>
      <c r="C243" s="38">
        <v>2010</v>
      </c>
      <c r="D243" s="38" t="s">
        <v>252</v>
      </c>
      <c r="E243" s="40" t="s">
        <v>254</v>
      </c>
      <c r="F243" s="62">
        <v>7.1446630281084111</v>
      </c>
      <c r="G243" s="61">
        <f>(G312+G335+G473)/3</f>
        <v>6730064</v>
      </c>
      <c r="H243" s="61">
        <v>1232258246.59254</v>
      </c>
      <c r="I243" s="61">
        <v>37.802842670832149</v>
      </c>
      <c r="J243" s="61">
        <v>776.85957694028093</v>
      </c>
      <c r="K243" s="41">
        <f>(K59+K82+K312)/3</f>
        <v>60.597413251167346</v>
      </c>
      <c r="L243" s="39">
        <f>(L82+L59+L312)/3</f>
        <v>6303.3089955062142</v>
      </c>
      <c r="M243" s="61">
        <v>48.64593781344032</v>
      </c>
      <c r="N243" s="60">
        <v>30.462</v>
      </c>
    </row>
    <row r="244" spans="1:14" hidden="1" x14ac:dyDescent="0.4">
      <c r="A244" s="38">
        <v>11</v>
      </c>
      <c r="B244" s="38" t="s">
        <v>15</v>
      </c>
      <c r="C244" s="38">
        <v>2011</v>
      </c>
      <c r="D244" s="38" t="s">
        <v>252</v>
      </c>
      <c r="E244" s="40" t="s">
        <v>254</v>
      </c>
      <c r="F244" s="62">
        <v>7.8594508527249189</v>
      </c>
      <c r="G244" s="61">
        <f>(G313+G336+G474)/3</f>
        <v>6883382.333333333</v>
      </c>
      <c r="H244" s="61">
        <v>1264725163.33408</v>
      </c>
      <c r="I244" s="61">
        <v>47.420849835689815</v>
      </c>
      <c r="J244" s="61">
        <v>856.38188681870054</v>
      </c>
      <c r="K244" s="41">
        <f>(K60+K83+K313)/3</f>
        <v>59.456660546778856</v>
      </c>
      <c r="L244" s="39">
        <f>(L83+L60+L313)/3</f>
        <v>7115.5761059935421</v>
      </c>
      <c r="M244" s="61">
        <v>47.447447447447452</v>
      </c>
      <c r="N244" s="60">
        <v>31.225000000000001</v>
      </c>
    </row>
    <row r="245" spans="1:14" hidden="1" x14ac:dyDescent="0.4">
      <c r="A245" s="38">
        <v>11</v>
      </c>
      <c r="B245" s="38" t="s">
        <v>15</v>
      </c>
      <c r="C245" s="38">
        <v>2012</v>
      </c>
      <c r="D245" s="38" t="s">
        <v>252</v>
      </c>
      <c r="E245" s="40" t="s">
        <v>254</v>
      </c>
      <c r="F245" s="62">
        <v>8.1645736762463486</v>
      </c>
      <c r="G245" s="61">
        <f>(G337+G314+G475)/3</f>
        <v>7039213</v>
      </c>
      <c r="H245" s="61">
        <v>1584403459.9846599</v>
      </c>
      <c r="I245" s="61">
        <v>48.110922749046729</v>
      </c>
      <c r="J245" s="61">
        <v>876.81801044142298</v>
      </c>
      <c r="K245" s="41">
        <f>(K314+K337+K475)/3</f>
        <v>75.445138167241524</v>
      </c>
      <c r="L245" s="39">
        <f>(L314+L337+L475)/3</f>
        <v>2419.4993485133709</v>
      </c>
      <c r="M245" s="61">
        <v>49.267015706806291</v>
      </c>
      <c r="N245" s="60">
        <v>31.992999999999999</v>
      </c>
    </row>
    <row r="246" spans="1:14" hidden="1" x14ac:dyDescent="0.4">
      <c r="A246" s="38">
        <v>11</v>
      </c>
      <c r="B246" s="38" t="s">
        <v>15</v>
      </c>
      <c r="C246" s="38">
        <v>2013</v>
      </c>
      <c r="D246" s="38" t="s">
        <v>252</v>
      </c>
      <c r="E246" s="40" t="s">
        <v>254</v>
      </c>
      <c r="F246" s="62">
        <v>7.1749534323241448</v>
      </c>
      <c r="G246" s="61">
        <f>(G315+G338+G476)/3</f>
        <v>7197339.666666667</v>
      </c>
      <c r="H246" s="61">
        <v>2602962095.3681598</v>
      </c>
      <c r="I246" s="61">
        <v>46.296402722817369</v>
      </c>
      <c r="J246" s="61">
        <v>973.773904318684</v>
      </c>
      <c r="K246" s="41">
        <f>(K62+K85+K315)/3</f>
        <v>85.755982973575399</v>
      </c>
      <c r="L246" s="39">
        <f>(L62+L85+L315)/3</f>
        <v>7237.0483243442241</v>
      </c>
      <c r="M246" s="61">
        <v>52.114093959731548</v>
      </c>
      <c r="N246" s="60">
        <v>32.762</v>
      </c>
    </row>
    <row r="247" spans="1:14" hidden="1" x14ac:dyDescent="0.4">
      <c r="A247" s="38">
        <v>11</v>
      </c>
      <c r="B247" s="38" t="s">
        <v>15</v>
      </c>
      <c r="C247" s="38">
        <v>2014</v>
      </c>
      <c r="D247" s="38" t="s">
        <v>252</v>
      </c>
      <c r="E247" s="40" t="s">
        <v>254</v>
      </c>
      <c r="F247" s="62">
        <v>5.6687885251390355</v>
      </c>
      <c r="G247" s="61">
        <f>(G86+G63+G316)/3</f>
        <v>23157448.333333332</v>
      </c>
      <c r="H247" s="61">
        <v>2539190939.6837001</v>
      </c>
      <c r="I247" s="61">
        <v>44.514080196809587</v>
      </c>
      <c r="J247" s="61">
        <v>1108.5149572070729</v>
      </c>
      <c r="K247" s="41">
        <f>(K63+K86+K316)/3</f>
        <v>89.738735024698244</v>
      </c>
      <c r="L247" s="39">
        <f>(L86+L63+L316)/3</f>
        <v>7406.4098166370868</v>
      </c>
      <c r="M247" s="61">
        <v>52.802312510036941</v>
      </c>
      <c r="N247" s="60">
        <v>33.534999999999997</v>
      </c>
    </row>
    <row r="248" spans="1:14" hidden="1" x14ac:dyDescent="0.4">
      <c r="A248" s="38">
        <v>11</v>
      </c>
      <c r="B248" s="38" t="s">
        <v>15</v>
      </c>
      <c r="C248" s="38">
        <v>2015</v>
      </c>
      <c r="D248" s="38" t="s">
        <v>252</v>
      </c>
      <c r="E248" s="40" t="s">
        <v>254</v>
      </c>
      <c r="F248" s="62">
        <v>5.8727770410232267</v>
      </c>
      <c r="G248" s="61">
        <f>(G317+G340+G478)/3</f>
        <v>7525011.333333333</v>
      </c>
      <c r="H248" s="61">
        <v>2831152765.1551499</v>
      </c>
      <c r="I248" s="61">
        <v>42.085996307038194</v>
      </c>
      <c r="J248" s="61">
        <v>1236.0043923981625</v>
      </c>
      <c r="K248" s="41">
        <f>(K64+K87+K317)/3</f>
        <v>82.166177213599767</v>
      </c>
      <c r="L248" s="39">
        <f>(L64+L87+L317)/3</f>
        <v>7074.8712155903049</v>
      </c>
      <c r="M248" s="61">
        <f t="shared" ref="M248:M255" si="14">(M247+M246+M245)/3</f>
        <v>51.394474058858258</v>
      </c>
      <c r="N248" s="60">
        <v>34.308</v>
      </c>
    </row>
    <row r="249" spans="1:14" hidden="1" x14ac:dyDescent="0.4">
      <c r="A249" s="38">
        <v>11</v>
      </c>
      <c r="B249" s="38" t="s">
        <v>15</v>
      </c>
      <c r="C249" s="38">
        <v>2016</v>
      </c>
      <c r="D249" s="38" t="s">
        <v>252</v>
      </c>
      <c r="E249" s="40" t="s">
        <v>254</v>
      </c>
      <c r="F249" s="62">
        <v>27.850737724833905</v>
      </c>
      <c r="G249" s="61">
        <f>(G65+G88+G318)/3</f>
        <v>24184519</v>
      </c>
      <c r="H249" s="61">
        <v>2332724780.7110801</v>
      </c>
      <c r="I249" s="61">
        <v>31.334150134614202</v>
      </c>
      <c r="J249" s="61">
        <v>1659.9624960567364</v>
      </c>
      <c r="K249" s="41">
        <f>(K88+K65+K318)/3</f>
        <v>82.310212076077491</v>
      </c>
      <c r="L249" s="39">
        <f>(L65+L88+L318)/3</f>
        <v>7155.3600326593323</v>
      </c>
      <c r="M249" s="61">
        <f t="shared" si="14"/>
        <v>52.103626842875578</v>
      </c>
      <c r="N249" s="60">
        <v>35.082999999999998</v>
      </c>
    </row>
    <row r="250" spans="1:14" hidden="1" x14ac:dyDescent="0.4">
      <c r="A250" s="38">
        <v>11</v>
      </c>
      <c r="B250" s="38" t="s">
        <v>15</v>
      </c>
      <c r="C250" s="38">
        <v>2017</v>
      </c>
      <c r="D250" s="38" t="s">
        <v>252</v>
      </c>
      <c r="E250" s="40" t="s">
        <v>254</v>
      </c>
      <c r="F250" s="62">
        <v>5.047597353909822</v>
      </c>
      <c r="G250" s="61">
        <f>(G89+G66+G319)/3</f>
        <v>24707648.111111108</v>
      </c>
      <c r="H250" s="61">
        <v>1810395803.5674601</v>
      </c>
      <c r="I250" s="61">
        <v>29.99972938173881</v>
      </c>
      <c r="J250" s="61">
        <v>1815.6102618018544</v>
      </c>
      <c r="K250" s="41">
        <f>(K89+K66+K319)/3</f>
        <v>81.590376945185824</v>
      </c>
      <c r="L250" s="39">
        <f>(L66+L89+L319)/3</f>
        <v>7344.6935932043225</v>
      </c>
      <c r="M250" s="61">
        <f t="shared" si="14"/>
        <v>52.100137803923587</v>
      </c>
      <c r="N250" s="60">
        <v>35.857999999999997</v>
      </c>
    </row>
    <row r="251" spans="1:14" hidden="1" x14ac:dyDescent="0.4">
      <c r="A251" s="38">
        <v>11</v>
      </c>
      <c r="B251" s="38" t="s">
        <v>15</v>
      </c>
      <c r="C251" s="38">
        <v>2018</v>
      </c>
      <c r="D251" s="38" t="s">
        <v>252</v>
      </c>
      <c r="E251" s="40" t="s">
        <v>254</v>
      </c>
      <c r="F251" s="62">
        <v>5.8055269700369792</v>
      </c>
      <c r="G251" s="61">
        <f>(G90+G67+G320)/3</f>
        <v>25230851.666666668</v>
      </c>
      <c r="H251" s="61">
        <v>2421626238.43717</v>
      </c>
      <c r="I251" s="61">
        <v>32.514635419985957</v>
      </c>
      <c r="J251" s="61">
        <v>1963.412492196411</v>
      </c>
      <c r="K251" s="41">
        <f>(K67+K90+K320)/3</f>
        <v>83.505302418233114</v>
      </c>
      <c r="L251" s="39">
        <f>(L67+L90+L320)/3</f>
        <v>7833.3504009073904</v>
      </c>
      <c r="M251" s="61">
        <f t="shared" si="14"/>
        <v>51.866079568552472</v>
      </c>
      <c r="N251" s="60">
        <v>36.631999999999998</v>
      </c>
    </row>
    <row r="252" spans="1:14" hidden="1" x14ac:dyDescent="0.4">
      <c r="A252" s="38">
        <v>11</v>
      </c>
      <c r="B252" s="38" t="s">
        <v>15</v>
      </c>
      <c r="C252" s="38">
        <v>2019</v>
      </c>
      <c r="D252" s="38" t="s">
        <v>252</v>
      </c>
      <c r="E252" s="40" t="s">
        <v>254</v>
      </c>
      <c r="F252" s="62">
        <v>3.6581679635243631</v>
      </c>
      <c r="G252" s="61">
        <f>(G68+G91+G321)/3</f>
        <v>25751173.666666668</v>
      </c>
      <c r="H252" s="61">
        <v>1908045387.02685</v>
      </c>
      <c r="I252" s="61">
        <v>31.578051281467474</v>
      </c>
      <c r="J252" s="61">
        <v>2122.0783966749236</v>
      </c>
      <c r="K252" s="41">
        <f>(K68+K91+K321)/3</f>
        <v>84.372082170563544</v>
      </c>
      <c r="L252" s="39">
        <f>(L68+L91+L321)/3</f>
        <v>7974.2913527004166</v>
      </c>
      <c r="M252" s="61">
        <f t="shared" si="14"/>
        <v>52.02328140511721</v>
      </c>
      <c r="N252" s="60">
        <v>37.405000000000001</v>
      </c>
    </row>
    <row r="253" spans="1:14" hidden="1" x14ac:dyDescent="0.4">
      <c r="A253" s="38">
        <v>11</v>
      </c>
      <c r="B253" s="38" t="s">
        <v>15</v>
      </c>
      <c r="C253" s="38">
        <v>2020</v>
      </c>
      <c r="D253" s="38" t="s">
        <v>252</v>
      </c>
      <c r="E253" s="40" t="s">
        <v>254</v>
      </c>
      <c r="F253" s="62">
        <v>3.8410447237990439</v>
      </c>
      <c r="G253" s="61">
        <f>(G69+G92+G322)/3</f>
        <v>26257257.555555556</v>
      </c>
      <c r="H253" s="61">
        <v>1525312160.4049301</v>
      </c>
      <c r="I253" s="61">
        <v>26.271447376215018</v>
      </c>
      <c r="J253" s="61">
        <v>2233.3059012976237</v>
      </c>
      <c r="K253" s="41">
        <f>(K92+K69+K322)/3</f>
        <v>61.503203222407002</v>
      </c>
      <c r="L253" s="39">
        <f>(L69+L92+L322)/3</f>
        <v>6606.5816360472863</v>
      </c>
      <c r="M253" s="61">
        <f t="shared" si="14"/>
        <v>51.996499592531087</v>
      </c>
      <c r="N253" s="60">
        <v>38.177</v>
      </c>
    </row>
    <row r="254" spans="1:14" hidden="1" x14ac:dyDescent="0.4">
      <c r="A254" s="38">
        <v>11</v>
      </c>
      <c r="B254" s="38" t="s">
        <v>15</v>
      </c>
      <c r="C254" s="38">
        <v>2021</v>
      </c>
      <c r="D254" s="38" t="s">
        <v>252</v>
      </c>
      <c r="E254" s="40" t="s">
        <v>254</v>
      </c>
      <c r="F254" s="62">
        <v>4.1211747067956992</v>
      </c>
      <c r="G254" s="61">
        <f>(G323+G346+G484)/3</f>
        <v>8554764</v>
      </c>
      <c r="H254" s="61">
        <v>1723856464.1234601</v>
      </c>
      <c r="I254" s="61">
        <v>27.724004703663109</v>
      </c>
      <c r="J254" s="61">
        <v>2457.924039361415</v>
      </c>
      <c r="K254" s="41">
        <f>(K93+K70+K323)/3</f>
        <v>67.457757109171951</v>
      </c>
      <c r="L254" s="39">
        <f>(L70+L93+L323)/3</f>
        <v>7413.2566291830199</v>
      </c>
      <c r="M254" s="61">
        <f t="shared" si="14"/>
        <v>51.961953522066921</v>
      </c>
      <c r="N254" s="60">
        <v>38.945999999999998</v>
      </c>
    </row>
    <row r="255" spans="1:14" ht="12.4" hidden="1" customHeight="1" x14ac:dyDescent="0.4">
      <c r="A255" s="38">
        <v>11</v>
      </c>
      <c r="B255" s="38" t="s">
        <v>15</v>
      </c>
      <c r="C255" s="38">
        <v>2022</v>
      </c>
      <c r="D255" s="38" t="s">
        <v>252</v>
      </c>
      <c r="E255" s="40" t="s">
        <v>254</v>
      </c>
      <c r="F255" s="62">
        <v>5.0490218788313115</v>
      </c>
      <c r="G255" s="61">
        <f>(G71+G94)/3</f>
        <v>22798874.888888892</v>
      </c>
      <c r="H255" s="61">
        <v>1634888030.42698</v>
      </c>
      <c r="I255" s="61">
        <v>33.779967270573493</v>
      </c>
      <c r="J255" s="61">
        <v>2688.305500907381</v>
      </c>
      <c r="K255" s="41">
        <f>(K94+K71+K324)/3</f>
        <v>75.86860313056583</v>
      </c>
      <c r="L255" s="39">
        <f>(L71+L94+L324)/3</f>
        <v>8521.7385636739273</v>
      </c>
      <c r="M255" s="61">
        <f t="shared" si="14"/>
        <v>51.993911506571742</v>
      </c>
      <c r="N255" s="60">
        <v>39.710999999999999</v>
      </c>
    </row>
    <row r="256" spans="1:14" x14ac:dyDescent="0.4">
      <c r="A256" s="49">
        <v>12</v>
      </c>
      <c r="B256" s="49" t="s">
        <v>76</v>
      </c>
      <c r="C256" s="49">
        <v>2000</v>
      </c>
      <c r="D256" s="49" t="s">
        <v>249</v>
      </c>
      <c r="E256" s="50" t="s">
        <v>247</v>
      </c>
      <c r="F256" s="60">
        <v>5.3075721395926294</v>
      </c>
      <c r="G256" s="61" t="e">
        <f>(G348+G371+#REF!)/3</f>
        <v>#REF!</v>
      </c>
      <c r="H256" s="61">
        <v>73696943.905000001</v>
      </c>
      <c r="I256" s="61">
        <v>90.578525902925307</v>
      </c>
      <c r="J256" s="61">
        <v>11560.245903187901</v>
      </c>
      <c r="K256" s="51" t="e">
        <f>(K348+K371+#REF!)/3</f>
        <v>#REF!</v>
      </c>
      <c r="L256" s="52" t="e">
        <f>(L348+L371+#REF!)/3</f>
        <v>#REF!</v>
      </c>
      <c r="M256" s="61">
        <v>65.822298982920728</v>
      </c>
      <c r="N256" s="60">
        <v>69.972999999999999</v>
      </c>
    </row>
    <row r="257" spans="1:14" x14ac:dyDescent="0.4">
      <c r="A257" s="49">
        <v>12</v>
      </c>
      <c r="B257" s="49" t="s">
        <v>76</v>
      </c>
      <c r="C257" s="49">
        <v>2001</v>
      </c>
      <c r="D257" s="49" t="s">
        <v>249</v>
      </c>
      <c r="E257" s="50" t="s">
        <v>247</v>
      </c>
      <c r="F257" s="60">
        <v>5.2092405446153309</v>
      </c>
      <c r="G257" s="61" t="e">
        <f>(G349+G372+#REF!)/3</f>
        <v>#REF!</v>
      </c>
      <c r="H257" s="61">
        <v>91504910.939999998</v>
      </c>
      <c r="I257" s="61">
        <v>86.362743493206736</v>
      </c>
      <c r="J257" s="61">
        <v>11510.040433044311</v>
      </c>
      <c r="K257" s="51" t="e">
        <f>(K349+K372+#REF!)/3</f>
        <v>#REF!</v>
      </c>
      <c r="L257" s="52" t="e">
        <f>(L349+#REF!+L372)/3</f>
        <v>#REF!</v>
      </c>
      <c r="M257" s="61">
        <v>67.445972495088398</v>
      </c>
      <c r="N257" s="60">
        <v>70.457999999999998</v>
      </c>
    </row>
    <row r="258" spans="1:14" x14ac:dyDescent="0.4">
      <c r="A258" s="49">
        <v>12</v>
      </c>
      <c r="B258" s="49" t="s">
        <v>76</v>
      </c>
      <c r="C258" s="49">
        <v>2002</v>
      </c>
      <c r="D258" s="49" t="s">
        <v>249</v>
      </c>
      <c r="E258" s="50" t="s">
        <v>247</v>
      </c>
      <c r="F258" s="60">
        <v>5.245821114042525</v>
      </c>
      <c r="G258" s="61" t="e">
        <f>(G350+G373+#REF!)/3</f>
        <v>#REF!</v>
      </c>
      <c r="H258" s="61">
        <v>228343253.80000001</v>
      </c>
      <c r="I258" s="61">
        <v>83.471752776436503</v>
      </c>
      <c r="J258" s="61">
        <v>11658.629036797958</v>
      </c>
      <c r="K258" s="51" t="e">
        <f>(K350+K373+#REF!)/3</f>
        <v>#REF!</v>
      </c>
      <c r="L258" s="52" t="e">
        <f>(L350+L373+#REF!)/3</f>
        <v>#REF!</v>
      </c>
      <c r="M258" s="61">
        <v>66.837337534462378</v>
      </c>
      <c r="N258" s="60">
        <v>70.938999999999993</v>
      </c>
    </row>
    <row r="259" spans="1:14" x14ac:dyDescent="0.4">
      <c r="A259" s="49">
        <v>12</v>
      </c>
      <c r="B259" s="49" t="s">
        <v>76</v>
      </c>
      <c r="C259" s="49">
        <v>2003</v>
      </c>
      <c r="D259" s="49" t="s">
        <v>249</v>
      </c>
      <c r="E259" s="50" t="s">
        <v>247</v>
      </c>
      <c r="F259" s="60">
        <v>5.3615643311878252</v>
      </c>
      <c r="G259" s="61" t="e">
        <f>(G258+G257+G256)/3</f>
        <v>#REF!</v>
      </c>
      <c r="H259" s="61">
        <v>184701288.595</v>
      </c>
      <c r="I259" s="61">
        <v>90.091914628446801</v>
      </c>
      <c r="J259" s="61">
        <v>11998.175694114745</v>
      </c>
      <c r="K259" s="51">
        <f>(K282+K305+K374)/3</f>
        <v>72.514062567002199</v>
      </c>
      <c r="L259" s="52">
        <f>(L282+L305+L374)/3</f>
        <v>5602.7741855131017</v>
      </c>
      <c r="M259" s="61">
        <v>66.186490169359544</v>
      </c>
      <c r="N259" s="60">
        <v>71.415000000000006</v>
      </c>
    </row>
    <row r="260" spans="1:14" x14ac:dyDescent="0.4">
      <c r="A260" s="49">
        <v>12</v>
      </c>
      <c r="B260" s="49" t="s">
        <v>76</v>
      </c>
      <c r="C260" s="49">
        <v>2004</v>
      </c>
      <c r="D260" s="49" t="s">
        <v>249</v>
      </c>
      <c r="E260" s="50" t="s">
        <v>247</v>
      </c>
      <c r="F260" s="60">
        <v>5.7299654085354934</v>
      </c>
      <c r="G260" s="61" t="e">
        <f>(G352+G375+#REF!)/3</f>
        <v>#REF!</v>
      </c>
      <c r="H260" s="61">
        <v>228334500</v>
      </c>
      <c r="I260" s="61">
        <v>92.046741181593845</v>
      </c>
      <c r="J260" s="61">
        <v>12828.438948995363</v>
      </c>
      <c r="K260" s="51">
        <f>(K283+K306+K375)/3</f>
        <v>74.315846135122172</v>
      </c>
      <c r="L260" s="52">
        <f>(L306+L283+L375)/3</f>
        <v>6143.5903756755069</v>
      </c>
      <c r="M260" s="61">
        <v>67.407271391847218</v>
      </c>
      <c r="N260" s="60">
        <v>71.887</v>
      </c>
    </row>
    <row r="261" spans="1:14" x14ac:dyDescent="0.4">
      <c r="A261" s="49">
        <v>12</v>
      </c>
      <c r="B261" s="49" t="s">
        <v>76</v>
      </c>
      <c r="C261" s="49">
        <v>2005</v>
      </c>
      <c r="D261" s="49" t="s">
        <v>249</v>
      </c>
      <c r="E261" s="50" t="s">
        <v>247</v>
      </c>
      <c r="F261" s="60">
        <v>5.8428287086548254</v>
      </c>
      <c r="G261" s="61" t="e">
        <f>(G353+G376+#REF!)/3</f>
        <v>#REF!</v>
      </c>
      <c r="H261" s="61">
        <v>390061395.86430001</v>
      </c>
      <c r="I261" s="61">
        <v>97.616180128289045</v>
      </c>
      <c r="J261" s="61">
        <v>14173.751377668596</v>
      </c>
      <c r="K261" s="51">
        <f>(K284+K307+K376)/3</f>
        <v>75.072487791184585</v>
      </c>
      <c r="L261" s="52" t="e">
        <f>(L353+L376+#REF!)/3</f>
        <v>#REF!</v>
      </c>
      <c r="M261" s="61">
        <v>65.533539356480645</v>
      </c>
      <c r="N261" s="60">
        <v>72.353999999999999</v>
      </c>
    </row>
    <row r="262" spans="1:14" x14ac:dyDescent="0.4">
      <c r="A262" s="49">
        <v>12</v>
      </c>
      <c r="B262" s="49" t="s">
        <v>76</v>
      </c>
      <c r="C262" s="49">
        <v>2006</v>
      </c>
      <c r="D262" s="49" t="s">
        <v>249</v>
      </c>
      <c r="E262" s="50" t="s">
        <v>247</v>
      </c>
      <c r="F262" s="60">
        <v>6.1212457277121608</v>
      </c>
      <c r="G262" s="61" t="e">
        <f>(G354+G377+#REF!)/3</f>
        <v>#REF!</v>
      </c>
      <c r="H262" s="61">
        <v>342267498.21499997</v>
      </c>
      <c r="I262" s="61">
        <v>96.516852600505047</v>
      </c>
      <c r="J262" s="61">
        <v>15595.636498104835</v>
      </c>
      <c r="K262" s="51">
        <f>(K285+K308+K377)/3</f>
        <v>74.301328408961396</v>
      </c>
      <c r="L262" s="52">
        <f>(L285+L308+L377)/3</f>
        <v>7191.8941113665251</v>
      </c>
      <c r="M262" s="61">
        <v>64.197099423379342</v>
      </c>
      <c r="N262" s="60">
        <v>72.816000000000003</v>
      </c>
    </row>
    <row r="263" spans="1:14" x14ac:dyDescent="0.4">
      <c r="A263" s="49">
        <v>12</v>
      </c>
      <c r="B263" s="49" t="s">
        <v>76</v>
      </c>
      <c r="C263" s="49">
        <v>2007</v>
      </c>
      <c r="D263" s="49" t="s">
        <v>249</v>
      </c>
      <c r="E263" s="50" t="s">
        <v>247</v>
      </c>
      <c r="F263" s="60">
        <v>5.9959399444804298</v>
      </c>
      <c r="G263" s="61" t="e">
        <f>(G378+G355+#REF!)/3</f>
        <v>#REF!</v>
      </c>
      <c r="H263" s="61">
        <v>476404576.95999998</v>
      </c>
      <c r="I263" s="61">
        <v>91.143560119811724</v>
      </c>
      <c r="J263" s="61">
        <v>17219.021234582455</v>
      </c>
      <c r="K263" s="51">
        <f>(K286+K309+K378)/3</f>
        <v>79.584623071169148</v>
      </c>
      <c r="L263" s="52">
        <f>(L286+L309+L378)/3</f>
        <v>7845.3350461510972</v>
      </c>
      <c r="M263" s="61">
        <v>62.508973438621673</v>
      </c>
      <c r="N263" s="60">
        <v>73.272999999999996</v>
      </c>
    </row>
    <row r="264" spans="1:14" x14ac:dyDescent="0.4">
      <c r="A264" s="49">
        <v>12</v>
      </c>
      <c r="B264" s="49" t="s">
        <v>76</v>
      </c>
      <c r="C264" s="49">
        <v>2008</v>
      </c>
      <c r="D264" s="49" t="s">
        <v>249</v>
      </c>
      <c r="E264" s="50" t="s">
        <v>247</v>
      </c>
      <c r="F264" s="60">
        <v>6.3215569713848208</v>
      </c>
      <c r="G264" s="61">
        <f>(G310+G402+G425)/3</f>
        <v>5594532.666666667</v>
      </c>
      <c r="H264" s="61">
        <v>615122884.63</v>
      </c>
      <c r="I264" s="61">
        <v>94.537380492137302</v>
      </c>
      <c r="J264" s="61">
        <v>17551.855044289983</v>
      </c>
      <c r="K264" s="51">
        <f>(K287+K310+K379)/3</f>
        <v>80.44032058988104</v>
      </c>
      <c r="L264" s="52">
        <f>(L287+L310+L379)/3</f>
        <v>7998.8834915783764</v>
      </c>
      <c r="M264" s="61">
        <v>61.259411362080762</v>
      </c>
      <c r="N264" s="60">
        <v>73.725999999999999</v>
      </c>
    </row>
    <row r="265" spans="1:14" x14ac:dyDescent="0.4">
      <c r="A265" s="49">
        <v>12</v>
      </c>
      <c r="B265" s="49" t="s">
        <v>76</v>
      </c>
      <c r="C265" s="49">
        <v>2009</v>
      </c>
      <c r="D265" s="49" t="s">
        <v>249</v>
      </c>
      <c r="E265" s="50" t="s">
        <v>247</v>
      </c>
      <c r="F265" s="60">
        <v>6.0157610281271676</v>
      </c>
      <c r="G265" s="61">
        <v>99.249161946565707</v>
      </c>
      <c r="H265" s="61">
        <v>356008255.11000001</v>
      </c>
      <c r="I265" s="61">
        <v>88.460418766095614</v>
      </c>
      <c r="J265" s="61">
        <v>16309.886007940364</v>
      </c>
      <c r="K265" s="51">
        <f>(K288+K311+K380)/3</f>
        <v>73.881278820938007</v>
      </c>
      <c r="L265" s="52">
        <f>(L288+L311+L380)/3</f>
        <v>7436.6180911094743</v>
      </c>
      <c r="M265" s="61">
        <v>61.581112502235733</v>
      </c>
      <c r="N265" s="60">
        <v>74.171999999999997</v>
      </c>
    </row>
    <row r="266" spans="1:14" x14ac:dyDescent="0.4">
      <c r="A266" s="49">
        <v>12</v>
      </c>
      <c r="B266" s="49" t="s">
        <v>76</v>
      </c>
      <c r="C266" s="49">
        <v>2010</v>
      </c>
      <c r="D266" s="49" t="s">
        <v>249</v>
      </c>
      <c r="E266" s="50" t="s">
        <v>247</v>
      </c>
      <c r="F266" s="60">
        <v>6.478781370744918</v>
      </c>
      <c r="G266" s="61" t="e">
        <f>(G358+G381+#REF!)/3</f>
        <v>#REF!</v>
      </c>
      <c r="H266" s="61">
        <v>425337312.58499998</v>
      </c>
      <c r="I266" s="61">
        <v>86.899572956092825</v>
      </c>
      <c r="J266" s="61">
        <v>16494.243040868405</v>
      </c>
      <c r="K266" s="51">
        <f>(K289+K381+K312)/3</f>
        <v>77.65647833092595</v>
      </c>
      <c r="L266" s="52">
        <f>(L289+L312+L381)/3</f>
        <v>7848.4881956165709</v>
      </c>
      <c r="M266" s="61">
        <v>62.128299365185427</v>
      </c>
      <c r="N266" s="60">
        <v>74.671999999999997</v>
      </c>
    </row>
    <row r="267" spans="1:14" x14ac:dyDescent="0.4">
      <c r="A267" s="49">
        <v>12</v>
      </c>
      <c r="B267" s="49" t="s">
        <v>76</v>
      </c>
      <c r="C267" s="49">
        <v>2011</v>
      </c>
      <c r="D267" s="49" t="s">
        <v>249</v>
      </c>
      <c r="E267" s="50" t="s">
        <v>247</v>
      </c>
      <c r="F267" s="60">
        <v>6.164447337529011</v>
      </c>
      <c r="G267" s="61" t="e">
        <f>(G359+G382+#REF!)/3</f>
        <v>#REF!</v>
      </c>
      <c r="H267" s="61">
        <v>459552936.36500001</v>
      </c>
      <c r="I267" s="61">
        <v>86.616270079890043</v>
      </c>
      <c r="J267" s="61">
        <v>16902.492322658865</v>
      </c>
      <c r="K267" s="51" t="e">
        <f>(K359+#REF!+K382)/3</f>
        <v>#REF!</v>
      </c>
      <c r="L267" s="52">
        <f>(L290+L313+L382)/3</f>
        <v>8360.8950920068728</v>
      </c>
      <c r="M267" s="61">
        <v>58.615844018970662</v>
      </c>
      <c r="N267" s="60">
        <v>75.188000000000002</v>
      </c>
    </row>
    <row r="268" spans="1:14" x14ac:dyDescent="0.4">
      <c r="A268" s="49">
        <v>12</v>
      </c>
      <c r="B268" s="49" t="s">
        <v>76</v>
      </c>
      <c r="C268" s="49">
        <v>2012</v>
      </c>
      <c r="D268" s="49" t="s">
        <v>249</v>
      </c>
      <c r="E268" s="50" t="s">
        <v>247</v>
      </c>
      <c r="F268" s="60">
        <v>6.3236304726788957</v>
      </c>
      <c r="G268" s="61" t="e">
        <f>(G383+G360+#REF!)/3</f>
        <v>#REF!</v>
      </c>
      <c r="H268" s="61">
        <v>528045664.50739998</v>
      </c>
      <c r="I268" s="61">
        <v>87.154979030527642</v>
      </c>
      <c r="J268" s="61">
        <v>16704.924383682661</v>
      </c>
      <c r="K268" s="51">
        <f>(K291+K314+K383)/3</f>
        <v>83.255665476864294</v>
      </c>
      <c r="L268" s="52">
        <f>(L291+L314+L383)/3</f>
        <v>8070.1604224159646</v>
      </c>
      <c r="M268" s="61">
        <v>57.268951194184851</v>
      </c>
      <c r="N268" s="60">
        <v>75.697000000000003</v>
      </c>
    </row>
    <row r="269" spans="1:14" x14ac:dyDescent="0.4">
      <c r="A269" s="49">
        <v>12</v>
      </c>
      <c r="B269" s="49" t="s">
        <v>76</v>
      </c>
      <c r="C269" s="49">
        <v>2013</v>
      </c>
      <c r="D269" s="49" t="s">
        <v>249</v>
      </c>
      <c r="E269" s="50" t="s">
        <v>247</v>
      </c>
      <c r="F269" s="60">
        <v>6.3422494742519255</v>
      </c>
      <c r="G269" s="61">
        <f>(G315+G407+G430)/3</f>
        <v>5995182.333333333</v>
      </c>
      <c r="H269" s="61">
        <v>104089451.15947799</v>
      </c>
      <c r="I269" s="61">
        <v>92.035086596023945</v>
      </c>
      <c r="J269" s="61">
        <v>16923.59091976234</v>
      </c>
      <c r="K269" s="51">
        <f>(K315+K292+K384)/3</f>
        <v>92.339439446810502</v>
      </c>
      <c r="L269" s="52" t="e">
        <f>(L361+L384+#REF!)/3</f>
        <v>#REF!</v>
      </c>
      <c r="M269" s="61">
        <v>56.129807692307686</v>
      </c>
      <c r="N269" s="60">
        <v>76.198999999999998</v>
      </c>
    </row>
    <row r="270" spans="1:14" x14ac:dyDescent="0.4">
      <c r="A270" s="49">
        <v>12</v>
      </c>
      <c r="B270" s="49" t="s">
        <v>76</v>
      </c>
      <c r="C270" s="49">
        <v>2014</v>
      </c>
      <c r="D270" s="49" t="s">
        <v>249</v>
      </c>
      <c r="E270" s="50" t="s">
        <v>247</v>
      </c>
      <c r="F270" s="60">
        <v>6.2900678043057567</v>
      </c>
      <c r="G270" s="61" t="e">
        <f>(G362+G385+#REF!)/3</f>
        <v>#REF!</v>
      </c>
      <c r="H270" s="61">
        <v>753687476.11427999</v>
      </c>
      <c r="I270" s="61">
        <v>89.548814682640838</v>
      </c>
      <c r="J270" s="61">
        <v>16964.752264021074</v>
      </c>
      <c r="K270" s="51">
        <f>(K293+K316+K385)/3</f>
        <v>91.438210471519824</v>
      </c>
      <c r="L270" s="52">
        <f>(L293+L316+L385)/3</f>
        <v>8353.4300929317978</v>
      </c>
      <c r="M270" s="61">
        <v>57.165244645655577</v>
      </c>
      <c r="N270" s="60">
        <v>76.692999999999998</v>
      </c>
    </row>
    <row r="271" spans="1:14" x14ac:dyDescent="0.4">
      <c r="A271" s="49">
        <v>12</v>
      </c>
      <c r="B271" s="49" t="s">
        <v>76</v>
      </c>
      <c r="C271" s="49">
        <v>2015</v>
      </c>
      <c r="D271" s="49" t="s">
        <v>249</v>
      </c>
      <c r="E271" s="50" t="s">
        <v>247</v>
      </c>
      <c r="F271" s="60">
        <v>5.7996891685470029</v>
      </c>
      <c r="G271" s="61">
        <f>(G156+G133+G202)/3</f>
        <v>1269032.0875296856</v>
      </c>
      <c r="H271" s="61">
        <v>688525943.30910504</v>
      </c>
      <c r="I271" s="61">
        <v>87.170468948035477</v>
      </c>
      <c r="J271" s="61">
        <v>17023.694364632142</v>
      </c>
      <c r="K271" s="51" t="e">
        <f>(K363+K386+#REF!)/3</f>
        <v>#REF!</v>
      </c>
      <c r="L271" s="52">
        <f>(L317+L294+L386)/3</f>
        <v>7978.3614888994171</v>
      </c>
      <c r="M271" s="63">
        <f t="shared" ref="M271:M278" si="15">(M270+M269+M268)/3</f>
        <v>56.854667844049366</v>
      </c>
      <c r="N271" s="60">
        <v>77.180999999999997</v>
      </c>
    </row>
    <row r="272" spans="1:14" x14ac:dyDescent="0.4">
      <c r="A272" s="49">
        <v>12</v>
      </c>
      <c r="B272" s="49" t="s">
        <v>76</v>
      </c>
      <c r="C272" s="49">
        <v>2016</v>
      </c>
      <c r="D272" s="49" t="s">
        <v>249</v>
      </c>
      <c r="E272" s="50" t="s">
        <v>247</v>
      </c>
      <c r="F272" s="60">
        <v>5.8294635793962835</v>
      </c>
      <c r="G272" s="61" t="e">
        <f>(G364+G387+#REF!)/3</f>
        <v>#REF!</v>
      </c>
      <c r="H272" s="61">
        <v>557500316.04356003</v>
      </c>
      <c r="I272" s="61">
        <v>78.475419651890249</v>
      </c>
      <c r="J272" s="61">
        <v>17381.365086542566</v>
      </c>
      <c r="K272" s="51">
        <f>(K295+K318+K387)/3</f>
        <v>79.309012585247942</v>
      </c>
      <c r="L272" s="52">
        <f>(L295+L318+L387)/3</f>
        <v>8280.9123518689685</v>
      </c>
      <c r="M272" s="63">
        <f t="shared" si="15"/>
        <v>56.716573394004207</v>
      </c>
      <c r="N272" s="60">
        <v>77.661000000000001</v>
      </c>
    </row>
    <row r="273" spans="1:14" x14ac:dyDescent="0.4">
      <c r="A273" s="49">
        <v>12</v>
      </c>
      <c r="B273" s="49" t="s">
        <v>76</v>
      </c>
      <c r="C273" s="49">
        <v>2017</v>
      </c>
      <c r="D273" s="49" t="s">
        <v>249</v>
      </c>
      <c r="E273" s="50" t="s">
        <v>247</v>
      </c>
      <c r="F273" s="60">
        <v>5.946407168884539</v>
      </c>
      <c r="G273" s="61" t="e">
        <f>(G365+G388+#REF!)/3</f>
        <v>#REF!</v>
      </c>
      <c r="H273" s="61">
        <v>91481933.165000007</v>
      </c>
      <c r="I273" s="61">
        <v>76.282475011517732</v>
      </c>
      <c r="J273" s="61">
        <v>17881.563253303342</v>
      </c>
      <c r="K273" s="51">
        <f>(K296+K319+K388)/3</f>
        <v>73.227674448904864</v>
      </c>
      <c r="L273" s="52">
        <f>(L296+L319+L388)/3</f>
        <v>8560.7262580042279</v>
      </c>
      <c r="M273" s="63">
        <f t="shared" si="15"/>
        <v>56.912161961236386</v>
      </c>
      <c r="N273" s="60">
        <v>78.134</v>
      </c>
    </row>
    <row r="274" spans="1:14" x14ac:dyDescent="0.4">
      <c r="A274" s="49">
        <v>12</v>
      </c>
      <c r="B274" s="49" t="s">
        <v>76</v>
      </c>
      <c r="C274" s="49">
        <v>2018</v>
      </c>
      <c r="D274" s="49" t="s">
        <v>249</v>
      </c>
      <c r="E274" s="50" t="s">
        <v>247</v>
      </c>
      <c r="F274" s="60">
        <v>6.2795794162066407</v>
      </c>
      <c r="G274" s="61" t="e">
        <f>(G366+G389+#REF!)/3</f>
        <v>#REF!</v>
      </c>
      <c r="H274" s="61">
        <v>241596499.90000001</v>
      </c>
      <c r="I274" s="61">
        <v>81.039088107235457</v>
      </c>
      <c r="J274" s="61">
        <v>18271.252252509941</v>
      </c>
      <c r="K274" s="51">
        <f>(K297+K320+K389)/3</f>
        <v>76.763128864076535</v>
      </c>
      <c r="L274" s="52">
        <f>(L297+L320+L389)/3</f>
        <v>8804.5027693076845</v>
      </c>
      <c r="M274" s="63">
        <f t="shared" si="15"/>
        <v>56.827801066429991</v>
      </c>
      <c r="N274" s="60">
        <v>78.594999999999999</v>
      </c>
    </row>
    <row r="275" spans="1:14" x14ac:dyDescent="0.4">
      <c r="A275" s="49">
        <v>12</v>
      </c>
      <c r="B275" s="49" t="s">
        <v>76</v>
      </c>
      <c r="C275" s="49">
        <v>2019</v>
      </c>
      <c r="D275" s="49" t="s">
        <v>249</v>
      </c>
      <c r="E275" s="50" t="s">
        <v>247</v>
      </c>
      <c r="F275" s="60">
        <v>6.1234269500341725</v>
      </c>
      <c r="G275" s="61" t="e">
        <f>(G367+#REF!+G390)/3</f>
        <v>#REF!</v>
      </c>
      <c r="H275" s="61">
        <v>215370128.59999999</v>
      </c>
      <c r="I275" s="61">
        <v>80.855067308232393</v>
      </c>
      <c r="J275" s="61">
        <v>19063.102291384112</v>
      </c>
      <c r="K275" s="51">
        <f>(K321+K298+K390)/3</f>
        <v>75.87646032752663</v>
      </c>
      <c r="L275" s="52">
        <f>(L298+L321+L390)/3</f>
        <v>8975.0497799771783</v>
      </c>
      <c r="M275" s="63">
        <f t="shared" si="15"/>
        <v>56.8188454738902</v>
      </c>
      <c r="N275" s="60">
        <v>79.043999999999997</v>
      </c>
    </row>
    <row r="276" spans="1:14" x14ac:dyDescent="0.4">
      <c r="A276" s="49">
        <v>12</v>
      </c>
      <c r="B276" s="49" t="s">
        <v>76</v>
      </c>
      <c r="C276" s="49">
        <v>2020</v>
      </c>
      <c r="D276" s="49" t="s">
        <v>249</v>
      </c>
      <c r="E276" s="50" t="s">
        <v>247</v>
      </c>
      <c r="F276" s="60">
        <v>5.842407295900875</v>
      </c>
      <c r="G276" s="61" t="e">
        <f>(G368+G391+#REF!)/3</f>
        <v>#REF!</v>
      </c>
      <c r="H276" s="61">
        <v>262100000</v>
      </c>
      <c r="I276" s="61">
        <v>65.299231873048029</v>
      </c>
      <c r="J276" s="61">
        <v>16882.50152301625</v>
      </c>
      <c r="K276" s="51">
        <f>(K299+K322+K391)/3</f>
        <v>62.598559354130735</v>
      </c>
      <c r="L276" s="52">
        <f>(L299+L322+L391)/3</f>
        <v>7999.4350947844096</v>
      </c>
      <c r="M276" s="63">
        <f t="shared" si="15"/>
        <v>56.852936167185526</v>
      </c>
      <c r="N276" s="60">
        <v>79.483000000000004</v>
      </c>
    </row>
    <row r="277" spans="1:14" x14ac:dyDescent="0.4">
      <c r="A277" s="49">
        <v>12</v>
      </c>
      <c r="B277" s="49" t="s">
        <v>76</v>
      </c>
      <c r="C277" s="49">
        <v>2021</v>
      </c>
      <c r="D277" s="49" t="s">
        <v>249</v>
      </c>
      <c r="E277" s="50" t="s">
        <v>247</v>
      </c>
      <c r="F277" s="60">
        <f>(F276*0.95)</f>
        <v>5.5502869311058314</v>
      </c>
      <c r="G277" s="61" t="e">
        <f>(G369+G392+#REF!)/3</f>
        <v>#REF!</v>
      </c>
      <c r="H277" s="61">
        <v>238735064.30000001</v>
      </c>
      <c r="I277" s="61">
        <v>70.18342101521398</v>
      </c>
      <c r="J277" s="61">
        <v>17507.4679943101</v>
      </c>
      <c r="K277" s="51">
        <f>(K300+K323+K392)/3</f>
        <v>69.019719929229041</v>
      </c>
      <c r="L277" s="52">
        <f>(L300+L323+L392)/3</f>
        <v>8702.3918553520325</v>
      </c>
      <c r="M277" s="63">
        <f t="shared" si="15"/>
        <v>56.833194235835236</v>
      </c>
      <c r="N277" s="60">
        <v>79.91</v>
      </c>
    </row>
    <row r="278" spans="1:14" x14ac:dyDescent="0.4">
      <c r="A278" s="49">
        <v>12</v>
      </c>
      <c r="B278" s="49" t="s">
        <v>76</v>
      </c>
      <c r="C278" s="49">
        <v>2022</v>
      </c>
      <c r="D278" s="49" t="s">
        <v>249</v>
      </c>
      <c r="E278" s="50" t="s">
        <v>247</v>
      </c>
      <c r="F278" s="60">
        <f>(F277*0.95)</f>
        <v>5.2727725845505393</v>
      </c>
      <c r="G278" s="61" t="e">
        <f>(G370+G393+#REF!)/3</f>
        <v>#REF!</v>
      </c>
      <c r="H278" s="61">
        <v>200000000</v>
      </c>
      <c r="I278" s="61">
        <v>78.348055684698991</v>
      </c>
      <c r="J278" s="61">
        <v>20238.784242015376</v>
      </c>
      <c r="K278" s="51">
        <f>(K301+K324+K393)/3</f>
        <v>71.582879128271443</v>
      </c>
      <c r="L278" s="52">
        <f>(L301+L324+L393)/3</f>
        <v>9760.1713607872152</v>
      </c>
      <c r="M278" s="63">
        <f t="shared" si="15"/>
        <v>56.834991958970328</v>
      </c>
      <c r="N278" s="60">
        <v>80.325999999999993</v>
      </c>
    </row>
    <row r="279" spans="1:14" hidden="1" x14ac:dyDescent="0.4">
      <c r="A279" s="38">
        <v>13</v>
      </c>
      <c r="B279" s="5" t="s">
        <v>232</v>
      </c>
      <c r="C279" s="38">
        <v>2000</v>
      </c>
      <c r="D279" s="38" t="s">
        <v>251</v>
      </c>
      <c r="E279" s="74" t="s">
        <v>248</v>
      </c>
      <c r="F279" s="60">
        <v>4.4892067846306727</v>
      </c>
      <c r="G279" s="61">
        <v>264657</v>
      </c>
      <c r="H279" s="61">
        <v>-1.3228391507238513</v>
      </c>
      <c r="I279" s="61">
        <f>(I394+I1268+I1567)/3</f>
        <v>57.732463722783926</v>
      </c>
      <c r="J279" s="61">
        <v>73696943.905000001</v>
      </c>
      <c r="K279" s="61">
        <v>90.578525902925307</v>
      </c>
      <c r="L279" s="61">
        <v>11560.245903187901</v>
      </c>
      <c r="M279" s="41">
        <f>(M394+M1268+M1567)/3</f>
        <v>72.549579063702595</v>
      </c>
      <c r="N279" s="60">
        <v>33.826999999999998</v>
      </c>
    </row>
    <row r="280" spans="1:14" hidden="1" x14ac:dyDescent="0.4">
      <c r="A280" s="38">
        <v>13</v>
      </c>
      <c r="B280" s="5" t="s">
        <v>232</v>
      </c>
      <c r="C280" s="38">
        <v>2001</v>
      </c>
      <c r="D280" s="38" t="s">
        <v>251</v>
      </c>
      <c r="E280" s="74" t="s">
        <v>248</v>
      </c>
      <c r="F280" s="60">
        <v>4.5851750528493422</v>
      </c>
      <c r="G280" s="61">
        <v>265377</v>
      </c>
      <c r="H280" s="61">
        <v>2.2553892518749876</v>
      </c>
      <c r="I280" s="61">
        <f>(I395+I1269+I1568)/3</f>
        <v>64.821733573069551</v>
      </c>
      <c r="J280" s="61">
        <v>91504910.939999998</v>
      </c>
      <c r="K280" s="61">
        <v>86.362743493206736</v>
      </c>
      <c r="L280" s="61">
        <v>11510.040433044311</v>
      </c>
      <c r="M280" s="41">
        <f>(M211+M395+M1269)/3</f>
        <v>78.437943095739797</v>
      </c>
      <c r="N280" s="60">
        <v>33.628999999999998</v>
      </c>
    </row>
    <row r="281" spans="1:14" hidden="1" x14ac:dyDescent="0.4">
      <c r="A281" s="38">
        <v>13</v>
      </c>
      <c r="B281" s="5" t="s">
        <v>232</v>
      </c>
      <c r="C281" s="38">
        <v>2002</v>
      </c>
      <c r="D281" s="38" t="s">
        <v>251</v>
      </c>
      <c r="E281" s="74" t="s">
        <v>248</v>
      </c>
      <c r="F281" s="60">
        <v>4.5272184796682362</v>
      </c>
      <c r="G281" s="61">
        <v>266455</v>
      </c>
      <c r="H281" s="61">
        <v>0.9078562366999563</v>
      </c>
      <c r="I281" s="61">
        <f>(I212+I396+I1270)/3</f>
        <v>76.141839369990819</v>
      </c>
      <c r="J281" s="61">
        <v>228343253.80000001</v>
      </c>
      <c r="K281" s="61">
        <v>83.471752776436503</v>
      </c>
      <c r="L281" s="61">
        <v>11658.629036797958</v>
      </c>
      <c r="M281" s="41">
        <f>(M212+M396+M1270)/3</f>
        <v>77.741100426792102</v>
      </c>
      <c r="N281" s="60">
        <v>33.430999999999997</v>
      </c>
    </row>
    <row r="282" spans="1:14" hidden="1" x14ac:dyDescent="0.4">
      <c r="A282" s="38">
        <v>13</v>
      </c>
      <c r="B282" s="5" t="s">
        <v>232</v>
      </c>
      <c r="C282" s="38">
        <v>2003</v>
      </c>
      <c r="D282" s="38" t="s">
        <v>251</v>
      </c>
      <c r="E282" s="74" t="s">
        <v>248</v>
      </c>
      <c r="F282" s="60">
        <v>4.6725408319283437</v>
      </c>
      <c r="G282" s="61">
        <v>267499</v>
      </c>
      <c r="H282" s="61">
        <v>1.1158721672058505</v>
      </c>
      <c r="I282" s="61">
        <f>(I213+I397+I1271)/3</f>
        <v>74.039562184866782</v>
      </c>
      <c r="J282" s="61">
        <v>184701288.595</v>
      </c>
      <c r="K282" s="61">
        <v>90.091914628446801</v>
      </c>
      <c r="L282" s="61">
        <v>11998.175694114745</v>
      </c>
      <c r="M282" s="41">
        <f>(M213+M397+M1271)/3</f>
        <v>78.604087475926789</v>
      </c>
      <c r="N282" s="60">
        <v>33.234000000000002</v>
      </c>
    </row>
    <row r="283" spans="1:14" hidden="1" x14ac:dyDescent="0.4">
      <c r="A283" s="38">
        <v>13</v>
      </c>
      <c r="B283" s="5" t="s">
        <v>232</v>
      </c>
      <c r="C283" s="38">
        <v>2004</v>
      </c>
      <c r="D283" s="38" t="s">
        <v>251</v>
      </c>
      <c r="E283" s="74" t="s">
        <v>248</v>
      </c>
      <c r="F283" s="60">
        <v>4.7678814174782591</v>
      </c>
      <c r="G283" s="61">
        <v>268505</v>
      </c>
      <c r="H283" s="61">
        <v>5.8281441360243775</v>
      </c>
      <c r="I283" s="61">
        <f>(I214+I398+I1272)/3</f>
        <v>76.858322765576006</v>
      </c>
      <c r="J283" s="61">
        <v>228334500</v>
      </c>
      <c r="K283" s="61">
        <v>92.046741181593845</v>
      </c>
      <c r="L283" s="61">
        <v>12828.438948995363</v>
      </c>
      <c r="M283" s="41">
        <f>(M214+M398+M1571)/3</f>
        <v>78.181006196101222</v>
      </c>
      <c r="N283" s="60">
        <v>33.036999999999999</v>
      </c>
    </row>
    <row r="284" spans="1:14" hidden="1" x14ac:dyDescent="0.4">
      <c r="A284" s="38">
        <v>13</v>
      </c>
      <c r="B284" s="5" t="s">
        <v>232</v>
      </c>
      <c r="C284" s="38">
        <v>2005</v>
      </c>
      <c r="D284" s="38" t="s">
        <v>251</v>
      </c>
      <c r="E284" s="74" t="s">
        <v>248</v>
      </c>
      <c r="F284" s="60">
        <v>4.9210136672146412</v>
      </c>
      <c r="G284" s="61">
        <v>269477</v>
      </c>
      <c r="H284" s="61">
        <v>6.667724557185025</v>
      </c>
      <c r="I284" s="61">
        <f>(I399+I215+I1273)/3</f>
        <v>79.97598581213721</v>
      </c>
      <c r="J284" s="61">
        <v>390061395.86430001</v>
      </c>
      <c r="K284" s="61">
        <v>97.616180128289045</v>
      </c>
      <c r="L284" s="61">
        <v>14173.751377668596</v>
      </c>
      <c r="M284" s="41">
        <f>(M399+M1273+M1572)/3</f>
        <v>71.728345443839217</v>
      </c>
      <c r="N284" s="60">
        <v>32.841000000000001</v>
      </c>
    </row>
    <row r="285" spans="1:14" hidden="1" x14ac:dyDescent="0.4">
      <c r="A285" s="38">
        <v>13</v>
      </c>
      <c r="B285" s="5" t="s">
        <v>232</v>
      </c>
      <c r="C285" s="38">
        <v>2006</v>
      </c>
      <c r="D285" s="38" t="s">
        <v>251</v>
      </c>
      <c r="E285" s="74" t="s">
        <v>248</v>
      </c>
      <c r="F285" s="60">
        <v>4.9832670795969305</v>
      </c>
      <c r="G285" s="61">
        <v>270425</v>
      </c>
      <c r="H285" s="61">
        <v>4.1240565527531885</v>
      </c>
      <c r="I285" s="61">
        <f>(I400+I216+I1274)/3</f>
        <v>80.33471656188793</v>
      </c>
      <c r="J285" s="61">
        <v>342267498.21499997</v>
      </c>
      <c r="K285" s="61">
        <v>96.516852600505047</v>
      </c>
      <c r="L285" s="61">
        <v>15595.636498104835</v>
      </c>
      <c r="M285" s="41">
        <f>(M216+M400+M1573)/3</f>
        <v>71.605078613687681</v>
      </c>
      <c r="N285" s="60">
        <v>32.646000000000001</v>
      </c>
    </row>
    <row r="286" spans="1:14" hidden="1" x14ac:dyDescent="0.4">
      <c r="A286" s="38">
        <v>13</v>
      </c>
      <c r="B286" s="5" t="s">
        <v>232</v>
      </c>
      <c r="C286" s="38">
        <v>2007</v>
      </c>
      <c r="D286" s="38" t="s">
        <v>251</v>
      </c>
      <c r="E286" s="74" t="s">
        <v>248</v>
      </c>
      <c r="F286" s="60">
        <v>5.0360295309529777</v>
      </c>
      <c r="G286" s="61">
        <v>271444</v>
      </c>
      <c r="H286" s="61">
        <v>8.567951248491255</v>
      </c>
      <c r="I286" s="61">
        <f>(I1574+I401+I1275)/3</f>
        <v>58.144835519058944</v>
      </c>
      <c r="J286" s="61">
        <v>476404576.95999998</v>
      </c>
      <c r="K286" s="61">
        <v>91.143560119811724</v>
      </c>
      <c r="L286" s="61">
        <v>17219.021234582455</v>
      </c>
      <c r="M286" s="41">
        <f>(M401+M1574+M2287)/3</f>
        <v>57.500997440055791</v>
      </c>
      <c r="N286" s="60">
        <v>32.451000000000001</v>
      </c>
    </row>
    <row r="287" spans="1:14" hidden="1" x14ac:dyDescent="0.4">
      <c r="A287" s="38">
        <v>13</v>
      </c>
      <c r="B287" s="5" t="s">
        <v>232</v>
      </c>
      <c r="C287" s="38">
        <v>2008</v>
      </c>
      <c r="D287" s="38" t="s">
        <v>251</v>
      </c>
      <c r="E287" s="74" t="s">
        <v>248</v>
      </c>
      <c r="F287" s="60">
        <v>5.938342472536541</v>
      </c>
      <c r="G287" s="61">
        <v>272635</v>
      </c>
      <c r="H287" s="61">
        <v>1.7165052215209329</v>
      </c>
      <c r="I287" s="61">
        <f>(I218+I402+I1276)/3</f>
        <v>80.57795119810811</v>
      </c>
      <c r="J287" s="61">
        <v>615122884.63</v>
      </c>
      <c r="K287" s="61">
        <v>94.537380492137302</v>
      </c>
      <c r="L287" s="61">
        <v>17551.855044289983</v>
      </c>
      <c r="M287" s="41">
        <f>(M402+M218+M1575)/3</f>
        <v>70.534209667437509</v>
      </c>
      <c r="N287" s="60">
        <v>32.256</v>
      </c>
    </row>
    <row r="288" spans="1:14" hidden="1" x14ac:dyDescent="0.4">
      <c r="A288" s="38">
        <v>13</v>
      </c>
      <c r="B288" s="5" t="s">
        <v>232</v>
      </c>
      <c r="C288" s="38">
        <v>2009</v>
      </c>
      <c r="D288" s="38" t="s">
        <v>251</v>
      </c>
      <c r="E288" s="74" t="s">
        <v>248</v>
      </c>
      <c r="F288" s="60">
        <v>5.8427778853212855</v>
      </c>
      <c r="G288" s="61">
        <v>273791</v>
      </c>
      <c r="H288" s="61">
        <v>-1.7338124400287853</v>
      </c>
      <c r="I288" s="61">
        <f>(I219+I1277+I403)/3</f>
        <v>73.177797061258488</v>
      </c>
      <c r="J288" s="61">
        <v>356008255.11000001</v>
      </c>
      <c r="K288" s="61">
        <v>88.460418766095614</v>
      </c>
      <c r="L288" s="61">
        <v>16309.886007940364</v>
      </c>
      <c r="M288" s="41">
        <f>(M219+M403+M1277)/3</f>
        <v>72.472655689845254</v>
      </c>
      <c r="N288" s="60">
        <v>32.063000000000002</v>
      </c>
    </row>
    <row r="289" spans="1:14" hidden="1" x14ac:dyDescent="0.4">
      <c r="A289" s="38">
        <v>13</v>
      </c>
      <c r="B289" s="5" t="s">
        <v>232</v>
      </c>
      <c r="C289" s="38">
        <v>2010</v>
      </c>
      <c r="D289" s="38" t="s">
        <v>251</v>
      </c>
      <c r="E289" s="74" t="s">
        <v>248</v>
      </c>
      <c r="F289" s="60">
        <v>5.3929402171736838</v>
      </c>
      <c r="G289" s="61">
        <v>274711</v>
      </c>
      <c r="H289" s="61">
        <v>3.8293584145112618</v>
      </c>
      <c r="I289" s="61">
        <f>(I220+I404+I1278)/3</f>
        <v>73.945301332113488</v>
      </c>
      <c r="J289" s="61">
        <v>425337312.58499998</v>
      </c>
      <c r="K289" s="61">
        <v>86.899572956092825</v>
      </c>
      <c r="L289" s="61">
        <v>16494.243040868405</v>
      </c>
      <c r="M289" s="41">
        <f>(M220+M404+M1577)/3</f>
        <v>76.241777945879804</v>
      </c>
      <c r="N289" s="60">
        <v>31.87</v>
      </c>
    </row>
    <row r="290" spans="1:14" hidden="1" x14ac:dyDescent="0.4">
      <c r="A290" s="38">
        <v>13</v>
      </c>
      <c r="B290" s="5" t="s">
        <v>232</v>
      </c>
      <c r="C290" s="38">
        <v>2011</v>
      </c>
      <c r="D290" s="38" t="s">
        <v>251</v>
      </c>
      <c r="E290" s="74" t="s">
        <v>248</v>
      </c>
      <c r="F290" s="60">
        <v>5.5039094545639342</v>
      </c>
      <c r="G290" s="61">
        <v>275486</v>
      </c>
      <c r="H290" s="61">
        <v>3.5388292845627944</v>
      </c>
      <c r="I290" s="61">
        <f>(I106+I221+I405)/3</f>
        <v>88.823193849025913</v>
      </c>
      <c r="J290" s="61">
        <v>459552936.36500001</v>
      </c>
      <c r="K290" s="61">
        <v>86.616270079890043</v>
      </c>
      <c r="L290" s="61">
        <v>16902.492322658865</v>
      </c>
      <c r="M290" s="41">
        <f>(M221+M405+M1578)/3</f>
        <v>75.939342348679318</v>
      </c>
      <c r="N290" s="60">
        <v>31.7</v>
      </c>
    </row>
    <row r="291" spans="1:14" hidden="1" x14ac:dyDescent="0.4">
      <c r="A291" s="38">
        <v>13</v>
      </c>
      <c r="B291" s="5" t="s">
        <v>232</v>
      </c>
      <c r="C291" s="38">
        <v>2012</v>
      </c>
      <c r="D291" s="38" t="s">
        <v>251</v>
      </c>
      <c r="E291" s="74" t="s">
        <v>248</v>
      </c>
      <c r="F291" s="60">
        <v>5.3136710391495923</v>
      </c>
      <c r="G291" s="61">
        <v>276197</v>
      </c>
      <c r="H291" s="61">
        <v>-0.60991844678376594</v>
      </c>
      <c r="I291" s="61">
        <f>(I406+I222+I1280)/3</f>
        <v>95.466830052875139</v>
      </c>
      <c r="J291" s="61">
        <v>528045664.50739998</v>
      </c>
      <c r="K291" s="61">
        <v>87.154979030527642</v>
      </c>
      <c r="L291" s="61">
        <v>16704.924383682661</v>
      </c>
      <c r="M291" s="41">
        <f>(M406+M222+M1280)/3</f>
        <v>72.285058538078587</v>
      </c>
      <c r="N291" s="60">
        <v>31.553000000000001</v>
      </c>
    </row>
    <row r="292" spans="1:14" hidden="1" x14ac:dyDescent="0.4">
      <c r="A292" s="38">
        <v>13</v>
      </c>
      <c r="B292" s="5" t="s">
        <v>232</v>
      </c>
      <c r="C292" s="38">
        <v>2013</v>
      </c>
      <c r="D292" s="38" t="s">
        <v>251</v>
      </c>
      <c r="E292" s="74" t="s">
        <v>248</v>
      </c>
      <c r="F292" s="60">
        <v>5.1991764939591505</v>
      </c>
      <c r="G292" s="61">
        <v>276865</v>
      </c>
      <c r="H292" s="61">
        <v>2.8907821980179449</v>
      </c>
      <c r="I292" s="61">
        <f>(I1281+I407+I1580)/3</f>
        <v>65.959166344922579</v>
      </c>
      <c r="J292" s="61">
        <v>104089451.15947799</v>
      </c>
      <c r="K292" s="61">
        <v>92.035086596023945</v>
      </c>
      <c r="L292" s="61">
        <v>16923.59091976234</v>
      </c>
      <c r="M292" s="41">
        <f>(M1281+M223+M407)/3</f>
        <v>71.259866272934275</v>
      </c>
      <c r="N292" s="60">
        <v>31.428999999999998</v>
      </c>
    </row>
    <row r="293" spans="1:14" hidden="1" x14ac:dyDescent="0.4">
      <c r="A293" s="38">
        <v>13</v>
      </c>
      <c r="B293" s="5" t="s">
        <v>232</v>
      </c>
      <c r="C293" s="38">
        <v>2014</v>
      </c>
      <c r="D293" s="38" t="s">
        <v>251</v>
      </c>
      <c r="E293" s="74" t="s">
        <v>248</v>
      </c>
      <c r="F293" s="60">
        <v>4.6201886173705278</v>
      </c>
      <c r="G293" s="61">
        <v>277493</v>
      </c>
      <c r="H293" s="61">
        <v>0.47173097749964654</v>
      </c>
      <c r="I293" s="61">
        <f>(I224+I109+I408)/3</f>
        <v>106.12283039466315</v>
      </c>
      <c r="J293" s="61">
        <v>753687476.11427999</v>
      </c>
      <c r="K293" s="61">
        <v>89.548814682640838</v>
      </c>
      <c r="L293" s="61">
        <v>16964.752264021074</v>
      </c>
      <c r="M293" s="41">
        <f>(M224+M408+M1581)/3</f>
        <v>73.315051486424167</v>
      </c>
      <c r="N293" s="60">
        <v>31.327999999999999</v>
      </c>
    </row>
    <row r="294" spans="1:14" hidden="1" x14ac:dyDescent="0.4">
      <c r="A294" s="38">
        <v>13</v>
      </c>
      <c r="B294" s="5" t="s">
        <v>232</v>
      </c>
      <c r="C294" s="38">
        <v>2015</v>
      </c>
      <c r="D294" s="38" t="s">
        <v>251</v>
      </c>
      <c r="E294" s="74" t="s">
        <v>248</v>
      </c>
      <c r="F294" s="60">
        <v>4.5654354994731783</v>
      </c>
      <c r="G294" s="61">
        <v>278083</v>
      </c>
      <c r="H294" s="61">
        <v>-1.8209106563551671</v>
      </c>
      <c r="I294" s="61">
        <f>(I409+I110+I225)/3</f>
        <v>95.451125223061354</v>
      </c>
      <c r="J294" s="61">
        <v>688525943.30910504</v>
      </c>
      <c r="K294" s="61">
        <v>87.170468948035477</v>
      </c>
      <c r="L294" s="61">
        <v>17023.694364632142</v>
      </c>
      <c r="M294" s="41">
        <f>(M225+M409+M1283)/3</f>
        <v>71.146134481977384</v>
      </c>
      <c r="N294" s="60">
        <v>31.248999999999999</v>
      </c>
    </row>
    <row r="295" spans="1:14" hidden="1" x14ac:dyDescent="0.4">
      <c r="A295" s="38">
        <v>13</v>
      </c>
      <c r="B295" s="5" t="s">
        <v>232</v>
      </c>
      <c r="C295" s="38">
        <v>2016</v>
      </c>
      <c r="D295" s="38" t="s">
        <v>251</v>
      </c>
      <c r="E295" s="74" t="s">
        <v>248</v>
      </c>
      <c r="F295" s="60">
        <v>4.6322434317008137</v>
      </c>
      <c r="G295" s="61">
        <v>278649</v>
      </c>
      <c r="H295" s="61">
        <v>-0.22057553100825089</v>
      </c>
      <c r="I295" s="61">
        <f>(I226+I111+I410)/3</f>
        <v>91.006647467373455</v>
      </c>
      <c r="J295" s="61">
        <v>557500316.04356003</v>
      </c>
      <c r="K295" s="61">
        <v>78.475419651890249</v>
      </c>
      <c r="L295" s="61">
        <v>17381.365086542566</v>
      </c>
      <c r="M295" s="41">
        <f>(M410+M1284+M1583)/3</f>
        <v>66.407688679317687</v>
      </c>
      <c r="N295" s="60">
        <v>31.193000000000001</v>
      </c>
    </row>
    <row r="296" spans="1:14" hidden="1" x14ac:dyDescent="0.4">
      <c r="A296" s="38">
        <v>13</v>
      </c>
      <c r="B296" s="5" t="s">
        <v>232</v>
      </c>
      <c r="C296" s="38">
        <v>2017</v>
      </c>
      <c r="D296" s="38" t="s">
        <v>251</v>
      </c>
      <c r="E296" s="74" t="s">
        <v>248</v>
      </c>
      <c r="F296" s="60">
        <v>4.2264503719729074</v>
      </c>
      <c r="G296" s="61">
        <v>279187</v>
      </c>
      <c r="H296" s="61">
        <v>2.6017593149137355</v>
      </c>
      <c r="I296" s="61">
        <f>(I227+I112+I411)/3</f>
        <v>90.813563091919136</v>
      </c>
      <c r="J296" s="61">
        <v>91481933.165000007</v>
      </c>
      <c r="K296" s="61">
        <v>76.282475011517732</v>
      </c>
      <c r="L296" s="61">
        <v>17881.563253303342</v>
      </c>
      <c r="M296" s="41">
        <f>(M227+M112+M411)/3</f>
        <v>75.785029018743145</v>
      </c>
      <c r="N296" s="60">
        <v>31.158999999999999</v>
      </c>
    </row>
    <row r="297" spans="1:14" hidden="1" x14ac:dyDescent="0.4">
      <c r="A297" s="38">
        <v>13</v>
      </c>
      <c r="B297" s="5" t="s">
        <v>232</v>
      </c>
      <c r="C297" s="38">
        <v>2018</v>
      </c>
      <c r="D297" s="38" t="s">
        <v>251</v>
      </c>
      <c r="E297" s="74" t="s">
        <v>248</v>
      </c>
      <c r="F297" s="60">
        <v>4.5413818254626586</v>
      </c>
      <c r="G297" s="61">
        <v>279688</v>
      </c>
      <c r="H297" s="61">
        <v>3.2627971377763458</v>
      </c>
      <c r="I297" s="61">
        <f>(I228+I113+I412)/3</f>
        <v>94.270041927917859</v>
      </c>
      <c r="J297" s="61">
        <v>241596499.90000001</v>
      </c>
      <c r="K297" s="61">
        <v>81.039088107235457</v>
      </c>
      <c r="L297" s="61">
        <v>18271.252252509941</v>
      </c>
      <c r="M297" s="41">
        <f>(M228+M412+M1286)/3</f>
        <v>70.361781921650774</v>
      </c>
      <c r="N297" s="60">
        <v>31.146999999999998</v>
      </c>
    </row>
    <row r="298" spans="1:14" hidden="1" x14ac:dyDescent="0.4">
      <c r="A298" s="38">
        <v>13</v>
      </c>
      <c r="B298" s="5" t="s">
        <v>232</v>
      </c>
      <c r="C298" s="38">
        <v>2019</v>
      </c>
      <c r="D298" s="38" t="s">
        <v>251</v>
      </c>
      <c r="E298" s="74" t="s">
        <v>248</v>
      </c>
      <c r="F298" s="60">
        <v>4.1661431936612177</v>
      </c>
      <c r="G298" s="61">
        <v>280180</v>
      </c>
      <c r="H298" s="61">
        <v>4.242609507436228</v>
      </c>
      <c r="I298" s="61">
        <f>(I229+I114+I413)/3</f>
        <v>93.563409744817633</v>
      </c>
      <c r="J298" s="61">
        <v>215370128.59999999</v>
      </c>
      <c r="K298" s="61">
        <v>80.855067308232393</v>
      </c>
      <c r="L298" s="61">
        <v>19063.102291384112</v>
      </c>
      <c r="M298" s="41">
        <f>(M229+M413+M1586)/3</f>
        <v>74.007086070260513</v>
      </c>
      <c r="N298" s="60">
        <v>31.158000000000001</v>
      </c>
    </row>
    <row r="299" spans="1:14" hidden="1" x14ac:dyDescent="0.4">
      <c r="A299" s="38">
        <v>13</v>
      </c>
      <c r="B299" s="5" t="s">
        <v>232</v>
      </c>
      <c r="C299" s="38">
        <v>2020</v>
      </c>
      <c r="D299" s="38" t="s">
        <v>251</v>
      </c>
      <c r="E299" s="74" t="s">
        <v>248</v>
      </c>
      <c r="F299" s="60">
        <v>3.9048711581692452</v>
      </c>
      <c r="G299" s="61">
        <v>280693</v>
      </c>
      <c r="H299" s="61">
        <v>1.6745952233613366</v>
      </c>
      <c r="I299" s="61">
        <f>(I230+I115+I414)/3</f>
        <v>78.642802891255272</v>
      </c>
      <c r="J299" s="61">
        <v>262100000</v>
      </c>
      <c r="K299" s="61">
        <v>65.299231873048029</v>
      </c>
      <c r="L299" s="61">
        <v>16882.50152301625</v>
      </c>
      <c r="M299" s="41">
        <f>(M230+M115+M414)/3</f>
        <v>75.864421867778333</v>
      </c>
      <c r="N299" s="60">
        <v>31.190999999999999</v>
      </c>
    </row>
    <row r="300" spans="1:14" hidden="1" x14ac:dyDescent="0.4">
      <c r="A300" s="38">
        <v>13</v>
      </c>
      <c r="B300" s="5" t="s">
        <v>232</v>
      </c>
      <c r="C300" s="38">
        <v>2021</v>
      </c>
      <c r="D300" s="38" t="s">
        <v>251</v>
      </c>
      <c r="E300" s="74" t="s">
        <v>248</v>
      </c>
      <c r="F300" s="60">
        <f>(F297*F298*F299)/3</f>
        <v>24.626781923697987</v>
      </c>
      <c r="G300" s="61">
        <v>281200</v>
      </c>
      <c r="H300" s="61">
        <v>4.7088749812277229</v>
      </c>
      <c r="I300" s="61">
        <f>(I232+I231+I117)/3</f>
        <v>141.58897608746929</v>
      </c>
      <c r="J300" s="61">
        <v>238735064.30000001</v>
      </c>
      <c r="K300" s="61">
        <v>70.18342101521398</v>
      </c>
      <c r="L300" s="61">
        <v>17507.4679943101</v>
      </c>
      <c r="M300" s="41">
        <f>(M232+M231+M117)/3</f>
        <v>79.02360460182193</v>
      </c>
      <c r="N300" s="60">
        <v>31.245999999999999</v>
      </c>
    </row>
    <row r="301" spans="1:14" hidden="1" x14ac:dyDescent="0.4">
      <c r="A301" s="38">
        <v>13</v>
      </c>
      <c r="B301" s="5" t="s">
        <v>232</v>
      </c>
      <c r="C301" s="38">
        <v>2022</v>
      </c>
      <c r="D301" s="38" t="s">
        <v>251</v>
      </c>
      <c r="E301" s="74" t="s">
        <v>248</v>
      </c>
      <c r="F301" s="60">
        <f>(F298*F299*F300)/3</f>
        <v>133.54490135953108</v>
      </c>
      <c r="G301" s="61">
        <v>281635</v>
      </c>
      <c r="H301" s="61">
        <v>3.9933552847171399</v>
      </c>
      <c r="I301" s="61">
        <f>(I232+I117+I416)/3</f>
        <v>88.75222320056865</v>
      </c>
      <c r="J301" s="61">
        <v>200000000</v>
      </c>
      <c r="K301" s="61">
        <v>78.348055684698991</v>
      </c>
      <c r="L301" s="61">
        <v>20238.784242015376</v>
      </c>
      <c r="M301" s="41">
        <f>(M232+M117+M416)/3</f>
        <v>75.87114666269315</v>
      </c>
      <c r="N301" s="60">
        <v>31.324000000000002</v>
      </c>
    </row>
    <row r="302" spans="1:14" hidden="1" x14ac:dyDescent="0.4">
      <c r="A302" s="38">
        <v>14</v>
      </c>
      <c r="B302" s="38" t="s">
        <v>78</v>
      </c>
      <c r="C302" s="38">
        <v>2000</v>
      </c>
      <c r="D302" s="38" t="s">
        <v>246</v>
      </c>
      <c r="E302" s="40" t="s">
        <v>254</v>
      </c>
      <c r="F302" s="60">
        <v>0.20355749045123173</v>
      </c>
      <c r="G302" s="61">
        <v>6998023</v>
      </c>
      <c r="H302" s="61">
        <v>4.3410556635676016</v>
      </c>
      <c r="I302" s="61">
        <f>(I72+I49+I233)/3</f>
        <v>81.256033946322688</v>
      </c>
      <c r="J302" s="61">
        <v>-12794843.614659401</v>
      </c>
      <c r="K302" s="61">
        <v>47.348151501284434</v>
      </c>
      <c r="L302" s="61">
        <v>502.99798106967233</v>
      </c>
      <c r="M302" s="61">
        <v>4.225352112676056</v>
      </c>
      <c r="N302" s="60">
        <v>38.332999999999998</v>
      </c>
    </row>
    <row r="303" spans="1:14" hidden="1" x14ac:dyDescent="0.4">
      <c r="A303" s="38">
        <v>14</v>
      </c>
      <c r="B303" s="38" t="s">
        <v>78</v>
      </c>
      <c r="C303" s="38">
        <v>2001</v>
      </c>
      <c r="D303" s="38" t="s">
        <v>246</v>
      </c>
      <c r="E303" s="40" t="s">
        <v>254</v>
      </c>
      <c r="F303" s="60">
        <v>0.24058376817325358</v>
      </c>
      <c r="G303" s="61">
        <v>7212041</v>
      </c>
      <c r="H303" s="61">
        <v>1.9702855816725418</v>
      </c>
      <c r="I303" s="61">
        <f>(I73+I50+I234)/3</f>
        <v>85.111876740621327</v>
      </c>
      <c r="J303" s="61">
        <v>16739539.3415644</v>
      </c>
      <c r="K303" s="61">
        <v>48.25717063921973</v>
      </c>
      <c r="L303" s="61">
        <v>508.34744771123019</v>
      </c>
      <c r="M303" s="61">
        <v>3.4682080924855496</v>
      </c>
      <c r="N303" s="60">
        <v>38.65</v>
      </c>
    </row>
    <row r="304" spans="1:14" hidden="1" x14ac:dyDescent="0.4">
      <c r="A304" s="38">
        <v>14</v>
      </c>
      <c r="B304" s="38" t="s">
        <v>78</v>
      </c>
      <c r="C304" s="38">
        <v>2002</v>
      </c>
      <c r="D304" s="38" t="s">
        <v>246</v>
      </c>
      <c r="E304" s="40" t="s">
        <v>254</v>
      </c>
      <c r="F304" s="60">
        <v>0.29297141749160327</v>
      </c>
      <c r="G304" s="61">
        <v>7431783</v>
      </c>
      <c r="H304" s="61">
        <v>3.5542132545605369</v>
      </c>
      <c r="I304" s="61">
        <f>(I235+I51+I74)/3</f>
        <v>82.833515354491908</v>
      </c>
      <c r="J304" s="61">
        <v>-19395622.6954978</v>
      </c>
      <c r="K304" s="61">
        <v>43.768422536431096</v>
      </c>
      <c r="L304" s="61">
        <v>564.37905765249104</v>
      </c>
      <c r="M304" s="61">
        <v>3.4653465346534658</v>
      </c>
      <c r="N304" s="60">
        <v>39.036000000000001</v>
      </c>
    </row>
    <row r="305" spans="1:14" hidden="1" x14ac:dyDescent="0.4">
      <c r="A305" s="38">
        <v>14</v>
      </c>
      <c r="B305" s="38" t="s">
        <v>78</v>
      </c>
      <c r="C305" s="38">
        <v>2003</v>
      </c>
      <c r="D305" s="38" t="s">
        <v>246</v>
      </c>
      <c r="E305" s="40" t="s">
        <v>254</v>
      </c>
      <c r="F305" s="60">
        <v>0.31898859516545314</v>
      </c>
      <c r="G305" s="61">
        <v>7659208</v>
      </c>
      <c r="H305" s="61">
        <v>3.0617041244122731</v>
      </c>
      <c r="I305" s="61">
        <f>(I75+I52+I236)/3</f>
        <v>78.213553409640568</v>
      </c>
      <c r="J305" s="61">
        <v>10638088.2576387</v>
      </c>
      <c r="K305" s="61">
        <v>41.616230557433362</v>
      </c>
      <c r="L305" s="61">
        <v>698.40877731514615</v>
      </c>
      <c r="M305" s="61">
        <v>2.6315789473684217</v>
      </c>
      <c r="N305" s="60">
        <v>39.536000000000001</v>
      </c>
    </row>
    <row r="306" spans="1:14" hidden="1" x14ac:dyDescent="0.4">
      <c r="A306" s="38">
        <v>14</v>
      </c>
      <c r="B306" s="38" t="s">
        <v>78</v>
      </c>
      <c r="C306" s="38">
        <v>2004</v>
      </c>
      <c r="D306" s="38" t="s">
        <v>246</v>
      </c>
      <c r="E306" s="40" t="s">
        <v>254</v>
      </c>
      <c r="F306" s="60">
        <v>0.33521843032551302</v>
      </c>
      <c r="G306" s="61">
        <v>7894554</v>
      </c>
      <c r="H306" s="61">
        <v>0.76971100380987423</v>
      </c>
      <c r="I306" s="61">
        <f>(I53+I76+I237)/3</f>
        <v>77.984132536776386</v>
      </c>
      <c r="J306" s="61">
        <v>-40774605.060366198</v>
      </c>
      <c r="K306" s="61">
        <v>39.902974336509551</v>
      </c>
      <c r="L306" s="61">
        <v>784.11907506092882</v>
      </c>
      <c r="M306" s="61">
        <v>2.4691358024691357</v>
      </c>
      <c r="N306" s="60">
        <v>40.039000000000001</v>
      </c>
    </row>
    <row r="307" spans="1:14" hidden="1" x14ac:dyDescent="0.4">
      <c r="A307" s="38">
        <v>14</v>
      </c>
      <c r="B307" s="38" t="s">
        <v>78</v>
      </c>
      <c r="C307" s="38">
        <v>2005</v>
      </c>
      <c r="D307" s="38" t="s">
        <v>246</v>
      </c>
      <c r="E307" s="40" t="s">
        <v>254</v>
      </c>
      <c r="F307" s="60">
        <v>0.35580450581814482</v>
      </c>
      <c r="G307" s="61">
        <v>8149419</v>
      </c>
      <c r="H307" s="61">
        <v>4.2936641352614657</v>
      </c>
      <c r="I307" s="61">
        <f>(I77+I54+I238)/3</f>
        <v>80.908001921749417</v>
      </c>
      <c r="J307" s="61">
        <v>-8788860.1267747693</v>
      </c>
      <c r="K307" s="61">
        <v>39.095931187914232</v>
      </c>
      <c r="L307" s="61">
        <v>805.90468527744497</v>
      </c>
      <c r="M307" s="61">
        <v>2.9850746268656714</v>
      </c>
      <c r="N307" s="60">
        <v>40.542999999999999</v>
      </c>
    </row>
    <row r="308" spans="1:14" hidden="1" x14ac:dyDescent="0.4">
      <c r="A308" s="38">
        <v>14</v>
      </c>
      <c r="B308" s="38" t="s">
        <v>78</v>
      </c>
      <c r="C308" s="38">
        <v>2006</v>
      </c>
      <c r="D308" s="38" t="s">
        <v>246</v>
      </c>
      <c r="E308" s="40" t="s">
        <v>254</v>
      </c>
      <c r="F308" s="60">
        <v>0.41313250575920801</v>
      </c>
      <c r="G308" s="61">
        <v>8402631</v>
      </c>
      <c r="H308" s="61">
        <v>2.0943170727907585</v>
      </c>
      <c r="I308" s="61">
        <f>(I78+I55+I239)/3</f>
        <v>78.015631499870963</v>
      </c>
      <c r="J308" s="61">
        <v>-12363482.364204399</v>
      </c>
      <c r="K308" s="61">
        <v>39.77469871285512</v>
      </c>
      <c r="L308" s="61">
        <v>837.13200245115183</v>
      </c>
      <c r="M308" s="61">
        <v>3.3950617283950617</v>
      </c>
      <c r="N308" s="60">
        <v>41.048999999999999</v>
      </c>
    </row>
    <row r="309" spans="1:14" hidden="1" x14ac:dyDescent="0.4">
      <c r="A309" s="38">
        <v>14</v>
      </c>
      <c r="B309" s="38" t="s">
        <v>78</v>
      </c>
      <c r="C309" s="38">
        <v>2007</v>
      </c>
      <c r="D309" s="38" t="s">
        <v>246</v>
      </c>
      <c r="E309" s="40" t="s">
        <v>254</v>
      </c>
      <c r="F309" s="60">
        <v>0.46233932690785512</v>
      </c>
      <c r="G309" s="61">
        <v>8647761</v>
      </c>
      <c r="H309" s="61">
        <v>0.39015323819573666</v>
      </c>
      <c r="I309" s="61">
        <f>(I79+I56+I240)/3</f>
        <v>82.641191891124848</v>
      </c>
      <c r="J309" s="61">
        <v>139189943.01545599</v>
      </c>
      <c r="K309" s="61">
        <v>49.113784152970524</v>
      </c>
      <c r="L309" s="61">
        <v>944.6431721273002</v>
      </c>
      <c r="M309" s="61">
        <v>3.9577836411609493</v>
      </c>
      <c r="N309" s="60">
        <v>41.558</v>
      </c>
    </row>
    <row r="310" spans="1:14" hidden="1" x14ac:dyDescent="0.4">
      <c r="A310" s="38">
        <v>14</v>
      </c>
      <c r="B310" s="38" t="s">
        <v>78</v>
      </c>
      <c r="C310" s="38">
        <v>2008</v>
      </c>
      <c r="D310" s="38" t="s">
        <v>246</v>
      </c>
      <c r="E310" s="40" t="s">
        <v>254</v>
      </c>
      <c r="F310" s="60">
        <v>0.45108785535547252</v>
      </c>
      <c r="G310" s="61">
        <v>8906469</v>
      </c>
      <c r="H310" s="61">
        <v>6.4341522057803218</v>
      </c>
      <c r="I310" s="61">
        <f>(I57+I241+I80)/3</f>
        <v>88.742414041464642</v>
      </c>
      <c r="J310" s="61">
        <v>48210757.853125297</v>
      </c>
      <c r="K310" s="61">
        <v>47.775359269516855</v>
      </c>
      <c r="L310" s="61">
        <v>1098.9466786713849</v>
      </c>
      <c r="M310" s="61">
        <v>4.1775456919060057</v>
      </c>
      <c r="N310" s="60">
        <v>42.069000000000003</v>
      </c>
    </row>
    <row r="311" spans="1:14" hidden="1" x14ac:dyDescent="0.4">
      <c r="A311" s="38">
        <v>14</v>
      </c>
      <c r="B311" s="38" t="s">
        <v>78</v>
      </c>
      <c r="C311" s="38">
        <v>2009</v>
      </c>
      <c r="D311" s="38" t="s">
        <v>246</v>
      </c>
      <c r="E311" s="40" t="s">
        <v>254</v>
      </c>
      <c r="F311" s="60">
        <v>0.48156917503750879</v>
      </c>
      <c r="G311" s="61">
        <v>9172514</v>
      </c>
      <c r="H311" s="61">
        <v>2.539692060954863</v>
      </c>
      <c r="I311" s="61">
        <f>(I81+I58+I242)/3</f>
        <v>87.604892605984674</v>
      </c>
      <c r="J311" s="61">
        <v>-18807407.3780513</v>
      </c>
      <c r="K311" s="61">
        <v>44.70262906298062</v>
      </c>
      <c r="L311" s="61">
        <v>1061.7183595471422</v>
      </c>
      <c r="M311" s="61">
        <v>2.1479713603818613</v>
      </c>
      <c r="N311" s="60">
        <v>42.58</v>
      </c>
    </row>
    <row r="312" spans="1:14" hidden="1" x14ac:dyDescent="0.4">
      <c r="A312" s="38">
        <v>14</v>
      </c>
      <c r="B312" s="38" t="s">
        <v>78</v>
      </c>
      <c r="C312" s="38">
        <v>2010</v>
      </c>
      <c r="D312" s="38" t="s">
        <v>246</v>
      </c>
      <c r="E312" s="40" t="s">
        <v>254</v>
      </c>
      <c r="F312" s="60">
        <v>0.51082449069471747</v>
      </c>
      <c r="G312" s="61">
        <v>9445710</v>
      </c>
      <c r="H312" s="61">
        <v>0.88088567047790889</v>
      </c>
      <c r="I312" s="61">
        <f>(I243+I82+I59)/3</f>
        <v>80.642159326558996</v>
      </c>
      <c r="J312" s="61">
        <v>53507087.735935301</v>
      </c>
      <c r="K312" s="61">
        <v>51.43085994929244</v>
      </c>
      <c r="L312" s="61">
        <v>1009.4894947847806</v>
      </c>
      <c r="M312" s="61">
        <v>2.4175824175824179</v>
      </c>
      <c r="N312" s="60">
        <v>43.093000000000004</v>
      </c>
    </row>
    <row r="313" spans="1:14" hidden="1" x14ac:dyDescent="0.4">
      <c r="A313" s="38">
        <v>14</v>
      </c>
      <c r="B313" s="38" t="s">
        <v>78</v>
      </c>
      <c r="C313" s="38">
        <v>2011</v>
      </c>
      <c r="D313" s="38" t="s">
        <v>246</v>
      </c>
      <c r="E313" s="40" t="s">
        <v>254</v>
      </c>
      <c r="F313" s="60">
        <v>0.47834857367283617</v>
      </c>
      <c r="G313" s="61">
        <v>9726380</v>
      </c>
      <c r="H313" s="61">
        <v>3.7330830404265214</v>
      </c>
      <c r="I313" s="61">
        <f>(I244+I83+I60)/3</f>
        <v>82.175556703582259</v>
      </c>
      <c r="J313" s="61">
        <v>161302390.82190299</v>
      </c>
      <c r="K313" s="61">
        <v>47.217028811840258</v>
      </c>
      <c r="L313" s="61">
        <v>1099.4143107361019</v>
      </c>
      <c r="M313" s="61">
        <v>2.350427350427351</v>
      </c>
      <c r="N313" s="60">
        <v>43.607999999999997</v>
      </c>
    </row>
    <row r="314" spans="1:14" hidden="1" x14ac:dyDescent="0.4">
      <c r="A314" s="38">
        <v>14</v>
      </c>
      <c r="B314" s="38" t="s">
        <v>78</v>
      </c>
      <c r="C314" s="38">
        <v>2012</v>
      </c>
      <c r="D314" s="38" t="s">
        <v>246</v>
      </c>
      <c r="E314" s="40" t="s">
        <v>254</v>
      </c>
      <c r="F314" s="60">
        <v>0.44384515479108511</v>
      </c>
      <c r="G314" s="61">
        <v>10014078</v>
      </c>
      <c r="H314" s="61">
        <v>7.6989080769142504</v>
      </c>
      <c r="I314" s="61">
        <f>(I61+I245+I84)/3</f>
        <v>81.273683087113383</v>
      </c>
      <c r="J314" s="61">
        <v>281548556.29684901</v>
      </c>
      <c r="K314" s="61">
        <v>50.736736779113443</v>
      </c>
      <c r="L314" s="61">
        <v>1112.5695361968474</v>
      </c>
      <c r="M314" s="61">
        <v>2.4489795918367347</v>
      </c>
      <c r="N314" s="60">
        <v>44.125</v>
      </c>
    </row>
    <row r="315" spans="1:14" hidden="1" x14ac:dyDescent="0.4">
      <c r="A315" s="38">
        <v>14</v>
      </c>
      <c r="B315" s="38" t="s">
        <v>78</v>
      </c>
      <c r="C315" s="38">
        <v>2013</v>
      </c>
      <c r="D315" s="38" t="s">
        <v>246</v>
      </c>
      <c r="E315" s="40" t="s">
        <v>254</v>
      </c>
      <c r="F315" s="60">
        <v>0.45363492884186507</v>
      </c>
      <c r="G315" s="61">
        <v>10308730</v>
      </c>
      <c r="H315" s="61">
        <v>1.3972983945518251</v>
      </c>
      <c r="I315" s="61">
        <f>(I62+I85+I246)/3</f>
        <v>78.302242466167002</v>
      </c>
      <c r="J315" s="61">
        <v>360343380.32467699</v>
      </c>
      <c r="K315" s="61">
        <v>59.200191833187517</v>
      </c>
      <c r="L315" s="61">
        <v>1214.295565402479</v>
      </c>
      <c r="M315" s="61">
        <v>2.2944550669216062</v>
      </c>
      <c r="N315" s="60">
        <v>44.642000000000003</v>
      </c>
    </row>
    <row r="316" spans="1:14" hidden="1" x14ac:dyDescent="0.4">
      <c r="A316" s="38">
        <v>14</v>
      </c>
      <c r="B316" s="38" t="s">
        <v>78</v>
      </c>
      <c r="C316" s="38">
        <v>2014</v>
      </c>
      <c r="D316" s="38" t="s">
        <v>246</v>
      </c>
      <c r="E316" s="40" t="s">
        <v>254</v>
      </c>
      <c r="F316" s="60">
        <v>0.48857053386747845</v>
      </c>
      <c r="G316" s="61">
        <v>10614844</v>
      </c>
      <c r="H316" s="61">
        <v>-0.24778265388228249</v>
      </c>
      <c r="I316" s="61">
        <f>(I86+I63+I247)/3</f>
        <v>75.590552442491102</v>
      </c>
      <c r="J316" s="61">
        <v>405737369.10515898</v>
      </c>
      <c r="K316" s="61">
        <v>65.268274940455072</v>
      </c>
      <c r="L316" s="61">
        <v>1251.5047651108312</v>
      </c>
      <c r="M316" s="61">
        <v>2.264808362369338</v>
      </c>
      <c r="N316" s="60">
        <v>45.165999999999997</v>
      </c>
    </row>
    <row r="317" spans="1:14" hidden="1" x14ac:dyDescent="0.4">
      <c r="A317" s="38">
        <v>14</v>
      </c>
      <c r="B317" s="38" t="s">
        <v>78</v>
      </c>
      <c r="C317" s="38">
        <v>2015</v>
      </c>
      <c r="D317" s="38" t="s">
        <v>246</v>
      </c>
      <c r="E317" s="40" t="s">
        <v>254</v>
      </c>
      <c r="F317" s="60">
        <v>0.50358632381160406</v>
      </c>
      <c r="G317" s="61">
        <v>10932783</v>
      </c>
      <c r="H317" s="61">
        <v>0.85150426118021016</v>
      </c>
      <c r="I317" s="61">
        <f>(I64+I87+I248)/3</f>
        <v>67.182746509313276</v>
      </c>
      <c r="J317" s="61">
        <v>149755663.330268</v>
      </c>
      <c r="K317" s="61">
        <v>56.756313184947629</v>
      </c>
      <c r="L317" s="61">
        <v>1041.6525231598348</v>
      </c>
      <c r="M317" s="63">
        <f t="shared" ref="M317:M324" si="16">(M316+M315+M314)/3</f>
        <v>2.3360810070425595</v>
      </c>
      <c r="N317" s="60">
        <v>45.695</v>
      </c>
    </row>
    <row r="318" spans="1:14" hidden="1" x14ac:dyDescent="0.4">
      <c r="A318" s="38">
        <v>14</v>
      </c>
      <c r="B318" s="38" t="s">
        <v>78</v>
      </c>
      <c r="C318" s="38">
        <v>2016</v>
      </c>
      <c r="D318" s="38" t="s">
        <v>246</v>
      </c>
      <c r="E318" s="40" t="s">
        <v>254</v>
      </c>
      <c r="F318" s="60">
        <v>0.59848571302969744</v>
      </c>
      <c r="G318" s="61">
        <v>11260085</v>
      </c>
      <c r="H318" s="61">
        <v>0.68359111127465155</v>
      </c>
      <c r="I318" s="61">
        <f>(I88+I249+I65)/3</f>
        <v>60.096650834253659</v>
      </c>
      <c r="J318" s="61">
        <v>131790853.84079</v>
      </c>
      <c r="K318" s="61">
        <v>58.986928337827592</v>
      </c>
      <c r="L318" s="61">
        <v>1049.8203034992268</v>
      </c>
      <c r="M318" s="63">
        <f t="shared" si="16"/>
        <v>2.2984481454445009</v>
      </c>
      <c r="N318" s="60">
        <v>46.228999999999999</v>
      </c>
    </row>
    <row r="319" spans="1:14" hidden="1" x14ac:dyDescent="0.4">
      <c r="A319" s="38">
        <v>14</v>
      </c>
      <c r="B319" s="38" t="s">
        <v>78</v>
      </c>
      <c r="C319" s="38">
        <v>2017</v>
      </c>
      <c r="D319" s="38" t="s">
        <v>246</v>
      </c>
      <c r="E319" s="40" t="s">
        <v>254</v>
      </c>
      <c r="F319" s="60">
        <v>0.59294050529030518</v>
      </c>
      <c r="G319" s="61">
        <v>11596779</v>
      </c>
      <c r="H319" s="61">
        <v>-0.36789772511916397</v>
      </c>
      <c r="I319" s="61">
        <f>(I66+I89+I250)/3</f>
        <v>60.020379076173079</v>
      </c>
      <c r="J319" s="61">
        <v>200902719.34805101</v>
      </c>
      <c r="K319" s="61">
        <v>61.476596958847438</v>
      </c>
      <c r="L319" s="61">
        <v>1095.2744590511932</v>
      </c>
      <c r="M319" s="63">
        <f t="shared" si="16"/>
        <v>2.2997791716187996</v>
      </c>
      <c r="N319" s="60">
        <v>46.768000000000001</v>
      </c>
    </row>
    <row r="320" spans="1:14" hidden="1" x14ac:dyDescent="0.4">
      <c r="A320" s="38">
        <v>14</v>
      </c>
      <c r="B320" s="38" t="s">
        <v>78</v>
      </c>
      <c r="C320" s="38">
        <v>2018</v>
      </c>
      <c r="D320" s="38" t="s">
        <v>246</v>
      </c>
      <c r="E320" s="40" t="s">
        <v>254</v>
      </c>
      <c r="F320" s="60">
        <v>0.63681449377728228</v>
      </c>
      <c r="G320" s="61">
        <v>11940683</v>
      </c>
      <c r="H320" s="61">
        <v>0.6704476142176361</v>
      </c>
      <c r="I320" s="61">
        <f>(I90+I67+I251)/3</f>
        <v>64.136825197115698</v>
      </c>
      <c r="J320" s="61">
        <v>194073683.19686499</v>
      </c>
      <c r="K320" s="61">
        <v>61.795194490344819</v>
      </c>
      <c r="L320" s="61">
        <v>1194.4382142714428</v>
      </c>
      <c r="M320" s="63">
        <f t="shared" si="16"/>
        <v>2.3114361080352865</v>
      </c>
      <c r="N320" s="60">
        <v>47.311999999999998</v>
      </c>
    </row>
    <row r="321" spans="1:14" hidden="1" x14ac:dyDescent="0.4">
      <c r="A321" s="38">
        <v>14</v>
      </c>
      <c r="B321" s="38" t="s">
        <v>78</v>
      </c>
      <c r="C321" s="38">
        <v>2019</v>
      </c>
      <c r="D321" s="38" t="s">
        <v>246</v>
      </c>
      <c r="E321" s="40" t="s">
        <v>254</v>
      </c>
      <c r="F321" s="60">
        <v>0.60823677321990977</v>
      </c>
      <c r="G321" s="61">
        <v>12290444</v>
      </c>
      <c r="H321" s="61">
        <v>-0.39755379308734007</v>
      </c>
      <c r="I321" s="61">
        <f>(I91+I252+I68)/3</f>
        <v>61.619505985038614</v>
      </c>
      <c r="J321" s="61">
        <v>218207871.71564299</v>
      </c>
      <c r="K321" s="61">
        <v>63.681332314229991</v>
      </c>
      <c r="L321" s="61">
        <v>1170.8859954113968</v>
      </c>
      <c r="M321" s="63">
        <f t="shared" si="16"/>
        <v>2.3032211416995292</v>
      </c>
      <c r="N321" s="60">
        <v>47.860999999999997</v>
      </c>
    </row>
    <row r="322" spans="1:14" hidden="1" x14ac:dyDescent="0.4">
      <c r="A322" s="38">
        <v>14</v>
      </c>
      <c r="B322" s="38" t="s">
        <v>78</v>
      </c>
      <c r="C322" s="38">
        <v>2020</v>
      </c>
      <c r="D322" s="38" t="s">
        <v>246</v>
      </c>
      <c r="E322" s="40" t="s">
        <v>254</v>
      </c>
      <c r="F322" s="60">
        <v>0.6312048059644757</v>
      </c>
      <c r="G322" s="61">
        <v>12643123</v>
      </c>
      <c r="H322" s="61">
        <v>2.8780322885979075</v>
      </c>
      <c r="I322" s="61">
        <f>(I69+I92+I253)/3</f>
        <v>61.145982995526786</v>
      </c>
      <c r="J322" s="61">
        <v>174019952.06305099</v>
      </c>
      <c r="K322" s="61">
        <v>44.833233376872613</v>
      </c>
      <c r="L322" s="61">
        <v>1240.7331553698177</v>
      </c>
      <c r="M322" s="63">
        <f t="shared" si="16"/>
        <v>2.304812140451205</v>
      </c>
      <c r="N322" s="60">
        <v>48.414999999999999</v>
      </c>
    </row>
    <row r="323" spans="1:14" hidden="1" x14ac:dyDescent="0.4">
      <c r="A323" s="38">
        <v>14</v>
      </c>
      <c r="B323" s="38" t="s">
        <v>78</v>
      </c>
      <c r="C323" s="38">
        <v>2021</v>
      </c>
      <c r="D323" s="38" t="s">
        <v>246</v>
      </c>
      <c r="E323" s="40" t="s">
        <v>254</v>
      </c>
      <c r="F323" s="60">
        <f>(F320+F321+F322)/3</f>
        <v>0.62541869098722258</v>
      </c>
      <c r="G323" s="61">
        <v>12996895</v>
      </c>
      <c r="H323" s="61">
        <v>1.6187250666575466</v>
      </c>
      <c r="I323" s="61">
        <f>(I93+I70+I254)/3</f>
        <v>62.997386911873093</v>
      </c>
      <c r="J323" s="61">
        <v>345985235.68002999</v>
      </c>
      <c r="K323" s="61">
        <v>48.05486083244088</v>
      </c>
      <c r="L323" s="61">
        <v>1360.911474214917</v>
      </c>
      <c r="M323" s="63">
        <f t="shared" si="16"/>
        <v>2.3064897967286733</v>
      </c>
      <c r="N323" s="60">
        <v>48.972000000000001</v>
      </c>
    </row>
    <row r="324" spans="1:14" hidden="1" x14ac:dyDescent="0.4">
      <c r="A324" s="38">
        <v>14</v>
      </c>
      <c r="B324" s="38" t="s">
        <v>78</v>
      </c>
      <c r="C324" s="38">
        <v>2022</v>
      </c>
      <c r="D324" s="38" t="s">
        <v>246</v>
      </c>
      <c r="E324" s="40" t="s">
        <v>254</v>
      </c>
      <c r="F324" s="60">
        <f>(F321+F322+F323)/3</f>
        <v>0.62162009005720276</v>
      </c>
      <c r="G324" s="61">
        <v>13352864</v>
      </c>
      <c r="H324" s="61">
        <v>4.1387800001148207</v>
      </c>
      <c r="I324" s="61">
        <f>(I255+I94+I71)/3</f>
        <v>64.710962696467334</v>
      </c>
      <c r="J324" s="61">
        <v>266603189.472</v>
      </c>
      <c r="K324" s="61">
        <v>50.933520070340023</v>
      </c>
      <c r="L324" s="61">
        <v>1302.8510362682418</v>
      </c>
      <c r="M324" s="63">
        <f t="shared" si="16"/>
        <v>2.3048410262931358</v>
      </c>
      <c r="N324" s="60">
        <v>49.533999999999999</v>
      </c>
    </row>
    <row r="325" spans="1:14" hidden="1" x14ac:dyDescent="0.4">
      <c r="A325" s="38">
        <v>15</v>
      </c>
      <c r="B325" s="38" t="s">
        <v>80</v>
      </c>
      <c r="C325" s="38">
        <v>2000</v>
      </c>
      <c r="D325" s="38" t="s">
        <v>250</v>
      </c>
      <c r="E325" s="40" t="s">
        <v>247</v>
      </c>
      <c r="F325" s="60">
        <v>0.94360812302971286</v>
      </c>
      <c r="G325" s="61">
        <v>8592656</v>
      </c>
      <c r="H325" s="61">
        <v>5.1954052080175188</v>
      </c>
      <c r="I325" s="61">
        <v>113.095118294771</v>
      </c>
      <c r="J325" s="61">
        <v>736350000</v>
      </c>
      <c r="K325" s="61">
        <v>45.597775021855483</v>
      </c>
      <c r="L325" s="61">
        <v>977.3294176758717</v>
      </c>
      <c r="M325" s="61">
        <v>26.056338028169019</v>
      </c>
      <c r="N325" s="60">
        <v>61.786999999999999</v>
      </c>
    </row>
    <row r="326" spans="1:14" hidden="1" x14ac:dyDescent="0.4">
      <c r="A326" s="38">
        <v>15</v>
      </c>
      <c r="B326" s="38" t="s">
        <v>80</v>
      </c>
      <c r="C326" s="38">
        <v>2001</v>
      </c>
      <c r="D326" s="38" t="s">
        <v>250</v>
      </c>
      <c r="E326" s="40" t="s">
        <v>247</v>
      </c>
      <c r="F326" s="60">
        <v>0.89330264836239848</v>
      </c>
      <c r="G326" s="61">
        <v>8746084</v>
      </c>
      <c r="H326" s="61">
        <v>1.8700936577675122</v>
      </c>
      <c r="I326" s="61">
        <v>111.128069521721</v>
      </c>
      <c r="J326" s="61">
        <v>705756000</v>
      </c>
      <c r="K326" s="61">
        <v>45.227822431552219</v>
      </c>
      <c r="L326" s="61">
        <v>930.87568429423868</v>
      </c>
      <c r="M326" s="61">
        <v>24.082232011747433</v>
      </c>
      <c r="N326" s="60">
        <v>62.305999999999997</v>
      </c>
    </row>
    <row r="327" spans="1:14" hidden="1" x14ac:dyDescent="0.4">
      <c r="A327" s="38">
        <v>15</v>
      </c>
      <c r="B327" s="38" t="s">
        <v>80</v>
      </c>
      <c r="C327" s="38">
        <v>2002</v>
      </c>
      <c r="D327" s="38" t="s">
        <v>250</v>
      </c>
      <c r="E327" s="40" t="s">
        <v>247</v>
      </c>
      <c r="F327" s="60">
        <v>0.93696109569451802</v>
      </c>
      <c r="G327" s="61">
        <v>8900583</v>
      </c>
      <c r="H327" s="61">
        <v>2.8207573973461564</v>
      </c>
      <c r="I327" s="61">
        <v>109.513459046001</v>
      </c>
      <c r="J327" s="61">
        <v>676543000</v>
      </c>
      <c r="K327" s="61">
        <v>49.35026037259567</v>
      </c>
      <c r="L327" s="61">
        <v>888.19857603075161</v>
      </c>
      <c r="M327" s="61">
        <v>24.895104895104893</v>
      </c>
      <c r="N327" s="60">
        <v>62.783000000000001</v>
      </c>
    </row>
    <row r="328" spans="1:14" hidden="1" x14ac:dyDescent="0.4">
      <c r="A328" s="38">
        <v>15</v>
      </c>
      <c r="B328" s="38" t="s">
        <v>80</v>
      </c>
      <c r="C328" s="38">
        <v>2003</v>
      </c>
      <c r="D328" s="38" t="s">
        <v>250</v>
      </c>
      <c r="E328" s="40" t="s">
        <v>247</v>
      </c>
      <c r="F328" s="60">
        <v>0.9802726572745446</v>
      </c>
      <c r="G328" s="61">
        <v>9057378</v>
      </c>
      <c r="H328" s="61">
        <v>6.3299922925248495</v>
      </c>
      <c r="I328" s="61">
        <v>98.5761900043331</v>
      </c>
      <c r="J328" s="61">
        <v>197400000</v>
      </c>
      <c r="K328" s="61">
        <v>51.967836443987004</v>
      </c>
      <c r="L328" s="61">
        <v>892.35534163894306</v>
      </c>
      <c r="M328" s="61">
        <v>27.10997442455243</v>
      </c>
      <c r="N328" s="60">
        <v>63.247999999999998</v>
      </c>
    </row>
    <row r="329" spans="1:14" hidden="1" x14ac:dyDescent="0.4">
      <c r="A329" s="38">
        <v>15</v>
      </c>
      <c r="B329" s="38" t="s">
        <v>80</v>
      </c>
      <c r="C329" s="38">
        <v>2004</v>
      </c>
      <c r="D329" s="38" t="s">
        <v>250</v>
      </c>
      <c r="E329" s="40" t="s">
        <v>247</v>
      </c>
      <c r="F329" s="60">
        <v>1.0180247364473232</v>
      </c>
      <c r="G329" s="61">
        <v>9216279</v>
      </c>
      <c r="H329" s="61">
        <v>7.9677095092426811</v>
      </c>
      <c r="I329" s="61">
        <v>92.141562105540999</v>
      </c>
      <c r="J329" s="61">
        <v>65430000</v>
      </c>
      <c r="K329" s="61">
        <v>57.46426609013163</v>
      </c>
      <c r="L329" s="61">
        <v>951.95162293937676</v>
      </c>
      <c r="M329" s="61">
        <v>24.765258215962447</v>
      </c>
      <c r="N329" s="60">
        <v>63.710999999999999</v>
      </c>
    </row>
    <row r="330" spans="1:14" hidden="1" x14ac:dyDescent="0.4">
      <c r="A330" s="38">
        <v>15</v>
      </c>
      <c r="B330" s="38" t="s">
        <v>80</v>
      </c>
      <c r="C330" s="38">
        <v>2005</v>
      </c>
      <c r="D330" s="38" t="s">
        <v>250</v>
      </c>
      <c r="E330" s="40" t="s">
        <v>247</v>
      </c>
      <c r="F330" s="60">
        <v>1.0539182126195483</v>
      </c>
      <c r="G330" s="61">
        <v>9377388</v>
      </c>
      <c r="H330" s="61">
        <v>5.9407976302192793</v>
      </c>
      <c r="I330" s="61">
        <v>87.068028848127099</v>
      </c>
      <c r="J330" s="61">
        <v>-238620000</v>
      </c>
      <c r="K330" s="61">
        <v>67.641941361374279</v>
      </c>
      <c r="L330" s="61">
        <v>1018.3137250296696</v>
      </c>
      <c r="M330" s="61">
        <v>27.012127894156563</v>
      </c>
      <c r="N330" s="60">
        <v>64.17</v>
      </c>
    </row>
    <row r="331" spans="1:14" hidden="1" x14ac:dyDescent="0.4">
      <c r="A331" s="38">
        <v>15</v>
      </c>
      <c r="B331" s="38" t="s">
        <v>80</v>
      </c>
      <c r="C331" s="38">
        <v>2006</v>
      </c>
      <c r="D331" s="38" t="s">
        <v>250</v>
      </c>
      <c r="E331" s="40" t="s">
        <v>247</v>
      </c>
      <c r="F331" s="60">
        <v>1.1228417057167375</v>
      </c>
      <c r="G331" s="61">
        <v>9542663</v>
      </c>
      <c r="H331" s="61">
        <v>13.663679540354252</v>
      </c>
      <c r="I331" s="61">
        <v>85.497765692678797</v>
      </c>
      <c r="J331" s="61">
        <v>280763457</v>
      </c>
      <c r="K331" s="61">
        <v>74.53784843154699</v>
      </c>
      <c r="L331" s="61">
        <v>1200.0680420362075</v>
      </c>
      <c r="M331" s="61">
        <v>25.734549138804457</v>
      </c>
      <c r="N331" s="60">
        <v>64.628</v>
      </c>
    </row>
    <row r="332" spans="1:14" hidden="1" x14ac:dyDescent="0.4">
      <c r="A332" s="38">
        <v>15</v>
      </c>
      <c r="B332" s="38" t="s">
        <v>80</v>
      </c>
      <c r="C332" s="38">
        <v>2007</v>
      </c>
      <c r="D332" s="38" t="s">
        <v>250</v>
      </c>
      <c r="E332" s="40" t="s">
        <v>247</v>
      </c>
      <c r="F332" s="60">
        <v>1.2261676060677458</v>
      </c>
      <c r="G332" s="61">
        <v>9711152</v>
      </c>
      <c r="H332" s="61">
        <v>7.3733538611183889</v>
      </c>
      <c r="I332" s="61">
        <v>86.667801829234094</v>
      </c>
      <c r="J332" s="61">
        <v>366294241.53830302</v>
      </c>
      <c r="K332" s="61">
        <v>76.06191144761479</v>
      </c>
      <c r="L332" s="61">
        <v>1351.0351818556358</v>
      </c>
      <c r="M332" s="61">
        <v>26.135310472659874</v>
      </c>
      <c r="N332" s="60">
        <v>65.081999999999994</v>
      </c>
    </row>
    <row r="333" spans="1:14" hidden="1" x14ac:dyDescent="0.4">
      <c r="A333" s="38">
        <v>15</v>
      </c>
      <c r="B333" s="38" t="s">
        <v>80</v>
      </c>
      <c r="C333" s="38">
        <v>2008</v>
      </c>
      <c r="D333" s="38" t="s">
        <v>250</v>
      </c>
      <c r="E333" s="40" t="s">
        <v>247</v>
      </c>
      <c r="F333" s="60">
        <v>1.288809285029755</v>
      </c>
      <c r="G333" s="61">
        <v>9880593</v>
      </c>
      <c r="H333" s="61">
        <v>10.381181762674998</v>
      </c>
      <c r="I333" s="61">
        <v>97.228826433996701</v>
      </c>
      <c r="J333" s="61">
        <v>512335605.23713899</v>
      </c>
      <c r="K333" s="61">
        <v>82.867020896179824</v>
      </c>
      <c r="L333" s="61">
        <v>1687.5784971504829</v>
      </c>
      <c r="M333" s="61">
        <v>25.638841567291308</v>
      </c>
      <c r="N333" s="60">
        <v>65.534999999999997</v>
      </c>
    </row>
    <row r="334" spans="1:14" hidden="1" x14ac:dyDescent="0.4">
      <c r="A334" s="38">
        <v>15</v>
      </c>
      <c r="B334" s="38" t="s">
        <v>80</v>
      </c>
      <c r="C334" s="38">
        <v>2009</v>
      </c>
      <c r="D334" s="38" t="s">
        <v>250</v>
      </c>
      <c r="E334" s="40" t="s">
        <v>247</v>
      </c>
      <c r="F334" s="60">
        <v>1.3501116321373607</v>
      </c>
      <c r="G334" s="61">
        <v>10051317</v>
      </c>
      <c r="H334" s="61">
        <v>-2.4198943282750207</v>
      </c>
      <c r="I334" s="61">
        <v>105.953142040872</v>
      </c>
      <c r="J334" s="61">
        <v>423040000</v>
      </c>
      <c r="K334" s="61">
        <v>68.627073912759158</v>
      </c>
      <c r="L334" s="61">
        <v>1725.1462861764476</v>
      </c>
      <c r="M334" s="61">
        <v>26.612903225806448</v>
      </c>
      <c r="N334" s="60">
        <v>65.983999999999995</v>
      </c>
    </row>
    <row r="335" spans="1:14" hidden="1" x14ac:dyDescent="0.4">
      <c r="A335" s="38">
        <v>15</v>
      </c>
      <c r="B335" s="38" t="s">
        <v>80</v>
      </c>
      <c r="C335" s="38">
        <v>2010</v>
      </c>
      <c r="D335" s="38" t="s">
        <v>250</v>
      </c>
      <c r="E335" s="40" t="s">
        <v>247</v>
      </c>
      <c r="F335" s="60">
        <v>1.4381112892450263</v>
      </c>
      <c r="G335" s="61">
        <v>10223270</v>
      </c>
      <c r="H335" s="61">
        <v>8.7775081155452312</v>
      </c>
      <c r="I335" s="61">
        <v>100</v>
      </c>
      <c r="J335" s="61">
        <v>621997989.54834795</v>
      </c>
      <c r="K335" s="61">
        <v>75.51162625128768</v>
      </c>
      <c r="L335" s="61">
        <v>1922.0585705066369</v>
      </c>
      <c r="M335" s="61">
        <v>27.226277372262775</v>
      </c>
      <c r="N335" s="60">
        <v>66.430000000000007</v>
      </c>
    </row>
    <row r="336" spans="1:14" hidden="1" x14ac:dyDescent="0.4">
      <c r="A336" s="38">
        <v>15</v>
      </c>
      <c r="B336" s="38" t="s">
        <v>80</v>
      </c>
      <c r="C336" s="38">
        <v>2011</v>
      </c>
      <c r="D336" s="38" t="s">
        <v>250</v>
      </c>
      <c r="E336" s="40" t="s">
        <v>247</v>
      </c>
      <c r="F336" s="60">
        <v>1.5382186993266609</v>
      </c>
      <c r="G336" s="61">
        <v>10396246</v>
      </c>
      <c r="H336" s="61">
        <v>14.602354240066532</v>
      </c>
      <c r="I336" s="61">
        <v>102.284863855197</v>
      </c>
      <c r="J336" s="61">
        <v>858941070.40094304</v>
      </c>
      <c r="K336" s="61">
        <v>82.480395424351755</v>
      </c>
      <c r="L336" s="61">
        <v>2304.9824616108513</v>
      </c>
      <c r="M336" s="61">
        <v>26.899798251513111</v>
      </c>
      <c r="N336" s="60">
        <v>66.873999999999995</v>
      </c>
    </row>
    <row r="337" spans="1:14" hidden="1" x14ac:dyDescent="0.4">
      <c r="A337" s="38">
        <v>15</v>
      </c>
      <c r="B337" s="38" t="s">
        <v>80</v>
      </c>
      <c r="C337" s="38">
        <v>2012</v>
      </c>
      <c r="D337" s="38" t="s">
        <v>250</v>
      </c>
      <c r="E337" s="40" t="s">
        <v>247</v>
      </c>
      <c r="F337" s="60">
        <v>1.6046817614544673</v>
      </c>
      <c r="G337" s="61">
        <v>10569697</v>
      </c>
      <c r="H337" s="61">
        <v>7.1002755011505769</v>
      </c>
      <c r="I337" s="61">
        <v>106.65615564545</v>
      </c>
      <c r="J337" s="61">
        <v>1059965390.7848099</v>
      </c>
      <c r="K337" s="61">
        <v>84.948761168494215</v>
      </c>
      <c r="L337" s="61">
        <v>2562.4667842332919</v>
      </c>
      <c r="M337" s="61">
        <v>25.224148236700533</v>
      </c>
      <c r="N337" s="60">
        <v>67.314999999999998</v>
      </c>
    </row>
    <row r="338" spans="1:14" hidden="1" x14ac:dyDescent="0.4">
      <c r="A338" s="38">
        <v>15</v>
      </c>
      <c r="B338" s="38" t="s">
        <v>80</v>
      </c>
      <c r="C338" s="38">
        <v>2013</v>
      </c>
      <c r="D338" s="38" t="s">
        <v>250</v>
      </c>
      <c r="E338" s="40" t="s">
        <v>247</v>
      </c>
      <c r="F338" s="60">
        <v>1.6869879215503472</v>
      </c>
      <c r="G338" s="61">
        <v>10743349</v>
      </c>
      <c r="H338" s="61">
        <v>5.9953883685492428</v>
      </c>
      <c r="I338" s="61">
        <v>112.269959928533</v>
      </c>
      <c r="J338" s="61">
        <v>1749612614.3979101</v>
      </c>
      <c r="K338" s="61">
        <v>81.23090752671736</v>
      </c>
      <c r="L338" s="61">
        <v>2853.7971619159848</v>
      </c>
      <c r="M338" s="61">
        <v>24.600827912477826</v>
      </c>
      <c r="N338" s="60">
        <v>67.698999999999998</v>
      </c>
    </row>
    <row r="339" spans="1:14" hidden="1" x14ac:dyDescent="0.4">
      <c r="A339" s="38">
        <v>15</v>
      </c>
      <c r="B339" s="38" t="s">
        <v>80</v>
      </c>
      <c r="C339" s="38">
        <v>2014</v>
      </c>
      <c r="D339" s="38" t="s">
        <v>250</v>
      </c>
      <c r="E339" s="40" t="s">
        <v>247</v>
      </c>
      <c r="F339" s="60">
        <v>1.7842194004627832</v>
      </c>
      <c r="G339" s="61">
        <v>10916987</v>
      </c>
      <c r="H339" s="61">
        <v>2.0494977256046809</v>
      </c>
      <c r="I339" s="61">
        <v>120.128660336639</v>
      </c>
      <c r="J339" s="61">
        <v>656566350.80002999</v>
      </c>
      <c r="K339" s="61">
        <v>85.264469562513057</v>
      </c>
      <c r="L339" s="61">
        <v>3022.4628844356171</v>
      </c>
      <c r="M339" s="61">
        <v>24.644808743169396</v>
      </c>
      <c r="N339" s="60">
        <v>68.046999999999997</v>
      </c>
    </row>
    <row r="340" spans="1:14" hidden="1" x14ac:dyDescent="0.4">
      <c r="A340" s="38">
        <v>15</v>
      </c>
      <c r="B340" s="38" t="s">
        <v>80</v>
      </c>
      <c r="C340" s="38">
        <v>2015</v>
      </c>
      <c r="D340" s="38" t="s">
        <v>250</v>
      </c>
      <c r="E340" s="40" t="s">
        <v>247</v>
      </c>
      <c r="F340" s="60">
        <v>1.8036741828398972</v>
      </c>
      <c r="G340" s="61">
        <v>11090085</v>
      </c>
      <c r="H340" s="61">
        <v>-4.6206022584563158</v>
      </c>
      <c r="I340" s="61">
        <v>137.628972207918</v>
      </c>
      <c r="J340" s="61">
        <v>554643532.29718304</v>
      </c>
      <c r="K340" s="61">
        <v>67.932845190524816</v>
      </c>
      <c r="L340" s="61">
        <v>2975.6488114306262</v>
      </c>
      <c r="M340" s="63">
        <f t="shared" ref="M340:M347" si="17">(M339+M338+M337)/3</f>
        <v>24.823261630782582</v>
      </c>
      <c r="N340" s="60">
        <v>68.393000000000001</v>
      </c>
    </row>
    <row r="341" spans="1:14" hidden="1" x14ac:dyDescent="0.4">
      <c r="A341" s="38">
        <v>15</v>
      </c>
      <c r="B341" s="38" t="s">
        <v>80</v>
      </c>
      <c r="C341" s="38">
        <v>2016</v>
      </c>
      <c r="D341" s="38" t="s">
        <v>250</v>
      </c>
      <c r="E341" s="40" t="s">
        <v>247</v>
      </c>
      <c r="F341" s="60">
        <v>1.8936936513002958</v>
      </c>
      <c r="G341" s="61">
        <v>11263015</v>
      </c>
      <c r="H341" s="61">
        <v>-1.3548705805901733</v>
      </c>
      <c r="I341" s="61">
        <v>143.456650754409</v>
      </c>
      <c r="J341" s="61">
        <v>335365530.42607701</v>
      </c>
      <c r="K341" s="61">
        <v>56.401034502657289</v>
      </c>
      <c r="L341" s="61">
        <v>3013.5027072166604</v>
      </c>
      <c r="M341" s="63">
        <f t="shared" si="17"/>
        <v>24.689632762143265</v>
      </c>
      <c r="N341" s="60">
        <v>68.738</v>
      </c>
    </row>
    <row r="342" spans="1:14" hidden="1" x14ac:dyDescent="0.4">
      <c r="A342" s="38">
        <v>15</v>
      </c>
      <c r="B342" s="38" t="s">
        <v>80</v>
      </c>
      <c r="C342" s="38">
        <v>2017</v>
      </c>
      <c r="D342" s="38" t="s">
        <v>250</v>
      </c>
      <c r="E342" s="40" t="s">
        <v>247</v>
      </c>
      <c r="F342" s="60">
        <v>1.8913154288479601</v>
      </c>
      <c r="G342" s="61">
        <v>11435533</v>
      </c>
      <c r="H342" s="61">
        <v>6.0613999621843533</v>
      </c>
      <c r="I342" s="61">
        <v>140.75839491836899</v>
      </c>
      <c r="J342" s="61">
        <v>712474137.77502203</v>
      </c>
      <c r="K342" s="61">
        <v>56.70465275665979</v>
      </c>
      <c r="L342" s="61">
        <v>3280.008213938695</v>
      </c>
      <c r="M342" s="63">
        <f t="shared" si="17"/>
        <v>24.719234378698413</v>
      </c>
      <c r="N342" s="60">
        <v>69.08</v>
      </c>
    </row>
    <row r="343" spans="1:14" hidden="1" x14ac:dyDescent="0.4">
      <c r="A343" s="38">
        <v>15</v>
      </c>
      <c r="B343" s="38" t="s">
        <v>80</v>
      </c>
      <c r="C343" s="38">
        <v>2018</v>
      </c>
      <c r="D343" s="38" t="s">
        <v>250</v>
      </c>
      <c r="E343" s="40" t="s">
        <v>247</v>
      </c>
      <c r="F343" s="60">
        <v>1.8851881703175826</v>
      </c>
      <c r="G343" s="61">
        <v>11606905</v>
      </c>
      <c r="H343" s="61">
        <v>3.0562657534529905</v>
      </c>
      <c r="I343" s="61">
        <v>144.11834109911601</v>
      </c>
      <c r="J343" s="61">
        <v>302368781.37636</v>
      </c>
      <c r="K343" s="61">
        <v>57.109964611964294</v>
      </c>
      <c r="L343" s="61">
        <v>3471.0069506501045</v>
      </c>
      <c r="M343" s="63">
        <f t="shared" si="17"/>
        <v>24.744042923874755</v>
      </c>
      <c r="N343" s="60">
        <v>69.424999999999997</v>
      </c>
    </row>
    <row r="344" spans="1:14" hidden="1" x14ac:dyDescent="0.4">
      <c r="A344" s="38">
        <v>15</v>
      </c>
      <c r="B344" s="38" t="s">
        <v>80</v>
      </c>
      <c r="C344" s="38">
        <v>2019</v>
      </c>
      <c r="D344" s="38" t="s">
        <v>250</v>
      </c>
      <c r="E344" s="40" t="s">
        <v>247</v>
      </c>
      <c r="F344" s="60">
        <v>1.8534615062940916</v>
      </c>
      <c r="G344" s="61">
        <v>11777315</v>
      </c>
      <c r="H344" s="61">
        <v>-0.69300327175534449</v>
      </c>
      <c r="I344" s="61">
        <v>150.73583473439601</v>
      </c>
      <c r="J344" s="61">
        <v>-216636843.13049999</v>
      </c>
      <c r="K344" s="61">
        <v>56.397306728124704</v>
      </c>
      <c r="L344" s="61">
        <v>3472.3808313644208</v>
      </c>
      <c r="M344" s="63">
        <f t="shared" si="17"/>
        <v>24.717636688238812</v>
      </c>
      <c r="N344" s="60">
        <v>69.772999999999996</v>
      </c>
    </row>
    <row r="345" spans="1:14" hidden="1" x14ac:dyDescent="0.4">
      <c r="A345" s="38">
        <v>15</v>
      </c>
      <c r="B345" s="38" t="s">
        <v>80</v>
      </c>
      <c r="C345" s="38">
        <v>2020</v>
      </c>
      <c r="D345" s="38" t="s">
        <v>250</v>
      </c>
      <c r="E345" s="40" t="s">
        <v>247</v>
      </c>
      <c r="F345" s="60">
        <v>1.5394646956031595</v>
      </c>
      <c r="G345" s="61">
        <v>11936162</v>
      </c>
      <c r="H345" s="61">
        <v>-1.8543866829455027</v>
      </c>
      <c r="I345" s="61">
        <v>158.95303931475399</v>
      </c>
      <c r="J345" s="61">
        <v>-1129487271.3376999</v>
      </c>
      <c r="K345" s="61">
        <v>45.503262616667485</v>
      </c>
      <c r="L345" s="61">
        <v>3068.8125551645621</v>
      </c>
      <c r="M345" s="63">
        <f t="shared" si="17"/>
        <v>24.726971330270661</v>
      </c>
      <c r="N345" s="60">
        <v>70.123000000000005</v>
      </c>
    </row>
    <row r="346" spans="1:14" hidden="1" x14ac:dyDescent="0.4">
      <c r="A346" s="38">
        <v>15</v>
      </c>
      <c r="B346" s="38" t="s">
        <v>80</v>
      </c>
      <c r="C346" s="38">
        <v>2021</v>
      </c>
      <c r="D346" s="38" t="s">
        <v>250</v>
      </c>
      <c r="E346" s="40" t="s">
        <v>247</v>
      </c>
      <c r="F346" s="60">
        <f>(F343+F344+F345)/3</f>
        <v>1.7593714574049446</v>
      </c>
      <c r="G346" s="61">
        <v>12079472</v>
      </c>
      <c r="H346" s="61">
        <v>3.9561196635343236</v>
      </c>
      <c r="I346" s="61">
        <v>152.4085147678</v>
      </c>
      <c r="J346" s="61">
        <v>583576424.72566497</v>
      </c>
      <c r="K346" s="61">
        <v>59.021396563140236</v>
      </c>
      <c r="L346" s="61">
        <v>3345.023002261938</v>
      </c>
      <c r="M346" s="63">
        <f t="shared" si="17"/>
        <v>24.729550314128076</v>
      </c>
      <c r="N346" s="60">
        <v>70.474999999999994</v>
      </c>
    </row>
    <row r="347" spans="1:14" hidden="1" x14ac:dyDescent="0.4">
      <c r="A347" s="38">
        <v>15</v>
      </c>
      <c r="B347" s="38" t="s">
        <v>80</v>
      </c>
      <c r="C347" s="38">
        <v>2022</v>
      </c>
      <c r="D347" s="38" t="s">
        <v>250</v>
      </c>
      <c r="E347" s="40" t="s">
        <v>247</v>
      </c>
      <c r="F347" s="60">
        <f>(F344+F345+F346)/3</f>
        <v>1.717432553100732</v>
      </c>
      <c r="G347" s="61">
        <v>12224110</v>
      </c>
      <c r="H347" s="61">
        <v>5.1244644662567111</v>
      </c>
      <c r="I347" s="61">
        <v>151.04003803329101</v>
      </c>
      <c r="J347" s="61">
        <v>2849849.42282939</v>
      </c>
      <c r="K347" s="61">
        <v>67.755898784076024</v>
      </c>
      <c r="L347" s="61">
        <v>3600.1216348642674</v>
      </c>
      <c r="M347" s="63">
        <f t="shared" si="17"/>
        <v>24.724719444212514</v>
      </c>
      <c r="N347" s="60">
        <v>70.83</v>
      </c>
    </row>
    <row r="348" spans="1:14" x14ac:dyDescent="0.4">
      <c r="A348" s="49">
        <v>16</v>
      </c>
      <c r="B348" s="49" t="s">
        <v>82</v>
      </c>
      <c r="C348" s="49">
        <v>2000</v>
      </c>
      <c r="D348" s="49" t="s">
        <v>249</v>
      </c>
      <c r="E348" s="50" t="s">
        <v>247</v>
      </c>
      <c r="F348" s="60">
        <v>3.3390599016593487</v>
      </c>
      <c r="G348" s="61">
        <v>4179350</v>
      </c>
      <c r="H348" s="61">
        <v>21.836243008953019</v>
      </c>
      <c r="I348" s="61">
        <f>(I256+I187+I141)/3</f>
        <v>80.453474803288671</v>
      </c>
      <c r="J348" s="61">
        <v>146075610.87664399</v>
      </c>
      <c r="K348" s="61">
        <v>85.357743134178776</v>
      </c>
      <c r="L348" s="61">
        <v>1332.2102166154748</v>
      </c>
      <c r="M348" s="61">
        <v>65.087463556851318</v>
      </c>
      <c r="N348" s="60">
        <v>42.384</v>
      </c>
    </row>
    <row r="349" spans="1:14" x14ac:dyDescent="0.4">
      <c r="A349" s="49">
        <v>16</v>
      </c>
      <c r="B349" s="49" t="s">
        <v>82</v>
      </c>
      <c r="C349" s="49">
        <v>2001</v>
      </c>
      <c r="D349" s="49" t="s">
        <v>249</v>
      </c>
      <c r="E349" s="50" t="s">
        <v>247</v>
      </c>
      <c r="F349" s="60">
        <v>3.2810305387548597</v>
      </c>
      <c r="G349" s="61">
        <v>4194932</v>
      </c>
      <c r="H349" s="61">
        <v>4.7261176162164844</v>
      </c>
      <c r="I349" s="61">
        <f>(I188+I142+I257)/3</f>
        <v>78.347398459166826</v>
      </c>
      <c r="J349" s="61">
        <v>118495219.813023</v>
      </c>
      <c r="K349" s="61">
        <v>86.035732655868742</v>
      </c>
      <c r="L349" s="61">
        <v>1382.7674599413012</v>
      </c>
      <c r="M349" s="61">
        <v>65.037037037037038</v>
      </c>
      <c r="N349" s="60">
        <v>42.698</v>
      </c>
    </row>
    <row r="350" spans="1:14" x14ac:dyDescent="0.4">
      <c r="A350" s="49">
        <v>16</v>
      </c>
      <c r="B350" s="49" t="s">
        <v>82</v>
      </c>
      <c r="C350" s="49">
        <v>2002</v>
      </c>
      <c r="D350" s="49" t="s">
        <v>249</v>
      </c>
      <c r="E350" s="50" t="s">
        <v>247</v>
      </c>
      <c r="F350" s="60">
        <v>3.4670268030039941</v>
      </c>
      <c r="G350" s="61">
        <v>4198410</v>
      </c>
      <c r="H350" s="61">
        <v>5.0078663725151529</v>
      </c>
      <c r="I350" s="61">
        <f>(I189+I143+I258)/3</f>
        <v>83.424799649854791</v>
      </c>
      <c r="J350" s="61">
        <v>267769568.956599</v>
      </c>
      <c r="K350" s="61">
        <v>78.727479488695025</v>
      </c>
      <c r="L350" s="61">
        <v>1602.5640389207967</v>
      </c>
      <c r="M350" s="61">
        <v>67.299578059071735</v>
      </c>
      <c r="N350" s="60">
        <v>43.014000000000003</v>
      </c>
    </row>
    <row r="351" spans="1:14" x14ac:dyDescent="0.4">
      <c r="A351" s="49">
        <v>16</v>
      </c>
      <c r="B351" s="49" t="s">
        <v>82</v>
      </c>
      <c r="C351" s="49">
        <v>2003</v>
      </c>
      <c r="D351" s="49" t="s">
        <v>249</v>
      </c>
      <c r="E351" s="50" t="s">
        <v>247</v>
      </c>
      <c r="F351" s="60">
        <v>3.5545563473213186</v>
      </c>
      <c r="G351" s="61">
        <v>4183757</v>
      </c>
      <c r="H351" s="61">
        <v>1.4108614796775072</v>
      </c>
      <c r="I351" s="61">
        <f>(I190+I144+I259)/3</f>
        <v>92.565076912317068</v>
      </c>
      <c r="J351" s="61">
        <v>381784637.391406</v>
      </c>
      <c r="K351" s="61">
        <v>80.569457263936471</v>
      </c>
      <c r="L351" s="61">
        <v>2031.402483314946</v>
      </c>
      <c r="M351" s="61">
        <v>71.340206185567013</v>
      </c>
      <c r="N351" s="60">
        <v>43.33</v>
      </c>
    </row>
    <row r="352" spans="1:14" x14ac:dyDescent="0.4">
      <c r="A352" s="49">
        <v>16</v>
      </c>
      <c r="B352" s="49" t="s">
        <v>82</v>
      </c>
      <c r="C352" s="49">
        <v>2004</v>
      </c>
      <c r="D352" s="49" t="s">
        <v>249</v>
      </c>
      <c r="E352" s="50" t="s">
        <v>247</v>
      </c>
      <c r="F352" s="60">
        <v>3.7586836147009555</v>
      </c>
      <c r="G352" s="61">
        <v>4142860</v>
      </c>
      <c r="H352" s="61">
        <v>2.1619715777576403</v>
      </c>
      <c r="I352" s="61" t="e">
        <f>(I375+#REF!+I421)/3</f>
        <v>#REF!</v>
      </c>
      <c r="J352" s="61">
        <v>889597294.54859197</v>
      </c>
      <c r="K352" s="61">
        <v>81.812683624775929</v>
      </c>
      <c r="L352" s="61">
        <v>2451.5773012843856</v>
      </c>
      <c r="M352" s="61">
        <v>67.741935483870975</v>
      </c>
      <c r="N352" s="60">
        <v>43.648000000000003</v>
      </c>
    </row>
    <row r="353" spans="1:14" x14ac:dyDescent="0.4">
      <c r="A353" s="49">
        <v>16</v>
      </c>
      <c r="B353" s="49" t="s">
        <v>82</v>
      </c>
      <c r="C353" s="49">
        <v>2005</v>
      </c>
      <c r="D353" s="49" t="s">
        <v>249</v>
      </c>
      <c r="E353" s="50" t="s">
        <v>247</v>
      </c>
      <c r="F353" s="60">
        <v>3.9629269689033304</v>
      </c>
      <c r="G353" s="61">
        <v>4094297</v>
      </c>
      <c r="H353" s="61">
        <v>6.1890157679820561</v>
      </c>
      <c r="I353" s="61" t="e">
        <f>(#REF!+I376+I422)/3</f>
        <v>#REF!</v>
      </c>
      <c r="J353" s="61">
        <v>623812851.55920005</v>
      </c>
      <c r="K353" s="61">
        <v>84.355462821798426</v>
      </c>
      <c r="L353" s="61">
        <v>2741.0801748243057</v>
      </c>
      <c r="M353" s="61">
        <v>66.77175283732663</v>
      </c>
      <c r="N353" s="60">
        <v>43.965000000000003</v>
      </c>
    </row>
    <row r="354" spans="1:14" x14ac:dyDescent="0.4">
      <c r="A354" s="49">
        <v>16</v>
      </c>
      <c r="B354" s="49" t="s">
        <v>82</v>
      </c>
      <c r="C354" s="49">
        <v>2006</v>
      </c>
      <c r="D354" s="49" t="s">
        <v>249</v>
      </c>
      <c r="E354" s="50" t="s">
        <v>247</v>
      </c>
      <c r="F354" s="60">
        <v>4.4134599414600872</v>
      </c>
      <c r="G354" s="61">
        <v>4058086</v>
      </c>
      <c r="H354" s="61">
        <v>7.8001273597360097</v>
      </c>
      <c r="I354" s="61" t="e">
        <f>(I377+#REF!+I423)/3</f>
        <v>#REF!</v>
      </c>
      <c r="J354" s="61">
        <v>845962876.35959101</v>
      </c>
      <c r="K354" s="61">
        <v>79.829947775201575</v>
      </c>
      <c r="L354" s="61">
        <v>3170.1747833718437</v>
      </c>
      <c r="M354" s="61">
        <v>68.288494562106479</v>
      </c>
      <c r="N354" s="60">
        <v>44.281999999999996</v>
      </c>
    </row>
    <row r="355" spans="1:14" x14ac:dyDescent="0.4">
      <c r="A355" s="49">
        <v>16</v>
      </c>
      <c r="B355" s="49" t="s">
        <v>82</v>
      </c>
      <c r="C355" s="49">
        <v>2007</v>
      </c>
      <c r="D355" s="49" t="s">
        <v>249</v>
      </c>
      <c r="E355" s="50" t="s">
        <v>247</v>
      </c>
      <c r="F355" s="60">
        <v>4.7128454073928436</v>
      </c>
      <c r="G355" s="61">
        <v>4007876</v>
      </c>
      <c r="H355" s="61">
        <v>6.1975693910760583</v>
      </c>
      <c r="I355" s="61">
        <f>(I148+I194+I263)/3</f>
        <v>81.586805117927966</v>
      </c>
      <c r="J355" s="61">
        <v>1841972230.25245</v>
      </c>
      <c r="K355" s="61">
        <v>83.551858889162972</v>
      </c>
      <c r="L355" s="61">
        <v>3936.9317474838867</v>
      </c>
      <c r="M355" s="61">
        <v>67.752442996742673</v>
      </c>
      <c r="N355" s="60">
        <v>44.600999999999999</v>
      </c>
    </row>
    <row r="356" spans="1:14" x14ac:dyDescent="0.4">
      <c r="A356" s="49">
        <v>16</v>
      </c>
      <c r="B356" s="49" t="s">
        <v>82</v>
      </c>
      <c r="C356" s="49">
        <v>2008</v>
      </c>
      <c r="D356" s="49" t="s">
        <v>249</v>
      </c>
      <c r="E356" s="50" t="s">
        <v>247</v>
      </c>
      <c r="F356" s="60">
        <v>5.2648075565401564</v>
      </c>
      <c r="G356" s="61">
        <v>3943392</v>
      </c>
      <c r="H356" s="61">
        <v>7.3353512859779357</v>
      </c>
      <c r="I356" s="61">
        <f>(I149+I195+I264)/3</f>
        <v>79.440868439087069</v>
      </c>
      <c r="J356" s="61">
        <v>1004852659.85344</v>
      </c>
      <c r="K356" s="61">
        <v>86.162879843050419</v>
      </c>
      <c r="L356" s="61">
        <v>4846.7909411789406</v>
      </c>
      <c r="M356" s="61">
        <v>67.045454545454547</v>
      </c>
      <c r="N356" s="60">
        <v>44.92</v>
      </c>
    </row>
    <row r="357" spans="1:14" x14ac:dyDescent="0.4">
      <c r="A357" s="49">
        <v>16</v>
      </c>
      <c r="B357" s="49" t="s">
        <v>82</v>
      </c>
      <c r="C357" s="49">
        <v>2009</v>
      </c>
      <c r="D357" s="49" t="s">
        <v>249</v>
      </c>
      <c r="E357" s="50" t="s">
        <v>247</v>
      </c>
      <c r="F357" s="60">
        <v>5.3097027915672745</v>
      </c>
      <c r="G357" s="61">
        <v>3877750</v>
      </c>
      <c r="H357" s="61">
        <v>0.18546652937484964</v>
      </c>
      <c r="I357" s="61">
        <f>(I196+I150+I265)/3</f>
        <v>73.492898731310675</v>
      </c>
      <c r="J357" s="61">
        <v>138511019.72786301</v>
      </c>
      <c r="K357" s="61">
        <v>73.747494225502265</v>
      </c>
      <c r="L357" s="61">
        <v>4542.3116733232837</v>
      </c>
      <c r="M357" s="61">
        <v>69.569520039584361</v>
      </c>
      <c r="N357" s="60">
        <v>45.238999999999997</v>
      </c>
    </row>
    <row r="358" spans="1:14" x14ac:dyDescent="0.4">
      <c r="A358" s="49">
        <v>16</v>
      </c>
      <c r="B358" s="49" t="s">
        <v>82</v>
      </c>
      <c r="C358" s="49">
        <v>2010</v>
      </c>
      <c r="D358" s="49" t="s">
        <v>249</v>
      </c>
      <c r="E358" s="50" t="s">
        <v>247</v>
      </c>
      <c r="F358" s="60">
        <v>5.4689107152603142</v>
      </c>
      <c r="G358" s="61">
        <v>3811088</v>
      </c>
      <c r="H358" s="61">
        <v>1.4062939662060359</v>
      </c>
      <c r="I358" s="61">
        <f>(I197+I151+I266)/3</f>
        <v>75.509512463603798</v>
      </c>
      <c r="J358" s="61">
        <v>443840207.09283102</v>
      </c>
      <c r="K358" s="61">
        <v>80.968215962682294</v>
      </c>
      <c r="L358" s="61">
        <v>4506.932352055328</v>
      </c>
      <c r="M358" s="61">
        <v>67.740361151781372</v>
      </c>
      <c r="N358" s="60">
        <v>45.558</v>
      </c>
    </row>
    <row r="359" spans="1:14" x14ac:dyDescent="0.4">
      <c r="A359" s="49">
        <v>16</v>
      </c>
      <c r="B359" s="49" t="s">
        <v>82</v>
      </c>
      <c r="C359" s="49">
        <v>2011</v>
      </c>
      <c r="D359" s="49" t="s">
        <v>249</v>
      </c>
      <c r="E359" s="50" t="s">
        <v>247</v>
      </c>
      <c r="F359" s="60">
        <v>6.341784522200868</v>
      </c>
      <c r="G359" s="61">
        <v>3743142</v>
      </c>
      <c r="H359" s="61">
        <v>2.4325279082448219</v>
      </c>
      <c r="I359" s="61">
        <f>(I198+I152+I267)/3</f>
        <v>78.853296249295852</v>
      </c>
      <c r="J359" s="61">
        <v>471610992.220788</v>
      </c>
      <c r="K359" s="61">
        <v>87.836347713655556</v>
      </c>
      <c r="L359" s="61">
        <v>4980.9046883899509</v>
      </c>
      <c r="M359" s="61">
        <v>70.854700854700866</v>
      </c>
      <c r="N359" s="60">
        <v>45.878</v>
      </c>
    </row>
    <row r="360" spans="1:14" x14ac:dyDescent="0.4">
      <c r="A360" s="49">
        <v>16</v>
      </c>
      <c r="B360" s="49" t="s">
        <v>82</v>
      </c>
      <c r="C360" s="49">
        <v>2012</v>
      </c>
      <c r="D360" s="49" t="s">
        <v>249</v>
      </c>
      <c r="E360" s="50" t="s">
        <v>247</v>
      </c>
      <c r="F360" s="60">
        <v>5.9765826777568103</v>
      </c>
      <c r="G360" s="61">
        <v>3674374</v>
      </c>
      <c r="H360" s="61">
        <v>0.79577334730147697</v>
      </c>
      <c r="I360" s="61" t="e">
        <f>(I383+#REF!+I429)/3</f>
        <v>#REF!</v>
      </c>
      <c r="J360" s="61">
        <v>391976946.37518901</v>
      </c>
      <c r="K360" s="61">
        <v>88.145108862852922</v>
      </c>
      <c r="L360" s="61">
        <v>4688.3458231770837</v>
      </c>
      <c r="M360" s="61">
        <v>70.023094688221718</v>
      </c>
      <c r="N360" s="60">
        <v>46.198999999999998</v>
      </c>
    </row>
    <row r="361" spans="1:14" x14ac:dyDescent="0.4">
      <c r="A361" s="49">
        <v>16</v>
      </c>
      <c r="B361" s="49" t="s">
        <v>82</v>
      </c>
      <c r="C361" s="49">
        <v>2013</v>
      </c>
      <c r="D361" s="49" t="s">
        <v>249</v>
      </c>
      <c r="E361" s="50" t="s">
        <v>247</v>
      </c>
      <c r="F361" s="60">
        <v>6.0393762755493414</v>
      </c>
      <c r="G361" s="61">
        <v>3617559</v>
      </c>
      <c r="H361" s="61">
        <v>-0.22412200317536701</v>
      </c>
      <c r="I361" s="61">
        <f>(I154+I200+I269)/3</f>
        <v>81.421993172963823</v>
      </c>
      <c r="J361" s="61">
        <v>313295008.33152902</v>
      </c>
      <c r="K361" s="61">
        <v>87.931241311675663</v>
      </c>
      <c r="L361" s="61">
        <v>5025.2417529406148</v>
      </c>
      <c r="M361" s="61">
        <v>70.990237099023702</v>
      </c>
      <c r="N361" s="60">
        <v>46.518999999999998</v>
      </c>
    </row>
    <row r="362" spans="1:14" x14ac:dyDescent="0.4">
      <c r="A362" s="49">
        <v>16</v>
      </c>
      <c r="B362" s="49" t="s">
        <v>82</v>
      </c>
      <c r="C362" s="49">
        <v>2014</v>
      </c>
      <c r="D362" s="49" t="s">
        <v>249</v>
      </c>
      <c r="E362" s="50" t="s">
        <v>247</v>
      </c>
      <c r="F362" s="60">
        <v>5.4624554895062198</v>
      </c>
      <c r="G362" s="61">
        <v>3571068</v>
      </c>
      <c r="H362" s="61">
        <v>1.0003372193036171</v>
      </c>
      <c r="I362" s="61">
        <f>(I201+I155+I270)/3</f>
        <v>78.270302280204859</v>
      </c>
      <c r="J362" s="61">
        <v>544866345.45741999</v>
      </c>
      <c r="K362" s="61">
        <v>90.552280687418531</v>
      </c>
      <c r="L362" s="61">
        <v>5196.9700841510721</v>
      </c>
      <c r="M362" s="61">
        <v>70.721554116558735</v>
      </c>
      <c r="N362" s="60">
        <v>46.84</v>
      </c>
    </row>
    <row r="363" spans="1:14" x14ac:dyDescent="0.4">
      <c r="A363" s="49">
        <v>16</v>
      </c>
      <c r="B363" s="49" t="s">
        <v>82</v>
      </c>
      <c r="C363" s="49">
        <v>2015</v>
      </c>
      <c r="D363" s="49" t="s">
        <v>249</v>
      </c>
      <c r="E363" s="50" t="s">
        <v>247</v>
      </c>
      <c r="F363" s="60">
        <v>5.5695787333968161</v>
      </c>
      <c r="G363" s="61">
        <v>3524324</v>
      </c>
      <c r="H363" s="61">
        <v>1.3657307091496449</v>
      </c>
      <c r="I363" s="61">
        <f>(I202+I156+I271)/3</f>
        <v>77.151350399370628</v>
      </c>
      <c r="J363" s="61">
        <v>383089615.72934401</v>
      </c>
      <c r="K363" s="61">
        <v>88.291989840760834</v>
      </c>
      <c r="L363" s="61">
        <v>4654.6086203889608</v>
      </c>
      <c r="M363" s="63">
        <f t="shared" ref="M363:M370" si="18">(M362+M361+M360)/3</f>
        <v>70.578295301268042</v>
      </c>
      <c r="N363" s="60">
        <v>47.173000000000002</v>
      </c>
    </row>
    <row r="364" spans="1:14" x14ac:dyDescent="0.4">
      <c r="A364" s="49">
        <v>16</v>
      </c>
      <c r="B364" s="49" t="s">
        <v>82</v>
      </c>
      <c r="C364" s="49">
        <v>2016</v>
      </c>
      <c r="D364" s="49" t="s">
        <v>249</v>
      </c>
      <c r="E364" s="50" t="s">
        <v>247</v>
      </c>
      <c r="F364" s="60">
        <v>6.4224906391464938</v>
      </c>
      <c r="G364" s="61">
        <v>3480986</v>
      </c>
      <c r="H364" s="61">
        <v>1.3333059674647103</v>
      </c>
      <c r="I364" s="61">
        <f>(I203+I157+I272)/3</f>
        <v>81.5435686152709</v>
      </c>
      <c r="J364" s="61">
        <v>313198153.35883498</v>
      </c>
      <c r="K364" s="61">
        <v>88.244035168554674</v>
      </c>
      <c r="L364" s="61">
        <v>4917.2637659630618</v>
      </c>
      <c r="M364" s="63">
        <f t="shared" si="18"/>
        <v>70.763362172283493</v>
      </c>
      <c r="N364" s="60">
        <v>47.518000000000001</v>
      </c>
    </row>
    <row r="365" spans="1:14" x14ac:dyDescent="0.4">
      <c r="A365" s="49">
        <v>16</v>
      </c>
      <c r="B365" s="49" t="s">
        <v>82</v>
      </c>
      <c r="C365" s="49">
        <v>2017</v>
      </c>
      <c r="D365" s="49" t="s">
        <v>249</v>
      </c>
      <c r="E365" s="50" t="s">
        <v>247</v>
      </c>
      <c r="F365" s="60">
        <v>6.5966633401423884</v>
      </c>
      <c r="G365" s="61">
        <v>3440027</v>
      </c>
      <c r="H365" s="61">
        <v>1.7787070267749669</v>
      </c>
      <c r="I365" s="61">
        <f>(I204+I273+I158)/3</f>
        <v>84.629055744558755</v>
      </c>
      <c r="J365" s="61">
        <v>509429047.915133</v>
      </c>
      <c r="K365" s="61">
        <v>96.64587914111894</v>
      </c>
      <c r="L365" s="61">
        <v>5327.3923042204397</v>
      </c>
      <c r="M365" s="63">
        <f t="shared" si="18"/>
        <v>70.687737196703424</v>
      </c>
      <c r="N365" s="60">
        <v>47.875999999999998</v>
      </c>
    </row>
    <row r="366" spans="1:14" x14ac:dyDescent="0.4">
      <c r="A366" s="49">
        <v>16</v>
      </c>
      <c r="B366" s="49" t="s">
        <v>82</v>
      </c>
      <c r="C366" s="49">
        <v>2018</v>
      </c>
      <c r="D366" s="49" t="s">
        <v>249</v>
      </c>
      <c r="E366" s="50" t="s">
        <v>247</v>
      </c>
      <c r="F366" s="60">
        <v>6.6514535183812145</v>
      </c>
      <c r="G366" s="61">
        <v>3400129</v>
      </c>
      <c r="H366" s="61">
        <v>2.7916249040189172</v>
      </c>
      <c r="I366" s="61">
        <f>(I159+I205+I274)/3</f>
        <v>88.394923888476669</v>
      </c>
      <c r="J366" s="61">
        <v>601783317.146819</v>
      </c>
      <c r="K366" s="61">
        <v>98.432091196186889</v>
      </c>
      <c r="L366" s="61">
        <v>6024.4931497965463</v>
      </c>
      <c r="M366" s="63">
        <f t="shared" si="18"/>
        <v>70.676464890084986</v>
      </c>
      <c r="N366" s="60">
        <v>48.244999999999997</v>
      </c>
    </row>
    <row r="367" spans="1:14" x14ac:dyDescent="0.4">
      <c r="A367" s="49">
        <v>16</v>
      </c>
      <c r="B367" s="49" t="s">
        <v>82</v>
      </c>
      <c r="C367" s="49">
        <v>2019</v>
      </c>
      <c r="D367" s="49" t="s">
        <v>249</v>
      </c>
      <c r="E367" s="50" t="s">
        <v>247</v>
      </c>
      <c r="F367" s="60">
        <v>6.2856639562283094</v>
      </c>
      <c r="G367" s="61">
        <v>3360711</v>
      </c>
      <c r="H367" s="61">
        <v>2.4715046845936257</v>
      </c>
      <c r="I367" s="61">
        <f>(I275+I206+I160)/3</f>
        <v>87.595788948519726</v>
      </c>
      <c r="J367" s="61">
        <v>447875544.61065298</v>
      </c>
      <c r="K367" s="61">
        <v>94.51612788742419</v>
      </c>
      <c r="L367" s="61">
        <v>6094.7248232231086</v>
      </c>
      <c r="M367" s="63">
        <f t="shared" si="18"/>
        <v>70.709188086357301</v>
      </c>
      <c r="N367" s="60">
        <v>48.625999999999998</v>
      </c>
    </row>
    <row r="368" spans="1:14" x14ac:dyDescent="0.4">
      <c r="A368" s="49">
        <v>16</v>
      </c>
      <c r="B368" s="49" t="s">
        <v>82</v>
      </c>
      <c r="C368" s="49">
        <v>2020</v>
      </c>
      <c r="D368" s="49" t="s">
        <v>249</v>
      </c>
      <c r="E368" s="50" t="s">
        <v>247</v>
      </c>
      <c r="F368" s="60">
        <v>6.3123058744753129</v>
      </c>
      <c r="G368" s="61">
        <v>3318407</v>
      </c>
      <c r="H368" s="61">
        <v>6.214254963059318E-2</v>
      </c>
      <c r="I368" s="61">
        <f>(I161+I207+I276)/3</f>
        <v>68.935302353812247</v>
      </c>
      <c r="J368" s="61">
        <v>483278992.87074202</v>
      </c>
      <c r="K368" s="61">
        <v>82.111265257289773</v>
      </c>
      <c r="L368" s="61">
        <v>6095.1042365848698</v>
      </c>
      <c r="M368" s="63">
        <f t="shared" si="18"/>
        <v>70.691130057715228</v>
      </c>
      <c r="N368" s="60">
        <v>49.02</v>
      </c>
    </row>
    <row r="369" spans="1:14" x14ac:dyDescent="0.4">
      <c r="A369" s="49">
        <v>16</v>
      </c>
      <c r="B369" s="49" t="s">
        <v>82</v>
      </c>
      <c r="C369" s="49">
        <v>2021</v>
      </c>
      <c r="D369" s="49" t="s">
        <v>249</v>
      </c>
      <c r="E369" s="50" t="s">
        <v>247</v>
      </c>
      <c r="F369" s="60">
        <f>(F366+F367+F368)/3</f>
        <v>6.4164744496949453</v>
      </c>
      <c r="G369" s="61">
        <v>3270943</v>
      </c>
      <c r="H369" s="61">
        <v>4.8603338005645043</v>
      </c>
      <c r="I369" s="61">
        <f>(I208+I162+I277)/3</f>
        <v>75.380058508356299</v>
      </c>
      <c r="J369" s="61">
        <v>734510363.715222</v>
      </c>
      <c r="K369" s="61">
        <v>96.065087262486671</v>
      </c>
      <c r="L369" s="61">
        <v>7230.1988377188673</v>
      </c>
      <c r="M369" s="63">
        <f t="shared" si="18"/>
        <v>70.692261011385838</v>
      </c>
      <c r="N369" s="60">
        <v>49.424999999999997</v>
      </c>
    </row>
    <row r="370" spans="1:14" x14ac:dyDescent="0.4">
      <c r="A370" s="49">
        <v>16</v>
      </c>
      <c r="B370" s="49" t="s">
        <v>82</v>
      </c>
      <c r="C370" s="49">
        <v>2022</v>
      </c>
      <c r="D370" s="49" t="s">
        <v>249</v>
      </c>
      <c r="E370" s="50" t="s">
        <v>247</v>
      </c>
      <c r="F370" s="60">
        <f>(F367+F368+F369)/3</f>
        <v>6.3381480934661889</v>
      </c>
      <c r="G370" s="61">
        <v>3233526</v>
      </c>
      <c r="H370" s="61">
        <v>11.77041887665078</v>
      </c>
      <c r="I370" s="61">
        <f>(I163+I209+I278)/3</f>
        <v>88.810767125653115</v>
      </c>
      <c r="J370" s="61">
        <v>797783244.87408304</v>
      </c>
      <c r="K370" s="61">
        <v>110.28291612360329</v>
      </c>
      <c r="L370" s="61">
        <v>7568.7984799592286</v>
      </c>
      <c r="M370" s="63">
        <f t="shared" si="18"/>
        <v>70.697526385152784</v>
      </c>
      <c r="N370" s="60">
        <v>49.841000000000001</v>
      </c>
    </row>
    <row r="371" spans="1:14" x14ac:dyDescent="0.4">
      <c r="A371" s="49">
        <v>17</v>
      </c>
      <c r="B371" s="49" t="s">
        <v>84</v>
      </c>
      <c r="C371" s="49">
        <v>2000</v>
      </c>
      <c r="D371" s="49" t="s">
        <v>249</v>
      </c>
      <c r="E371" s="50" t="s">
        <v>247</v>
      </c>
      <c r="F371" s="60">
        <v>2.3357469810102578</v>
      </c>
      <c r="G371" s="61">
        <v>1726985</v>
      </c>
      <c r="H371" s="61">
        <v>14.170966914369743</v>
      </c>
      <c r="I371" s="61">
        <f>(I256+I187+I348)/3</f>
        <v>83.193522995272687</v>
      </c>
      <c r="J371" s="61">
        <v>57171341.354861997</v>
      </c>
      <c r="K371" s="61">
        <v>91.92472968991801</v>
      </c>
      <c r="L371" s="61">
        <v>3351.696516853101</v>
      </c>
      <c r="M371" s="61">
        <v>41.191066997518611</v>
      </c>
      <c r="N371" s="60">
        <v>53.219000000000001</v>
      </c>
    </row>
    <row r="372" spans="1:14" x14ac:dyDescent="0.4">
      <c r="A372" s="49">
        <v>17</v>
      </c>
      <c r="B372" s="49" t="s">
        <v>84</v>
      </c>
      <c r="C372" s="49">
        <v>2001</v>
      </c>
      <c r="D372" s="49" t="s">
        <v>249</v>
      </c>
      <c r="E372" s="50" t="s">
        <v>247</v>
      </c>
      <c r="F372" s="60">
        <v>2.1939577622266491</v>
      </c>
      <c r="G372" s="61">
        <v>1761930</v>
      </c>
      <c r="H372" s="61">
        <v>8.3128249995129835</v>
      </c>
      <c r="I372" s="61">
        <f>(I257+I188+I349)/3</f>
        <v>81.175109148044555</v>
      </c>
      <c r="J372" s="61">
        <v>30680571.208468299</v>
      </c>
      <c r="K372" s="61">
        <v>87.525065568095712</v>
      </c>
      <c r="L372" s="61">
        <v>3115.6789995428039</v>
      </c>
      <c r="M372" s="61">
        <v>32.041343669250644</v>
      </c>
      <c r="N372" s="60">
        <v>54.061999999999998</v>
      </c>
    </row>
    <row r="373" spans="1:14" x14ac:dyDescent="0.4">
      <c r="A373" s="49">
        <v>17</v>
      </c>
      <c r="B373" s="49" t="s">
        <v>84</v>
      </c>
      <c r="C373" s="49">
        <v>2002</v>
      </c>
      <c r="D373" s="49" t="s">
        <v>249</v>
      </c>
      <c r="E373" s="50" t="s">
        <v>247</v>
      </c>
      <c r="F373" s="60">
        <v>2.2431244533822063</v>
      </c>
      <c r="G373" s="61">
        <v>1795130</v>
      </c>
      <c r="H373" s="61">
        <v>1.1873706961312109</v>
      </c>
      <c r="I373" s="61">
        <f>(I350+I189+I258)/3</f>
        <v>86.571565585396073</v>
      </c>
      <c r="J373" s="61">
        <v>407997392.45524001</v>
      </c>
      <c r="K373" s="61">
        <v>91.8357740585774</v>
      </c>
      <c r="L373" s="61">
        <v>3029.7883623397315</v>
      </c>
      <c r="M373" s="61">
        <v>32.506203473945412</v>
      </c>
      <c r="N373" s="60">
        <v>54.57</v>
      </c>
    </row>
    <row r="374" spans="1:14" x14ac:dyDescent="0.4">
      <c r="A374" s="49">
        <v>17</v>
      </c>
      <c r="B374" s="49" t="s">
        <v>84</v>
      </c>
      <c r="C374" s="49">
        <v>2003</v>
      </c>
      <c r="D374" s="49" t="s">
        <v>249</v>
      </c>
      <c r="E374" s="50" t="s">
        <v>247</v>
      </c>
      <c r="F374" s="60">
        <v>2.1430178398708604</v>
      </c>
      <c r="G374" s="61">
        <v>1826863</v>
      </c>
      <c r="H374" s="61">
        <v>3.2590843720066403</v>
      </c>
      <c r="I374" s="61">
        <f>(I213+I167+I282)/3</f>
        <v>96.172842252121782</v>
      </c>
      <c r="J374" s="61">
        <v>418040676.13980699</v>
      </c>
      <c r="K374" s="61">
        <v>85.834042515126427</v>
      </c>
      <c r="L374" s="61">
        <v>4111.738085109414</v>
      </c>
      <c r="M374" s="61">
        <v>35.294117647058819</v>
      </c>
      <c r="N374" s="60">
        <v>55.029000000000003</v>
      </c>
    </row>
    <row r="375" spans="1:14" x14ac:dyDescent="0.4">
      <c r="A375" s="49">
        <v>17</v>
      </c>
      <c r="B375" s="49" t="s">
        <v>84</v>
      </c>
      <c r="C375" s="49">
        <v>2004</v>
      </c>
      <c r="D375" s="49" t="s">
        <v>249</v>
      </c>
      <c r="E375" s="50" t="s">
        <v>247</v>
      </c>
      <c r="F375" s="60">
        <v>2.135620479967296</v>
      </c>
      <c r="G375" s="61">
        <v>1859085</v>
      </c>
      <c r="H375" s="61">
        <v>10.078788653573099</v>
      </c>
      <c r="I375" s="61" t="e">
        <f>(#REF!+I421+I444)/3</f>
        <v>#REF!</v>
      </c>
      <c r="J375" s="61">
        <v>390889251.85527098</v>
      </c>
      <c r="K375" s="61">
        <v>90.997822887263098</v>
      </c>
      <c r="L375" s="61">
        <v>4818.2131029702268</v>
      </c>
      <c r="M375" s="61">
        <v>40.554156171284625</v>
      </c>
      <c r="N375" s="60">
        <v>55.488</v>
      </c>
    </row>
    <row r="376" spans="1:14" x14ac:dyDescent="0.4">
      <c r="A376" s="49">
        <v>17</v>
      </c>
      <c r="B376" s="49" t="s">
        <v>84</v>
      </c>
      <c r="C376" s="49">
        <v>2005</v>
      </c>
      <c r="D376" s="49" t="s">
        <v>249</v>
      </c>
      <c r="E376" s="50" t="s">
        <v>247</v>
      </c>
      <c r="F376" s="60">
        <v>2.2604523334920046</v>
      </c>
      <c r="G376" s="61">
        <v>1892807</v>
      </c>
      <c r="H376" s="61">
        <v>15.471706569310513</v>
      </c>
      <c r="I376" s="61" t="e">
        <f>(#REF!+I422+I445)/3</f>
        <v>#REF!</v>
      </c>
      <c r="J376" s="61">
        <v>420854175.01343602</v>
      </c>
      <c r="K376" s="61">
        <v>88.505352057350478</v>
      </c>
      <c r="L376" s="61">
        <v>5240.3161590679956</v>
      </c>
      <c r="M376" s="61">
        <v>39.252336448598129</v>
      </c>
      <c r="N376" s="60">
        <v>55.944000000000003</v>
      </c>
    </row>
    <row r="377" spans="1:14" x14ac:dyDescent="0.4">
      <c r="A377" s="49">
        <v>17</v>
      </c>
      <c r="B377" s="49" t="s">
        <v>84</v>
      </c>
      <c r="C377" s="49">
        <v>2006</v>
      </c>
      <c r="D377" s="49" t="s">
        <v>249</v>
      </c>
      <c r="E377" s="50" t="s">
        <v>247</v>
      </c>
      <c r="F377" s="60">
        <v>2.1189876725511017</v>
      </c>
      <c r="G377" s="61">
        <v>1928704</v>
      </c>
      <c r="H377" s="61">
        <v>5.1543983602336993</v>
      </c>
      <c r="I377" s="61" t="e">
        <f>(#REF!+I423)/3</f>
        <v>#REF!</v>
      </c>
      <c r="J377" s="61">
        <v>486913109.10244799</v>
      </c>
      <c r="K377" s="61">
        <v>86.612433913524029</v>
      </c>
      <c r="L377" s="61">
        <v>5142.9138335435882</v>
      </c>
      <c r="M377" s="61">
        <v>31.295843520782395</v>
      </c>
      <c r="N377" s="60">
        <v>56.4</v>
      </c>
    </row>
    <row r="378" spans="1:14" x14ac:dyDescent="0.4">
      <c r="A378" s="49">
        <v>17</v>
      </c>
      <c r="B378" s="49" t="s">
        <v>84</v>
      </c>
      <c r="C378" s="49">
        <v>2007</v>
      </c>
      <c r="D378" s="49" t="s">
        <v>249</v>
      </c>
      <c r="E378" s="50" t="s">
        <v>247</v>
      </c>
      <c r="F378" s="60">
        <v>2.1961619276687019</v>
      </c>
      <c r="G378" s="61">
        <v>1966977</v>
      </c>
      <c r="H378" s="61">
        <v>6.0291976506440221</v>
      </c>
      <c r="I378" s="61">
        <f>(I171+I217+I286)/3</f>
        <v>98.887713384429688</v>
      </c>
      <c r="J378" s="61">
        <v>494634226.15371501</v>
      </c>
      <c r="K378" s="61">
        <v>98.496524940725209</v>
      </c>
      <c r="L378" s="61">
        <v>5372.3407317435358</v>
      </c>
      <c r="M378" s="61">
        <v>25</v>
      </c>
      <c r="N378" s="60">
        <v>57.927999999999997</v>
      </c>
    </row>
    <row r="379" spans="1:14" x14ac:dyDescent="0.4">
      <c r="A379" s="49">
        <v>17</v>
      </c>
      <c r="B379" s="49" t="s">
        <v>84</v>
      </c>
      <c r="C379" s="49">
        <v>2008</v>
      </c>
      <c r="D379" s="49" t="s">
        <v>249</v>
      </c>
      <c r="E379" s="50" t="s">
        <v>247</v>
      </c>
      <c r="F379" s="60">
        <v>2.1883406731363211</v>
      </c>
      <c r="G379" s="61">
        <v>2007320</v>
      </c>
      <c r="H379" s="61">
        <v>9.3727302556346785</v>
      </c>
      <c r="I379" s="61">
        <f>(I172+I218+I287)/3</f>
        <v>109.51138169187857</v>
      </c>
      <c r="J379" s="61">
        <v>520917902.31475502</v>
      </c>
      <c r="K379" s="61">
        <v>99.008222007988962</v>
      </c>
      <c r="L379" s="61">
        <v>5345.8487517737613</v>
      </c>
      <c r="M379" s="61">
        <v>23.917995444191348</v>
      </c>
      <c r="N379" s="60">
        <v>59.444000000000003</v>
      </c>
    </row>
    <row r="380" spans="1:14" x14ac:dyDescent="0.4">
      <c r="A380" s="49">
        <v>17</v>
      </c>
      <c r="B380" s="49" t="s">
        <v>84</v>
      </c>
      <c r="C380" s="49">
        <v>2009</v>
      </c>
      <c r="D380" s="49" t="s">
        <v>249</v>
      </c>
      <c r="E380" s="50" t="s">
        <v>247</v>
      </c>
      <c r="F380" s="60">
        <v>2.0432338358718924</v>
      </c>
      <c r="G380" s="61">
        <v>2048997</v>
      </c>
      <c r="H380" s="61">
        <v>15.108933748083885</v>
      </c>
      <c r="I380" s="61">
        <f>(I219+I173+I288)/3</f>
        <v>92.734584481675753</v>
      </c>
      <c r="J380" s="61">
        <v>208699298.20630199</v>
      </c>
      <c r="K380" s="61">
        <v>88.480788633737816</v>
      </c>
      <c r="L380" s="61">
        <v>4938.2499058409167</v>
      </c>
      <c r="M380" s="61">
        <v>33.121019108280258</v>
      </c>
      <c r="N380" s="60">
        <v>60.936999999999998</v>
      </c>
    </row>
    <row r="381" spans="1:14" x14ac:dyDescent="0.4">
      <c r="A381" s="49">
        <v>17</v>
      </c>
      <c r="B381" s="49" t="s">
        <v>84</v>
      </c>
      <c r="C381" s="49">
        <v>2010</v>
      </c>
      <c r="D381" s="49" t="s">
        <v>249</v>
      </c>
      <c r="E381" s="50" t="s">
        <v>247</v>
      </c>
      <c r="F381" s="60">
        <v>1.6119701825914676</v>
      </c>
      <c r="G381" s="61">
        <v>2091664</v>
      </c>
      <c r="H381" s="61">
        <v>7.6830614533246973</v>
      </c>
      <c r="I381" s="61">
        <f>(I220+I174+I289)/3</f>
        <v>97.812497363908676</v>
      </c>
      <c r="J381" s="61">
        <v>218379837.56830901</v>
      </c>
      <c r="K381" s="61">
        <v>94.639002087392583</v>
      </c>
      <c r="L381" s="61">
        <v>6041.7320511965272</v>
      </c>
      <c r="M381" s="61">
        <v>17.431192660550458</v>
      </c>
      <c r="N381" s="60">
        <v>62.411999999999999</v>
      </c>
    </row>
    <row r="382" spans="1:14" x14ac:dyDescent="0.4">
      <c r="A382" s="49">
        <v>17</v>
      </c>
      <c r="B382" s="49" t="s">
        <v>84</v>
      </c>
      <c r="C382" s="49">
        <v>2011</v>
      </c>
      <c r="D382" s="49" t="s">
        <v>249</v>
      </c>
      <c r="E382" s="50" t="s">
        <v>247</v>
      </c>
      <c r="F382" s="60">
        <v>1.8197139974611498</v>
      </c>
      <c r="G382" s="61">
        <v>2134037</v>
      </c>
      <c r="H382" s="61">
        <v>12.653321583351911</v>
      </c>
      <c r="I382" s="61">
        <f>(I221+I175+I290)/3</f>
        <v>122.69375016697752</v>
      </c>
      <c r="J382" s="61">
        <v>293208060.474684</v>
      </c>
      <c r="K382" s="61">
        <v>98.961467780146904</v>
      </c>
      <c r="L382" s="61">
        <v>7080.778642625648</v>
      </c>
      <c r="M382" s="61">
        <v>27.864583333333336</v>
      </c>
      <c r="N382" s="60">
        <v>63.865000000000002</v>
      </c>
    </row>
    <row r="383" spans="1:14" x14ac:dyDescent="0.4">
      <c r="A383" s="49">
        <v>17</v>
      </c>
      <c r="B383" s="49" t="s">
        <v>84</v>
      </c>
      <c r="C383" s="49">
        <v>2012</v>
      </c>
      <c r="D383" s="49" t="s">
        <v>249</v>
      </c>
      <c r="E383" s="50" t="s">
        <v>247</v>
      </c>
      <c r="F383" s="60">
        <v>1.5695025110035969</v>
      </c>
      <c r="G383" s="61">
        <v>2175425</v>
      </c>
      <c r="H383" s="61">
        <v>3.0118416084237793</v>
      </c>
      <c r="I383" s="61" t="e">
        <f>(#REF!+I406+I452)/3</f>
        <v>#REF!</v>
      </c>
      <c r="J383" s="61">
        <v>146084155.21184701</v>
      </c>
      <c r="K383" s="61">
        <v>111.8752806209518</v>
      </c>
      <c r="L383" s="61">
        <v>6392.9873473683883</v>
      </c>
      <c r="M383" s="61">
        <v>42.126789366053174</v>
      </c>
      <c r="N383" s="60">
        <v>64.768000000000001</v>
      </c>
    </row>
    <row r="384" spans="1:14" x14ac:dyDescent="0.4">
      <c r="A384" s="49">
        <v>17</v>
      </c>
      <c r="B384" s="49" t="s">
        <v>84</v>
      </c>
      <c r="C384" s="49">
        <v>2013</v>
      </c>
      <c r="D384" s="49" t="s">
        <v>249</v>
      </c>
      <c r="E384" s="50" t="s">
        <v>247</v>
      </c>
      <c r="F384" s="60">
        <v>2.4451327258016358</v>
      </c>
      <c r="G384" s="61">
        <v>2217278</v>
      </c>
      <c r="H384" s="61">
        <v>1.5321209980108961</v>
      </c>
      <c r="I384" s="61">
        <f>(I177+I223+I292)/3</f>
        <v>120.63271151574891</v>
      </c>
      <c r="J384" s="61">
        <v>67136806.163499504</v>
      </c>
      <c r="K384" s="61">
        <v>125.78303991122002</v>
      </c>
      <c r="L384" s="61">
        <v>6436.6033186655768</v>
      </c>
      <c r="M384" s="61">
        <v>44.274809160305338</v>
      </c>
      <c r="N384" s="60">
        <v>65.572000000000003</v>
      </c>
    </row>
    <row r="385" spans="1:14" x14ac:dyDescent="0.4">
      <c r="A385" s="49">
        <v>17</v>
      </c>
      <c r="B385" s="49" t="s">
        <v>84</v>
      </c>
      <c r="C385" s="49">
        <v>2014</v>
      </c>
      <c r="D385" s="49" t="s">
        <v>249</v>
      </c>
      <c r="E385" s="50" t="s">
        <v>247</v>
      </c>
      <c r="F385" s="60">
        <v>3.0919245293703352</v>
      </c>
      <c r="G385" s="61">
        <v>2260376</v>
      </c>
      <c r="H385" s="61">
        <v>9.6040022025875089</v>
      </c>
      <c r="I385" s="61">
        <f>(I270+I201+I362)/3</f>
        <v>79.100780719393455</v>
      </c>
      <c r="J385" s="61">
        <v>515184471.01723999</v>
      </c>
      <c r="K385" s="61">
        <v>119.49754179146359</v>
      </c>
      <c r="L385" s="61">
        <v>6844.0332496634892</v>
      </c>
      <c r="M385" s="61">
        <v>54.505813953488371</v>
      </c>
      <c r="N385" s="60">
        <v>66.367999999999995</v>
      </c>
    </row>
    <row r="386" spans="1:14" x14ac:dyDescent="0.4">
      <c r="A386" s="49">
        <v>17</v>
      </c>
      <c r="B386" s="49" t="s">
        <v>84</v>
      </c>
      <c r="C386" s="49">
        <v>2015</v>
      </c>
      <c r="D386" s="49" t="s">
        <v>249</v>
      </c>
      <c r="E386" s="50" t="s">
        <v>247</v>
      </c>
      <c r="F386" s="60">
        <v>3.0148357757407149</v>
      </c>
      <c r="G386" s="61">
        <v>2305171</v>
      </c>
      <c r="H386" s="61">
        <v>3.7303173755510528</v>
      </c>
      <c r="I386" s="61">
        <f>(I271+I202+I363)/3</f>
        <v>78.974442418241665</v>
      </c>
      <c r="J386" s="61">
        <v>378554181.53007901</v>
      </c>
      <c r="K386" s="61">
        <v>112.90089101600478</v>
      </c>
      <c r="L386" s="61">
        <v>5869.7375789062771</v>
      </c>
      <c r="M386" s="61">
        <f t="shared" ref="M386:M393" si="19">(M385+M384+M383)/3</f>
        <v>46.96913749328229</v>
      </c>
      <c r="N386" s="60">
        <v>67.155000000000001</v>
      </c>
    </row>
    <row r="387" spans="1:14" x14ac:dyDescent="0.4">
      <c r="A387" s="49">
        <v>17</v>
      </c>
      <c r="B387" s="49" t="s">
        <v>84</v>
      </c>
      <c r="C387" s="49">
        <v>2016</v>
      </c>
      <c r="D387" s="49" t="s">
        <v>249</v>
      </c>
      <c r="E387" s="50" t="s">
        <v>247</v>
      </c>
      <c r="F387" s="60">
        <v>2.8180865969284343</v>
      </c>
      <c r="G387" s="61">
        <v>2352416</v>
      </c>
      <c r="H387" s="61">
        <v>11.904911131819773</v>
      </c>
      <c r="I387" s="61">
        <f>(I364+I272+I203)/3</f>
        <v>83.365435667242949</v>
      </c>
      <c r="J387" s="61">
        <v>142522598.297582</v>
      </c>
      <c r="K387" s="61">
        <v>100.46468976602598</v>
      </c>
      <c r="L387" s="61">
        <v>6411.5516655651145</v>
      </c>
      <c r="M387" s="61">
        <f t="shared" si="19"/>
        <v>48.583253535691995</v>
      </c>
      <c r="N387" s="60">
        <v>67.933000000000007</v>
      </c>
    </row>
    <row r="388" spans="1:14" x14ac:dyDescent="0.4">
      <c r="A388" s="49">
        <v>17</v>
      </c>
      <c r="B388" s="49" t="s">
        <v>84</v>
      </c>
      <c r="C388" s="49">
        <v>2017</v>
      </c>
      <c r="D388" s="49" t="s">
        <v>249</v>
      </c>
      <c r="E388" s="50" t="s">
        <v>247</v>
      </c>
      <c r="F388" s="60">
        <v>3.0549545348566101</v>
      </c>
      <c r="G388" s="61">
        <v>2401840</v>
      </c>
      <c r="H388" s="61">
        <v>-2.6499192764329678</v>
      </c>
      <c r="I388" s="61">
        <f>(I273+I204+I365)/3</f>
        <v>83.771282146132691</v>
      </c>
      <c r="J388" s="61">
        <v>260575129.351448</v>
      </c>
      <c r="K388" s="61">
        <v>81.923951376349407</v>
      </c>
      <c r="L388" s="61">
        <v>6705.3410616581486</v>
      </c>
      <c r="M388" s="61">
        <f t="shared" si="19"/>
        <v>50.019401660820883</v>
      </c>
      <c r="N388" s="60">
        <v>68.7</v>
      </c>
    </row>
    <row r="389" spans="1:14" x14ac:dyDescent="0.4">
      <c r="A389" s="49">
        <v>17</v>
      </c>
      <c r="B389" s="49" t="s">
        <v>84</v>
      </c>
      <c r="C389" s="49">
        <v>2018</v>
      </c>
      <c r="D389" s="49" t="s">
        <v>249</v>
      </c>
      <c r="E389" s="50" t="s">
        <v>247</v>
      </c>
      <c r="F389" s="60">
        <v>3.2884710384925566</v>
      </c>
      <c r="G389" s="61">
        <v>2451409</v>
      </c>
      <c r="H389" s="61">
        <v>5.7196958540828291E-2</v>
      </c>
      <c r="I389" s="61">
        <f>(I366+I274+I205)/3</f>
        <v>87.035529510898201</v>
      </c>
      <c r="J389" s="61">
        <v>285955061.932015</v>
      </c>
      <c r="K389" s="61">
        <v>87.45510399464932</v>
      </c>
      <c r="L389" s="61">
        <v>6947.8178411416702</v>
      </c>
      <c r="M389" s="61">
        <f t="shared" si="19"/>
        <v>48.523930896598387</v>
      </c>
      <c r="N389" s="60">
        <v>69.445999999999998</v>
      </c>
    </row>
    <row r="390" spans="1:14" x14ac:dyDescent="0.4">
      <c r="A390" s="49">
        <v>17</v>
      </c>
      <c r="B390" s="49" t="s">
        <v>84</v>
      </c>
      <c r="C390" s="49">
        <v>2019</v>
      </c>
      <c r="D390" s="49" t="s">
        <v>249</v>
      </c>
      <c r="E390" s="50" t="s">
        <v>247</v>
      </c>
      <c r="F390" s="60">
        <v>2.8796632558600983</v>
      </c>
      <c r="G390" s="61">
        <v>2499702</v>
      </c>
      <c r="H390" s="61">
        <v>0.50758543565309822</v>
      </c>
      <c r="I390" s="61">
        <f>(I275+I367+I206)/3</f>
        <v>84.756333888402722</v>
      </c>
      <c r="J390" s="61">
        <v>93607130.032602102</v>
      </c>
      <c r="K390" s="61">
        <v>83.092981360117477</v>
      </c>
      <c r="L390" s="61">
        <v>6691.1610531360266</v>
      </c>
      <c r="M390" s="61">
        <f t="shared" si="19"/>
        <v>49.042195364370421</v>
      </c>
      <c r="N390" s="60">
        <v>70.171999999999997</v>
      </c>
    </row>
    <row r="391" spans="1:14" x14ac:dyDescent="0.4">
      <c r="A391" s="49">
        <v>17</v>
      </c>
      <c r="B391" s="49" t="s">
        <v>84</v>
      </c>
      <c r="C391" s="49">
        <v>2020</v>
      </c>
      <c r="D391" s="49" t="s">
        <v>249</v>
      </c>
      <c r="E391" s="50" t="s">
        <v>247</v>
      </c>
      <c r="F391" s="60">
        <v>2.2634631138366998</v>
      </c>
      <c r="G391" s="61">
        <v>2546402</v>
      </c>
      <c r="H391" s="61">
        <v>4.3789938274123159</v>
      </c>
      <c r="I391" s="61">
        <f>(I276+I207+I368)/3</f>
        <v>68.750800625213799</v>
      </c>
      <c r="J391" s="61">
        <v>31792610.414228301</v>
      </c>
      <c r="K391" s="61">
        <v>77.663212812471556</v>
      </c>
      <c r="L391" s="61">
        <v>5875.0706059671629</v>
      </c>
      <c r="M391" s="61">
        <f t="shared" si="19"/>
        <v>49.195175973929899</v>
      </c>
      <c r="N391" s="60">
        <v>70.876999999999995</v>
      </c>
    </row>
    <row r="392" spans="1:14" x14ac:dyDescent="0.4">
      <c r="A392" s="49">
        <v>17</v>
      </c>
      <c r="B392" s="49" t="s">
        <v>84</v>
      </c>
      <c r="C392" s="49">
        <v>2021</v>
      </c>
      <c r="D392" s="49" t="s">
        <v>249</v>
      </c>
      <c r="E392" s="50" t="s">
        <v>247</v>
      </c>
      <c r="F392" s="60">
        <f>(F389+F390+F391)/3</f>
        <v>2.8105324693964513</v>
      </c>
      <c r="G392" s="61">
        <v>2588423</v>
      </c>
      <c r="H392" s="61">
        <v>8.3498982930453565</v>
      </c>
      <c r="I392" s="61">
        <f>(I208+I369+I277)/3</f>
        <v>73.95011507019511</v>
      </c>
      <c r="J392" s="61">
        <v>-319055857.57453299</v>
      </c>
      <c r="K392" s="61">
        <v>88.820877940032261</v>
      </c>
      <c r="L392" s="61">
        <v>7238.7960975310816</v>
      </c>
      <c r="M392" s="61">
        <f t="shared" si="19"/>
        <v>48.920434078299571</v>
      </c>
      <c r="N392" s="60">
        <v>71.56</v>
      </c>
    </row>
    <row r="393" spans="1:14" x14ac:dyDescent="0.4">
      <c r="A393" s="49">
        <v>17</v>
      </c>
      <c r="B393" s="49" t="s">
        <v>84</v>
      </c>
      <c r="C393" s="49">
        <v>2022</v>
      </c>
      <c r="D393" s="49" t="s">
        <v>249</v>
      </c>
      <c r="E393" s="50" t="s">
        <v>247</v>
      </c>
      <c r="F393" s="60">
        <f>(F390+F391+F392)/3</f>
        <v>2.651219613031083</v>
      </c>
      <c r="G393" s="61">
        <v>2630296</v>
      </c>
      <c r="H393" s="61">
        <v>14.564140838774378</v>
      </c>
      <c r="I393" s="61">
        <f>(I209+I370+I278)/3</f>
        <v>84.745525376157218</v>
      </c>
      <c r="J393" s="61">
        <v>216459291.05276099</v>
      </c>
      <c r="K393" s="61">
        <v>85.46706162977533</v>
      </c>
      <c r="L393" s="61">
        <v>7738.8788040780273</v>
      </c>
      <c r="M393" s="61">
        <f t="shared" si="19"/>
        <v>49.0526018055333</v>
      </c>
      <c r="N393" s="60">
        <v>72.224000000000004</v>
      </c>
    </row>
    <row r="394" spans="1:14" hidden="1" x14ac:dyDescent="0.4">
      <c r="A394" s="42">
        <v>18</v>
      </c>
      <c r="B394" s="42" t="s">
        <v>20</v>
      </c>
      <c r="C394" s="33">
        <v>2000</v>
      </c>
      <c r="D394" s="38" t="s">
        <v>251</v>
      </c>
      <c r="E394" s="42" t="s">
        <v>248</v>
      </c>
      <c r="F394" s="62">
        <v>6699.8146340000003</v>
      </c>
      <c r="G394" s="73">
        <v>333926</v>
      </c>
      <c r="H394" s="61">
        <v>29.01570917416737</v>
      </c>
      <c r="I394" s="75">
        <v>1.7239633333333333</v>
      </c>
      <c r="J394" s="73">
        <v>9.1581656625393553</v>
      </c>
      <c r="K394" s="73">
        <v>103.17162546955518</v>
      </c>
      <c r="L394" s="73">
        <v>0.73006945099547238</v>
      </c>
      <c r="M394" s="61">
        <v>77.149321266968315</v>
      </c>
      <c r="N394" s="60">
        <v>71.164000000000001</v>
      </c>
    </row>
    <row r="395" spans="1:14" hidden="1" x14ac:dyDescent="0.4">
      <c r="A395" s="42">
        <v>18</v>
      </c>
      <c r="B395" s="42" t="s">
        <v>20</v>
      </c>
      <c r="C395" s="33">
        <v>2001</v>
      </c>
      <c r="D395" s="38" t="s">
        <v>251</v>
      </c>
      <c r="E395" s="42" t="s">
        <v>248</v>
      </c>
      <c r="F395" s="62">
        <v>6638.8789129999996</v>
      </c>
      <c r="G395" s="73">
        <v>340748</v>
      </c>
      <c r="H395" s="61">
        <v>-5.5918980497648789</v>
      </c>
      <c r="I395" s="75">
        <v>1.7917225000000001</v>
      </c>
      <c r="J395" s="73">
        <v>1.0836354981273792</v>
      </c>
      <c r="K395" s="73">
        <v>108.71887067815631</v>
      </c>
      <c r="L395" s="73">
        <v>0.68703697130274577</v>
      </c>
      <c r="M395" s="61">
        <v>76.334106728538288</v>
      </c>
      <c r="N395" s="60">
        <v>71.652000000000001</v>
      </c>
    </row>
    <row r="396" spans="1:14" hidden="1" x14ac:dyDescent="0.4">
      <c r="A396" s="42">
        <v>18</v>
      </c>
      <c r="B396" s="42" t="s">
        <v>20</v>
      </c>
      <c r="C396" s="33">
        <v>2002</v>
      </c>
      <c r="D396" s="38" t="s">
        <v>251</v>
      </c>
      <c r="E396" s="42" t="s">
        <v>248</v>
      </c>
      <c r="F396" s="62">
        <v>6677.8361919999998</v>
      </c>
      <c r="G396" s="73">
        <v>347463</v>
      </c>
      <c r="H396" s="61">
        <v>0.37420952853027245</v>
      </c>
      <c r="I396" s="75">
        <v>1.7905883333333334</v>
      </c>
      <c r="J396" s="73">
        <v>3.9304727667823833</v>
      </c>
      <c r="K396" s="73">
        <v>108.74796908221474</v>
      </c>
      <c r="L396" s="73">
        <v>1.8646857286271086</v>
      </c>
      <c r="M396" s="61">
        <v>75.458715596330279</v>
      </c>
      <c r="N396" s="60">
        <v>72.046000000000006</v>
      </c>
    </row>
    <row r="397" spans="1:14" hidden="1" x14ac:dyDescent="0.4">
      <c r="A397" s="42">
        <v>18</v>
      </c>
      <c r="B397" s="42" t="s">
        <v>20</v>
      </c>
      <c r="C397" s="33">
        <v>2003</v>
      </c>
      <c r="D397" s="38" t="s">
        <v>251</v>
      </c>
      <c r="E397" s="42" t="s">
        <v>248</v>
      </c>
      <c r="F397" s="62">
        <v>7704.2675710000003</v>
      </c>
      <c r="G397" s="73">
        <v>354045</v>
      </c>
      <c r="H397" s="61">
        <v>6.1046110643027731</v>
      </c>
      <c r="I397" s="75">
        <v>1.7421833333333334</v>
      </c>
      <c r="J397" s="73">
        <v>1.8882634910026941</v>
      </c>
      <c r="K397" s="73">
        <v>105.2584675685025</v>
      </c>
      <c r="L397" s="73">
        <v>0.99088274581464475</v>
      </c>
      <c r="M397" s="61">
        <v>78.666666666666657</v>
      </c>
      <c r="N397" s="60">
        <v>72.421000000000006</v>
      </c>
    </row>
    <row r="398" spans="1:14" hidden="1" x14ac:dyDescent="0.4">
      <c r="A398" s="42">
        <v>18</v>
      </c>
      <c r="B398" s="42" t="s">
        <v>20</v>
      </c>
      <c r="C398" s="33">
        <v>2004</v>
      </c>
      <c r="D398" s="38" t="s">
        <v>251</v>
      </c>
      <c r="E398" s="42" t="s">
        <v>248</v>
      </c>
      <c r="F398" s="62">
        <v>7306.1121510000003</v>
      </c>
      <c r="G398" s="73">
        <v>360461</v>
      </c>
      <c r="H398" s="61">
        <v>15.886164657530614</v>
      </c>
      <c r="I398" s="75">
        <v>1.6902283333333334</v>
      </c>
      <c r="J398" s="73">
        <v>1.4380458953369251</v>
      </c>
      <c r="K398" s="73">
        <v>100.58957068523169</v>
      </c>
      <c r="L398" s="73">
        <v>-1.2846012307221031</v>
      </c>
      <c r="M398" s="61">
        <v>76.829268292682926</v>
      </c>
      <c r="N398" s="60">
        <v>72.793999999999997</v>
      </c>
    </row>
    <row r="399" spans="1:14" hidden="1" x14ac:dyDescent="0.4">
      <c r="A399" s="42">
        <v>18</v>
      </c>
      <c r="B399" s="42" t="s">
        <v>20</v>
      </c>
      <c r="C399" s="33">
        <v>2005</v>
      </c>
      <c r="D399" s="38" t="s">
        <v>251</v>
      </c>
      <c r="E399" s="42" t="s">
        <v>248</v>
      </c>
      <c r="F399" s="62">
        <v>7151.5529299999998</v>
      </c>
      <c r="G399" s="73">
        <v>366717</v>
      </c>
      <c r="H399" s="61">
        <v>18.766319143274799</v>
      </c>
      <c r="I399" s="75">
        <v>1.6643974999999998</v>
      </c>
      <c r="J399" s="73">
        <v>1.8367522220663641</v>
      </c>
      <c r="K399" s="73">
        <v>97.457616621624311</v>
      </c>
      <c r="L399" s="73">
        <v>-1.3250510999311587</v>
      </c>
      <c r="M399" s="61">
        <v>76.970954356846462</v>
      </c>
      <c r="N399" s="60">
        <v>73.162999999999997</v>
      </c>
    </row>
    <row r="400" spans="1:14" hidden="1" x14ac:dyDescent="0.4">
      <c r="A400" s="42">
        <v>18</v>
      </c>
      <c r="B400" s="42" t="s">
        <v>20</v>
      </c>
      <c r="C400" s="33">
        <v>2006</v>
      </c>
      <c r="D400" s="38" t="s">
        <v>251</v>
      </c>
      <c r="E400" s="42" t="s">
        <v>248</v>
      </c>
      <c r="F400" s="62">
        <v>9892.9806270000008</v>
      </c>
      <c r="G400" s="73">
        <v>372808</v>
      </c>
      <c r="H400" s="61">
        <v>10.047721475542403</v>
      </c>
      <c r="I400" s="75">
        <v>1.5889333333333331</v>
      </c>
      <c r="J400" s="73">
        <v>0.76578541928519239</v>
      </c>
      <c r="K400" s="73">
        <v>96.941149359698883</v>
      </c>
      <c r="L400" s="73">
        <v>2.6920521206136954</v>
      </c>
      <c r="M400" s="61">
        <v>58.391123439667126</v>
      </c>
      <c r="N400" s="60">
        <v>73.528999999999996</v>
      </c>
    </row>
    <row r="401" spans="1:14" hidden="1" x14ac:dyDescent="0.4">
      <c r="A401" s="42">
        <v>18</v>
      </c>
      <c r="B401" s="42" t="s">
        <v>20</v>
      </c>
      <c r="C401" s="33">
        <v>2007</v>
      </c>
      <c r="D401" s="38" t="s">
        <v>251</v>
      </c>
      <c r="E401" s="42" t="s">
        <v>248</v>
      </c>
      <c r="F401" s="62">
        <v>9390.3629239999991</v>
      </c>
      <c r="G401" s="73">
        <v>378748</v>
      </c>
      <c r="H401" s="61">
        <v>1.1204476938103909</v>
      </c>
      <c r="I401" s="75">
        <v>1.5071016666666668</v>
      </c>
      <c r="J401" s="73">
        <v>2.1035469795459747</v>
      </c>
      <c r="K401" s="73">
        <v>95.750467264403937</v>
      </c>
      <c r="L401" s="73">
        <v>-1.4161676468992681</v>
      </c>
      <c r="M401" s="61">
        <v>54.970760233918128</v>
      </c>
      <c r="N401" s="60">
        <v>73.891999999999996</v>
      </c>
    </row>
    <row r="402" spans="1:14" hidden="1" x14ac:dyDescent="0.4">
      <c r="A402" s="42">
        <v>18</v>
      </c>
      <c r="B402" s="42" t="s">
        <v>20</v>
      </c>
      <c r="C402" s="33">
        <v>2008</v>
      </c>
      <c r="D402" s="38" t="s">
        <v>251</v>
      </c>
      <c r="E402" s="42" t="s">
        <v>248</v>
      </c>
      <c r="F402" s="62">
        <v>10245.032219999999</v>
      </c>
      <c r="G402" s="73">
        <v>384568</v>
      </c>
      <c r="H402" s="61">
        <v>12.692729958361795</v>
      </c>
      <c r="I402" s="75">
        <v>1.41716666666667</v>
      </c>
      <c r="J402" s="73">
        <v>1.5436517356414139</v>
      </c>
      <c r="K402" s="73">
        <v>105.91384407218389</v>
      </c>
      <c r="L402" s="73">
        <v>-3.423745708574728</v>
      </c>
      <c r="M402" s="61">
        <v>54.43213296398892</v>
      </c>
      <c r="N402" s="60">
        <v>74.251999999999995</v>
      </c>
    </row>
    <row r="403" spans="1:14" hidden="1" x14ac:dyDescent="0.4">
      <c r="A403" s="42">
        <v>18</v>
      </c>
      <c r="B403" s="42" t="s">
        <v>20</v>
      </c>
      <c r="C403" s="33">
        <v>2009</v>
      </c>
      <c r="D403" s="38" t="s">
        <v>251</v>
      </c>
      <c r="E403" s="42" t="s">
        <v>248</v>
      </c>
      <c r="F403" s="62">
        <v>10020.11202</v>
      </c>
      <c r="G403" s="73">
        <v>390311</v>
      </c>
      <c r="H403" s="61">
        <v>-22.091416476352009</v>
      </c>
      <c r="I403" s="75">
        <v>1.4545692733233</v>
      </c>
      <c r="J403" s="73">
        <v>3.0336268952440562</v>
      </c>
      <c r="K403" s="73">
        <v>108.5726364876724</v>
      </c>
      <c r="L403" s="73">
        <v>-3.209963091116208</v>
      </c>
      <c r="M403" s="61">
        <v>68.909825033647365</v>
      </c>
      <c r="N403" s="60">
        <v>74.608000000000004</v>
      </c>
    </row>
    <row r="404" spans="1:14" hidden="1" x14ac:dyDescent="0.4">
      <c r="A404" s="42">
        <v>18</v>
      </c>
      <c r="B404" s="42" t="s">
        <v>20</v>
      </c>
      <c r="C404" s="33">
        <v>2010</v>
      </c>
      <c r="D404" s="38" t="s">
        <v>251</v>
      </c>
      <c r="E404" s="42" t="s">
        <v>248</v>
      </c>
      <c r="F404" s="62">
        <v>9331.4406159999999</v>
      </c>
      <c r="G404" s="73">
        <v>396053</v>
      </c>
      <c r="H404" s="61">
        <v>16.688282846399716</v>
      </c>
      <c r="I404" s="75">
        <v>1.3635094736842099</v>
      </c>
      <c r="J404" s="73">
        <v>3.5070612465923405</v>
      </c>
      <c r="K404" s="73">
        <v>95.368945960406634</v>
      </c>
      <c r="L404" s="73">
        <v>1.1114798258206093</v>
      </c>
      <c r="M404" s="61">
        <v>75.218658892128275</v>
      </c>
      <c r="N404" s="60">
        <v>74.960999999999999</v>
      </c>
    </row>
    <row r="405" spans="1:14" hidden="1" x14ac:dyDescent="0.4">
      <c r="A405" s="42">
        <v>18</v>
      </c>
      <c r="B405" s="42" t="s">
        <v>20</v>
      </c>
      <c r="C405" s="33">
        <v>2011</v>
      </c>
      <c r="D405" s="38" t="s">
        <v>251</v>
      </c>
      <c r="E405" s="42" t="s">
        <v>248</v>
      </c>
      <c r="F405" s="62">
        <v>9571.7075769999992</v>
      </c>
      <c r="G405" s="73">
        <v>401506</v>
      </c>
      <c r="H405" s="61">
        <v>20.180505415162457</v>
      </c>
      <c r="I405" s="75">
        <v>1.25791302014692</v>
      </c>
      <c r="J405" s="73">
        <v>3.7309878012947459</v>
      </c>
      <c r="K405" s="73">
        <v>99.536540359610342</v>
      </c>
      <c r="L405" s="73">
        <v>2.3363151965061206</v>
      </c>
      <c r="M405" s="61">
        <v>73.609129814550641</v>
      </c>
      <c r="N405" s="60">
        <v>75.31</v>
      </c>
    </row>
    <row r="406" spans="1:14" hidden="1" x14ac:dyDescent="0.4">
      <c r="A406" s="42">
        <v>18</v>
      </c>
      <c r="B406" s="42" t="s">
        <v>20</v>
      </c>
      <c r="C406" s="33">
        <v>2012</v>
      </c>
      <c r="D406" s="38" t="s">
        <v>251</v>
      </c>
      <c r="E406" s="42" t="s">
        <v>248</v>
      </c>
      <c r="F406" s="62">
        <v>9531.8894380000002</v>
      </c>
      <c r="G406" s="73">
        <v>406634</v>
      </c>
      <c r="H406" s="61">
        <v>1.2187026872860827</v>
      </c>
      <c r="I406" s="75">
        <v>1.24956701649958</v>
      </c>
      <c r="J406" s="73">
        <v>4.540557584937063</v>
      </c>
      <c r="K406" s="73">
        <v>105.64102397775221</v>
      </c>
      <c r="L406" s="73">
        <v>-0.35975494439166766</v>
      </c>
      <c r="M406" s="61">
        <v>71.449067431850793</v>
      </c>
      <c r="N406" s="60">
        <v>75.656000000000006</v>
      </c>
    </row>
    <row r="407" spans="1:14" hidden="1" x14ac:dyDescent="0.4">
      <c r="A407" s="42">
        <v>18</v>
      </c>
      <c r="B407" s="42" t="s">
        <v>20</v>
      </c>
      <c r="C407" s="33">
        <v>2013</v>
      </c>
      <c r="D407" s="38" t="s">
        <v>251</v>
      </c>
      <c r="E407" s="42" t="s">
        <v>248</v>
      </c>
      <c r="F407" s="62">
        <v>9316.3516990000007</v>
      </c>
      <c r="G407" s="73">
        <v>411702</v>
      </c>
      <c r="H407" s="61">
        <v>-2.8213211698954268</v>
      </c>
      <c r="I407" s="75">
        <v>1.25116566976059</v>
      </c>
      <c r="J407" s="73">
        <v>4.2866586036684771</v>
      </c>
      <c r="K407" s="73">
        <v>110.93687883740448</v>
      </c>
      <c r="L407" s="73">
        <v>-3.3308448347230382</v>
      </c>
      <c r="M407" s="61">
        <v>72.408759124087595</v>
      </c>
      <c r="N407" s="60">
        <v>75.997</v>
      </c>
    </row>
    <row r="408" spans="1:14" hidden="1" x14ac:dyDescent="0.4">
      <c r="A408" s="42">
        <v>18</v>
      </c>
      <c r="B408" s="42" t="s">
        <v>20</v>
      </c>
      <c r="C408" s="33">
        <v>2014</v>
      </c>
      <c r="D408" s="38" t="s">
        <v>251</v>
      </c>
      <c r="E408" s="42" t="s">
        <v>248</v>
      </c>
      <c r="F408" s="62">
        <v>9190.9014599999991</v>
      </c>
      <c r="G408" s="73">
        <v>416656</v>
      </c>
      <c r="H408" s="61">
        <v>-1.8464572836568607</v>
      </c>
      <c r="I408" s="75">
        <v>1.2670401230813999</v>
      </c>
      <c r="J408" s="73">
        <v>3.3566082840069718</v>
      </c>
      <c r="K408" s="73">
        <v>102.42096881404751</v>
      </c>
      <c r="L408" s="73">
        <v>-3.6675189324305677</v>
      </c>
      <c r="M408" s="61">
        <v>72.089552238805965</v>
      </c>
      <c r="N408" s="60">
        <v>76.331999999999994</v>
      </c>
    </row>
    <row r="409" spans="1:14" hidden="1" x14ac:dyDescent="0.4">
      <c r="A409" s="42">
        <v>18</v>
      </c>
      <c r="B409" s="42" t="s">
        <v>20</v>
      </c>
      <c r="C409" s="33">
        <v>2015</v>
      </c>
      <c r="D409" s="38" t="s">
        <v>251</v>
      </c>
      <c r="E409" s="42" t="s">
        <v>248</v>
      </c>
      <c r="F409" s="62">
        <v>8467.0414209999999</v>
      </c>
      <c r="G409" s="73">
        <v>421437</v>
      </c>
      <c r="H409" s="61">
        <v>-17.612803134126182</v>
      </c>
      <c r="I409" s="75">
        <v>1.37491084459887</v>
      </c>
      <c r="J409" s="73">
        <v>1.3247121971173728</v>
      </c>
      <c r="K409" s="73">
        <v>89.893790077624018</v>
      </c>
      <c r="L409" s="73">
        <v>-1.522384231884061</v>
      </c>
      <c r="M409" s="61">
        <f t="shared" ref="M409:M416" si="20">(M408+M407+M406)/3</f>
        <v>71.982459598248113</v>
      </c>
      <c r="N409" s="60">
        <v>76.662999999999997</v>
      </c>
    </row>
    <row r="410" spans="1:14" hidden="1" x14ac:dyDescent="0.4">
      <c r="A410" s="42">
        <v>18</v>
      </c>
      <c r="B410" s="42" t="s">
        <v>20</v>
      </c>
      <c r="C410" s="33">
        <v>2016</v>
      </c>
      <c r="D410" s="38" t="s">
        <v>251</v>
      </c>
      <c r="E410" s="42" t="s">
        <v>248</v>
      </c>
      <c r="F410" s="62">
        <v>9101.7552410000008</v>
      </c>
      <c r="G410" s="73">
        <v>425994</v>
      </c>
      <c r="H410" s="61">
        <v>-9.1678616164634406</v>
      </c>
      <c r="I410" s="75">
        <v>1.3813468768828601</v>
      </c>
      <c r="J410" s="73">
        <v>-1.3205671521287252</v>
      </c>
      <c r="K410" s="73">
        <v>87.31826708153416</v>
      </c>
      <c r="L410" s="73">
        <v>-3.521143981982803</v>
      </c>
      <c r="M410" s="61">
        <f t="shared" si="20"/>
        <v>72.160256987047219</v>
      </c>
      <c r="N410" s="60">
        <v>76.989999999999995</v>
      </c>
    </row>
    <row r="411" spans="1:14" hidden="1" x14ac:dyDescent="0.4">
      <c r="A411" s="42">
        <v>18</v>
      </c>
      <c r="B411" s="42" t="s">
        <v>20</v>
      </c>
      <c r="C411" s="33">
        <v>2017</v>
      </c>
      <c r="D411" s="38" t="s">
        <v>251</v>
      </c>
      <c r="E411" s="42" t="s">
        <v>248</v>
      </c>
      <c r="F411" s="62">
        <v>9558.7439599999998</v>
      </c>
      <c r="G411" s="73">
        <v>430276</v>
      </c>
      <c r="H411" s="61">
        <v>4.9536902890191357</v>
      </c>
      <c r="I411" s="75">
        <v>1.3808911640528101</v>
      </c>
      <c r="J411" s="73">
        <v>3.8581836290895115</v>
      </c>
      <c r="K411" s="73">
        <v>85.176749046137672</v>
      </c>
      <c r="L411" s="73">
        <v>0.32020543877322893</v>
      </c>
      <c r="M411" s="61">
        <f t="shared" si="20"/>
        <v>72.077422941367089</v>
      </c>
      <c r="N411" s="60">
        <v>77.311999999999998</v>
      </c>
    </row>
    <row r="412" spans="1:14" hidden="1" x14ac:dyDescent="0.4">
      <c r="A412" s="42">
        <v>18</v>
      </c>
      <c r="B412" s="42" t="s">
        <v>20</v>
      </c>
      <c r="C412" s="33">
        <v>2018</v>
      </c>
      <c r="D412" s="38" t="s">
        <v>251</v>
      </c>
      <c r="E412" s="42" t="s">
        <v>248</v>
      </c>
      <c r="F412" s="62">
        <v>9852.9582800000007</v>
      </c>
      <c r="G412" s="73">
        <v>434274</v>
      </c>
      <c r="H412" s="61">
        <v>9.215863132769428</v>
      </c>
      <c r="I412" s="75">
        <v>1.3489185654253699</v>
      </c>
      <c r="J412" s="73">
        <v>3.8047937188606822</v>
      </c>
      <c r="K412" s="73">
        <v>93.896319873230965</v>
      </c>
      <c r="L412" s="73">
        <v>-0.86886005686672263</v>
      </c>
      <c r="M412" s="61">
        <f t="shared" si="20"/>
        <v>72.073379842220803</v>
      </c>
      <c r="N412" s="60">
        <v>77.629000000000005</v>
      </c>
    </row>
    <row r="413" spans="1:14" hidden="1" x14ac:dyDescent="0.4">
      <c r="A413" s="42">
        <v>18</v>
      </c>
      <c r="B413" s="42" t="s">
        <v>20</v>
      </c>
      <c r="C413" s="33">
        <v>2019</v>
      </c>
      <c r="D413" s="38" t="s">
        <v>251</v>
      </c>
      <c r="E413" s="42" t="s">
        <v>248</v>
      </c>
      <c r="F413" s="62">
        <v>9392.1571999999996</v>
      </c>
      <c r="G413" s="73">
        <v>438048</v>
      </c>
      <c r="H413" s="61">
        <v>-3.3341833764366982</v>
      </c>
      <c r="I413" s="75">
        <v>1.36421851405475</v>
      </c>
      <c r="J413" s="73">
        <v>2.7711790920776744</v>
      </c>
      <c r="K413" s="73">
        <v>108.50965835795864</v>
      </c>
      <c r="L413" s="73">
        <v>2.9742261522544027</v>
      </c>
      <c r="M413" s="61">
        <f t="shared" si="20"/>
        <v>72.103686590211694</v>
      </c>
      <c r="N413" s="60">
        <v>77.941999999999993</v>
      </c>
    </row>
    <row r="414" spans="1:14" hidden="1" x14ac:dyDescent="0.4">
      <c r="A414" s="42">
        <v>18</v>
      </c>
      <c r="B414" s="42" t="s">
        <v>20</v>
      </c>
      <c r="C414" s="33">
        <v>2020</v>
      </c>
      <c r="D414" s="38" t="s">
        <v>251</v>
      </c>
      <c r="E414" s="42" t="s">
        <v>248</v>
      </c>
      <c r="F414" s="62">
        <v>11914.03262</v>
      </c>
      <c r="G414" s="73">
        <v>441725</v>
      </c>
      <c r="H414" s="61">
        <v>-10.863759635016208</v>
      </c>
      <c r="I414" s="73">
        <f>(I413+I412+I411)/3</f>
        <v>1.3646760811776435</v>
      </c>
      <c r="J414" s="73">
        <v>4.7105771199678355</v>
      </c>
      <c r="K414" s="73">
        <v>110.29100365845197</v>
      </c>
      <c r="L414" s="73">
        <v>0.29171891700163144</v>
      </c>
      <c r="M414" s="61">
        <f t="shared" si="20"/>
        <v>72.084829791266529</v>
      </c>
      <c r="N414" s="60">
        <v>78.25</v>
      </c>
    </row>
    <row r="415" spans="1:14" hidden="1" x14ac:dyDescent="0.4">
      <c r="A415" s="42">
        <v>18</v>
      </c>
      <c r="B415" s="42" t="s">
        <v>20</v>
      </c>
      <c r="C415" s="33">
        <v>2021</v>
      </c>
      <c r="D415" s="38" t="s">
        <v>251</v>
      </c>
      <c r="E415" s="42" t="s">
        <v>248</v>
      </c>
      <c r="F415" s="62">
        <f>(F414+F413+F412)/2.6</f>
        <v>11984.287730769231</v>
      </c>
      <c r="G415" s="73">
        <v>445373</v>
      </c>
      <c r="H415" s="61">
        <v>15.46592870217178</v>
      </c>
      <c r="I415" s="73">
        <f>(I414+I413+I412)/3</f>
        <v>1.3592710535525878</v>
      </c>
      <c r="J415" s="73">
        <v>1.4618171824937214</v>
      </c>
      <c r="K415" s="73">
        <v>147.12311266317695</v>
      </c>
      <c r="L415" s="73">
        <v>-2.3968214424821213</v>
      </c>
      <c r="M415" s="61">
        <f t="shared" si="20"/>
        <v>72.087298741232999</v>
      </c>
      <c r="N415" s="60">
        <v>78.554000000000002</v>
      </c>
    </row>
    <row r="416" spans="1:14" hidden="1" x14ac:dyDescent="0.4">
      <c r="A416" s="42">
        <v>18</v>
      </c>
      <c r="B416" s="42" t="s">
        <v>20</v>
      </c>
      <c r="C416" s="33">
        <v>2022</v>
      </c>
      <c r="D416" s="38" t="s">
        <v>251</v>
      </c>
      <c r="E416" s="42" t="s">
        <v>248</v>
      </c>
      <c r="F416" s="62">
        <f>(F415+F414+F413)/2.6</f>
        <v>12804.029827218936</v>
      </c>
      <c r="G416" s="73">
        <v>449002</v>
      </c>
      <c r="H416" s="61">
        <v>24.236726838776491</v>
      </c>
      <c r="I416" s="73">
        <f>(I415+I414+I413)/3</f>
        <v>1.3627218829283272</v>
      </c>
      <c r="J416" s="73">
        <v>-1.7529342128815846</v>
      </c>
      <c r="K416" s="73">
        <v>146.97396615445868</v>
      </c>
      <c r="L416" s="73">
        <v>-5.0853618019658802</v>
      </c>
      <c r="M416" s="61">
        <f t="shared" si="20"/>
        <v>72.091938374237074</v>
      </c>
      <c r="N416" s="60">
        <v>78.853999999999999</v>
      </c>
    </row>
    <row r="417" spans="1:14" x14ac:dyDescent="0.4">
      <c r="A417" s="53">
        <v>19</v>
      </c>
      <c r="B417" s="54" t="s">
        <v>88</v>
      </c>
      <c r="C417" s="55">
        <v>2000</v>
      </c>
      <c r="D417" s="49" t="s">
        <v>249</v>
      </c>
      <c r="E417" s="54" t="s">
        <v>247</v>
      </c>
      <c r="F417" s="60">
        <v>11.440029264723815</v>
      </c>
      <c r="G417" s="61">
        <v>8170172</v>
      </c>
      <c r="H417" s="61">
        <v>7.3808374666913323</v>
      </c>
      <c r="I417" s="61">
        <v>69.122271917020797</v>
      </c>
      <c r="J417" s="61">
        <v>1001503841.99968</v>
      </c>
      <c r="K417" s="61">
        <v>77.745704159448863</v>
      </c>
      <c r="L417" s="61">
        <v>1621.2621073899165</v>
      </c>
      <c r="M417" s="61">
        <v>62.882199573358619</v>
      </c>
      <c r="N417" s="60">
        <v>68.899000000000001</v>
      </c>
    </row>
    <row r="418" spans="1:14" x14ac:dyDescent="0.4">
      <c r="A418" s="53">
        <v>19</v>
      </c>
      <c r="B418" s="54" t="s">
        <v>88</v>
      </c>
      <c r="C418" s="55">
        <v>2001</v>
      </c>
      <c r="D418" s="49" t="s">
        <v>249</v>
      </c>
      <c r="E418" s="54" t="s">
        <v>247</v>
      </c>
      <c r="F418" s="60">
        <v>11.504301239383</v>
      </c>
      <c r="G418" s="61">
        <v>8009142</v>
      </c>
      <c r="H418" s="61">
        <v>6.1177327917880433</v>
      </c>
      <c r="I418" s="61">
        <v>72.439109081479899</v>
      </c>
      <c r="J418" s="61">
        <v>812942201.97300196</v>
      </c>
      <c r="K418" s="61">
        <v>79.081368747766774</v>
      </c>
      <c r="L418" s="61">
        <v>1770.9070491869052</v>
      </c>
      <c r="M418" s="61">
        <v>65.46746613368866</v>
      </c>
      <c r="N418" s="60">
        <v>69.165999999999997</v>
      </c>
    </row>
    <row r="419" spans="1:14" x14ac:dyDescent="0.4">
      <c r="A419" s="53">
        <v>19</v>
      </c>
      <c r="B419" s="54" t="s">
        <v>88</v>
      </c>
      <c r="C419" s="55">
        <v>2002</v>
      </c>
      <c r="D419" s="49" t="s">
        <v>249</v>
      </c>
      <c r="E419" s="54" t="s">
        <v>247</v>
      </c>
      <c r="F419" s="60">
        <v>10.728007986230237</v>
      </c>
      <c r="G419" s="61">
        <v>7837161</v>
      </c>
      <c r="H419" s="61">
        <v>3.8483802414747856</v>
      </c>
      <c r="I419" s="61">
        <v>75.6953803654431</v>
      </c>
      <c r="J419" s="61">
        <v>904659791.08772194</v>
      </c>
      <c r="K419" s="61">
        <v>75.269611014352407</v>
      </c>
      <c r="L419" s="61">
        <v>2092.9828862555814</v>
      </c>
      <c r="M419" s="61">
        <v>62.885384796422692</v>
      </c>
      <c r="N419" s="60">
        <v>69.524000000000001</v>
      </c>
    </row>
    <row r="420" spans="1:14" x14ac:dyDescent="0.4">
      <c r="A420" s="53">
        <v>19</v>
      </c>
      <c r="B420" s="54" t="s">
        <v>88</v>
      </c>
      <c r="C420" s="55">
        <v>2003</v>
      </c>
      <c r="D420" s="49" t="s">
        <v>249</v>
      </c>
      <c r="E420" s="54" t="s">
        <v>247</v>
      </c>
      <c r="F420" s="60">
        <v>11.131516914827518</v>
      </c>
      <c r="G420" s="61">
        <v>7775327</v>
      </c>
      <c r="H420" s="61">
        <v>2.1894102270240836</v>
      </c>
      <c r="I420" s="61">
        <v>78.917164953427402</v>
      </c>
      <c r="J420" s="61">
        <v>2096788700.05598</v>
      </c>
      <c r="K420" s="61">
        <v>79.013885371357546</v>
      </c>
      <c r="L420" s="61">
        <v>2719.4943685928665</v>
      </c>
      <c r="M420" s="61">
        <v>63.385405521078532</v>
      </c>
      <c r="N420" s="60">
        <v>69.879000000000005</v>
      </c>
    </row>
    <row r="421" spans="1:14" x14ac:dyDescent="0.4">
      <c r="A421" s="53">
        <v>19</v>
      </c>
      <c r="B421" s="54" t="s">
        <v>88</v>
      </c>
      <c r="C421" s="55">
        <v>2004</v>
      </c>
      <c r="D421" s="49" t="s">
        <v>249</v>
      </c>
      <c r="E421" s="54" t="s">
        <v>247</v>
      </c>
      <c r="F421" s="60">
        <v>10.877008909872309</v>
      </c>
      <c r="G421" s="61">
        <v>7716860</v>
      </c>
      <c r="H421" s="61">
        <v>5.581557426213962</v>
      </c>
      <c r="I421" s="61">
        <v>82.764893770531202</v>
      </c>
      <c r="J421" s="61">
        <v>3072550961.81564</v>
      </c>
      <c r="K421" s="61">
        <v>93.063897964183013</v>
      </c>
      <c r="L421" s="61">
        <v>3389.6874336027363</v>
      </c>
      <c r="M421" s="61">
        <v>62.947598253275117</v>
      </c>
      <c r="N421" s="60">
        <v>70.233000000000004</v>
      </c>
    </row>
    <row r="422" spans="1:14" x14ac:dyDescent="0.4">
      <c r="A422" s="53">
        <v>19</v>
      </c>
      <c r="B422" s="54" t="s">
        <v>88</v>
      </c>
      <c r="C422" s="55">
        <v>2005</v>
      </c>
      <c r="D422" s="49" t="s">
        <v>249</v>
      </c>
      <c r="E422" s="54" t="s">
        <v>247</v>
      </c>
      <c r="F422" s="60">
        <v>10.589202754523807</v>
      </c>
      <c r="G422" s="61">
        <v>7658972</v>
      </c>
      <c r="H422" s="61">
        <v>6.5942585873959132</v>
      </c>
      <c r="I422" s="61">
        <v>83.048702152212599</v>
      </c>
      <c r="J422" s="61">
        <v>4098122930.7793398</v>
      </c>
      <c r="K422" s="61">
        <v>99.714211212738135</v>
      </c>
      <c r="L422" s="61">
        <v>3899.8259633287844</v>
      </c>
      <c r="M422" s="61">
        <v>62.12903225806452</v>
      </c>
      <c r="N422" s="60">
        <v>70.584000000000003</v>
      </c>
    </row>
    <row r="423" spans="1:14" x14ac:dyDescent="0.4">
      <c r="A423" s="53">
        <v>19</v>
      </c>
      <c r="B423" s="54" t="s">
        <v>88</v>
      </c>
      <c r="C423" s="55">
        <v>2006</v>
      </c>
      <c r="D423" s="49" t="s">
        <v>249</v>
      </c>
      <c r="E423" s="54" t="s">
        <v>247</v>
      </c>
      <c r="F423" s="60">
        <v>10.246675233253679</v>
      </c>
      <c r="G423" s="61">
        <v>7601022</v>
      </c>
      <c r="H423" s="61">
        <v>6.7564742862859362</v>
      </c>
      <c r="I423" s="61">
        <v>86.649750403286106</v>
      </c>
      <c r="J423" s="61">
        <v>7874476255.43262</v>
      </c>
      <c r="K423" s="61">
        <v>111.04746275380985</v>
      </c>
      <c r="L423" s="61">
        <v>4523.1465578804964</v>
      </c>
      <c r="M423" s="61">
        <v>61.238195173137456</v>
      </c>
      <c r="N423" s="60">
        <v>70.932000000000002</v>
      </c>
    </row>
    <row r="424" spans="1:14" x14ac:dyDescent="0.4">
      <c r="A424" s="53">
        <v>19</v>
      </c>
      <c r="B424" s="54" t="s">
        <v>88</v>
      </c>
      <c r="C424" s="55">
        <v>2007</v>
      </c>
      <c r="D424" s="49" t="s">
        <v>249</v>
      </c>
      <c r="E424" s="54" t="s">
        <v>247</v>
      </c>
      <c r="F424" s="60">
        <v>9.7787251663419816</v>
      </c>
      <c r="G424" s="61">
        <v>7545338</v>
      </c>
      <c r="H424" s="61">
        <v>11.051431708150176</v>
      </c>
      <c r="I424" s="61">
        <v>91.655338389086694</v>
      </c>
      <c r="J424" s="61">
        <v>13875270456.911699</v>
      </c>
      <c r="K424" s="61">
        <v>123.53255766075317</v>
      </c>
      <c r="L424" s="61">
        <v>5888.7768522063625</v>
      </c>
      <c r="M424" s="61">
        <v>63.796822906452242</v>
      </c>
      <c r="N424" s="60">
        <v>71.278000000000006</v>
      </c>
    </row>
    <row r="425" spans="1:14" x14ac:dyDescent="0.4">
      <c r="A425" s="53">
        <v>19</v>
      </c>
      <c r="B425" s="54" t="s">
        <v>88</v>
      </c>
      <c r="C425" s="55">
        <v>2008</v>
      </c>
      <c r="D425" s="49" t="s">
        <v>249</v>
      </c>
      <c r="E425" s="54" t="s">
        <v>247</v>
      </c>
      <c r="F425" s="60">
        <v>9.9641147554713729</v>
      </c>
      <c r="G425" s="61">
        <v>7492561</v>
      </c>
      <c r="H425" s="61">
        <v>8.1034562320209318</v>
      </c>
      <c r="I425" s="61">
        <v>99.660007513372094</v>
      </c>
      <c r="J425" s="61">
        <v>10296720633.7243</v>
      </c>
      <c r="K425" s="61">
        <v>124.68874751535921</v>
      </c>
      <c r="L425" s="61">
        <v>7271.3033885802515</v>
      </c>
      <c r="M425" s="61">
        <v>66.412528332989908</v>
      </c>
      <c r="N425" s="60">
        <v>71.622</v>
      </c>
    </row>
    <row r="426" spans="1:14" x14ac:dyDescent="0.4">
      <c r="A426" s="53">
        <v>19</v>
      </c>
      <c r="B426" s="54" t="s">
        <v>88</v>
      </c>
      <c r="C426" s="55">
        <v>2009</v>
      </c>
      <c r="D426" s="49" t="s">
        <v>249</v>
      </c>
      <c r="E426" s="54" t="s">
        <v>247</v>
      </c>
      <c r="F426" s="60">
        <v>9.2534121959788234</v>
      </c>
      <c r="G426" s="61">
        <v>7444443</v>
      </c>
      <c r="H426" s="61">
        <v>3.9380193255308882</v>
      </c>
      <c r="I426" s="61">
        <v>103.878035324137</v>
      </c>
      <c r="J426" s="61">
        <v>3896664559.1716399</v>
      </c>
      <c r="K426" s="61">
        <v>92.692645603637487</v>
      </c>
      <c r="L426" s="61">
        <v>6988.2731629646469</v>
      </c>
      <c r="M426" s="61">
        <v>69.056603773584911</v>
      </c>
      <c r="N426" s="60">
        <v>71.962999999999994</v>
      </c>
    </row>
    <row r="427" spans="1:14" x14ac:dyDescent="0.4">
      <c r="A427" s="53">
        <v>19</v>
      </c>
      <c r="B427" s="54" t="s">
        <v>88</v>
      </c>
      <c r="C427" s="55">
        <v>2010</v>
      </c>
      <c r="D427" s="49" t="s">
        <v>249</v>
      </c>
      <c r="E427" s="54" t="s">
        <v>247</v>
      </c>
      <c r="F427" s="60">
        <v>9.8088161572952561</v>
      </c>
      <c r="G427" s="61">
        <v>7395599</v>
      </c>
      <c r="H427" s="61">
        <v>0.76412999957472039</v>
      </c>
      <c r="I427" s="61">
        <v>100</v>
      </c>
      <c r="J427" s="61">
        <v>1842900000</v>
      </c>
      <c r="K427" s="61">
        <v>103.38052232119233</v>
      </c>
      <c r="L427" s="61">
        <v>6863.6670677405227</v>
      </c>
      <c r="M427" s="61">
        <v>70.045045045045043</v>
      </c>
      <c r="N427" s="60">
        <v>72.302000000000007</v>
      </c>
    </row>
    <row r="428" spans="1:14" x14ac:dyDescent="0.4">
      <c r="A428" s="53">
        <v>19</v>
      </c>
      <c r="B428" s="54" t="s">
        <v>88</v>
      </c>
      <c r="C428" s="55">
        <v>2011</v>
      </c>
      <c r="D428" s="49" t="s">
        <v>249</v>
      </c>
      <c r="E428" s="54" t="s">
        <v>247</v>
      </c>
      <c r="F428" s="60">
        <v>8.7412477179382542</v>
      </c>
      <c r="G428" s="61">
        <v>7348328</v>
      </c>
      <c r="H428" s="61">
        <v>6.1128299167331193</v>
      </c>
      <c r="I428" s="61">
        <v>101.45440101651199</v>
      </c>
      <c r="J428" s="61">
        <v>2103810000</v>
      </c>
      <c r="K428" s="61">
        <v>117.41810388629013</v>
      </c>
      <c r="L428" s="61">
        <v>7857.1670698444132</v>
      </c>
      <c r="M428" s="61">
        <v>72.424304003251365</v>
      </c>
      <c r="N428" s="60">
        <v>72.638000000000005</v>
      </c>
    </row>
    <row r="429" spans="1:14" x14ac:dyDescent="0.4">
      <c r="A429" s="53">
        <v>19</v>
      </c>
      <c r="B429" s="54" t="s">
        <v>88</v>
      </c>
      <c r="C429" s="55">
        <v>2012</v>
      </c>
      <c r="D429" s="49" t="s">
        <v>249</v>
      </c>
      <c r="E429" s="54" t="s">
        <v>247</v>
      </c>
      <c r="F429" s="60">
        <v>8.5780303687823078</v>
      </c>
      <c r="G429" s="61">
        <v>7305888</v>
      </c>
      <c r="H429" s="61">
        <v>1.1121789467451748</v>
      </c>
      <c r="I429" s="61">
        <v>100.017733320009</v>
      </c>
      <c r="J429" s="61">
        <v>1788110000</v>
      </c>
      <c r="K429" s="61">
        <v>123.97132271417431</v>
      </c>
      <c r="L429" s="61">
        <v>7430.7373804242025</v>
      </c>
      <c r="M429" s="61">
        <v>69.741282339707539</v>
      </c>
      <c r="N429" s="60">
        <v>72.974999999999994</v>
      </c>
    </row>
    <row r="430" spans="1:14" x14ac:dyDescent="0.4">
      <c r="A430" s="53">
        <v>19</v>
      </c>
      <c r="B430" s="54" t="s">
        <v>88</v>
      </c>
      <c r="C430" s="55">
        <v>2013</v>
      </c>
      <c r="D430" s="49" t="s">
        <v>249</v>
      </c>
      <c r="E430" s="54" t="s">
        <v>247</v>
      </c>
      <c r="F430" s="60">
        <v>8.6519471867994415</v>
      </c>
      <c r="G430" s="61">
        <v>7265115</v>
      </c>
      <c r="H430" s="61">
        <v>7.1951517802901321E-2</v>
      </c>
      <c r="I430" s="61">
        <v>100.88961241052</v>
      </c>
      <c r="J430" s="61">
        <v>1989040000</v>
      </c>
      <c r="K430" s="61">
        <v>129.68868298648189</v>
      </c>
      <c r="L430" s="61">
        <v>7687.7136824331665</v>
      </c>
      <c r="M430" s="61">
        <v>68.912048805287228</v>
      </c>
      <c r="N430" s="60">
        <v>73.313000000000002</v>
      </c>
    </row>
    <row r="431" spans="1:14" x14ac:dyDescent="0.4">
      <c r="A431" s="53">
        <v>19</v>
      </c>
      <c r="B431" s="54" t="s">
        <v>88</v>
      </c>
      <c r="C431" s="55">
        <v>2014</v>
      </c>
      <c r="D431" s="49" t="s">
        <v>249</v>
      </c>
      <c r="E431" s="54" t="s">
        <v>247</v>
      </c>
      <c r="F431" s="60">
        <v>8.06155236787537</v>
      </c>
      <c r="G431" s="61">
        <v>7223938</v>
      </c>
      <c r="H431" s="61">
        <v>1.3407833399348874</v>
      </c>
      <c r="I431" s="61">
        <v>100.174866151016</v>
      </c>
      <c r="J431" s="61">
        <v>1093600000</v>
      </c>
      <c r="K431" s="61">
        <v>130.26799143905177</v>
      </c>
      <c r="L431" s="61">
        <v>7912.2748437113823</v>
      </c>
      <c r="M431" s="61">
        <v>69.048184191787314</v>
      </c>
      <c r="N431" s="60">
        <v>73.650999999999996</v>
      </c>
    </row>
    <row r="432" spans="1:14" x14ac:dyDescent="0.4">
      <c r="A432" s="53">
        <v>19</v>
      </c>
      <c r="B432" s="54" t="s">
        <v>88</v>
      </c>
      <c r="C432" s="55">
        <v>2015</v>
      </c>
      <c r="D432" s="49" t="s">
        <v>249</v>
      </c>
      <c r="E432" s="54" t="s">
        <v>247</v>
      </c>
      <c r="F432" s="60">
        <v>8.4348365063016484</v>
      </c>
      <c r="G432" s="61">
        <v>7177991</v>
      </c>
      <c r="H432" s="61">
        <v>2.9477458727089356</v>
      </c>
      <c r="I432" s="61">
        <v>97.079139656583394</v>
      </c>
      <c r="J432" s="61">
        <v>2221390000</v>
      </c>
      <c r="K432" s="61">
        <v>126.73552466855878</v>
      </c>
      <c r="L432" s="61">
        <v>7078.8603229896926</v>
      </c>
      <c r="M432" s="61">
        <f t="shared" ref="M432:M439" si="21">(M431+M430+M429)/3</f>
        <v>69.233838445594031</v>
      </c>
      <c r="N432" s="60">
        <v>73.989999999999995</v>
      </c>
    </row>
    <row r="433" spans="1:14" x14ac:dyDescent="0.4">
      <c r="A433" s="53">
        <v>19</v>
      </c>
      <c r="B433" s="54" t="s">
        <v>88</v>
      </c>
      <c r="C433" s="55">
        <v>2016</v>
      </c>
      <c r="D433" s="49" t="s">
        <v>249</v>
      </c>
      <c r="E433" s="54" t="s">
        <v>247</v>
      </c>
      <c r="F433" s="60">
        <v>8.3106603919613988</v>
      </c>
      <c r="G433" s="61">
        <v>7127822</v>
      </c>
      <c r="H433" s="61">
        <v>3.3235597448132665</v>
      </c>
      <c r="I433" s="61">
        <v>97.297252588012995</v>
      </c>
      <c r="J433" s="61">
        <v>1488430000</v>
      </c>
      <c r="K433" s="61">
        <v>122.85387961223348</v>
      </c>
      <c r="L433" s="61">
        <v>7570.9316551170823</v>
      </c>
      <c r="M433" s="61">
        <f t="shared" si="21"/>
        <v>69.064690480889524</v>
      </c>
      <c r="N433" s="60">
        <v>74.328999999999994</v>
      </c>
    </row>
    <row r="434" spans="1:14" x14ac:dyDescent="0.4">
      <c r="A434" s="53">
        <v>19</v>
      </c>
      <c r="B434" s="54" t="s">
        <v>88</v>
      </c>
      <c r="C434" s="55">
        <v>2017</v>
      </c>
      <c r="D434" s="49" t="s">
        <v>249</v>
      </c>
      <c r="E434" s="54" t="s">
        <v>247</v>
      </c>
      <c r="F434" s="60">
        <v>8.1394385906551801</v>
      </c>
      <c r="G434" s="61">
        <v>7075947</v>
      </c>
      <c r="H434" s="61">
        <v>4.813120484223262</v>
      </c>
      <c r="I434" s="61">
        <v>98.550971879975293</v>
      </c>
      <c r="J434" s="61">
        <v>2007290000</v>
      </c>
      <c r="K434" s="61">
        <v>129.73974349611458</v>
      </c>
      <c r="L434" s="61">
        <v>8381.8813462166891</v>
      </c>
      <c r="M434" s="61">
        <f t="shared" si="21"/>
        <v>69.115571039423628</v>
      </c>
      <c r="N434" s="60">
        <v>74.668999999999997</v>
      </c>
    </row>
    <row r="435" spans="1:14" x14ac:dyDescent="0.4">
      <c r="A435" s="53">
        <v>19</v>
      </c>
      <c r="B435" s="54" t="s">
        <v>88</v>
      </c>
      <c r="C435" s="55">
        <v>2018</v>
      </c>
      <c r="D435" s="49" t="s">
        <v>249</v>
      </c>
      <c r="E435" s="54" t="s">
        <v>247</v>
      </c>
      <c r="F435" s="60">
        <v>8.1843666792858407</v>
      </c>
      <c r="G435" s="61">
        <v>7025037</v>
      </c>
      <c r="H435" s="61">
        <v>4.2346054979228427</v>
      </c>
      <c r="I435" s="61">
        <v>101.850892372125</v>
      </c>
      <c r="J435" s="61">
        <v>1809860000</v>
      </c>
      <c r="K435" s="61">
        <v>128.90161263404559</v>
      </c>
      <c r="L435" s="61">
        <v>9447.6558968146928</v>
      </c>
      <c r="M435" s="61">
        <f t="shared" si="21"/>
        <v>69.138033321969047</v>
      </c>
      <c r="N435" s="60">
        <v>75.007999999999996</v>
      </c>
    </row>
    <row r="436" spans="1:14" x14ac:dyDescent="0.4">
      <c r="A436" s="53">
        <v>19</v>
      </c>
      <c r="B436" s="54" t="s">
        <v>88</v>
      </c>
      <c r="C436" s="55">
        <v>2019</v>
      </c>
      <c r="D436" s="49" t="s">
        <v>249</v>
      </c>
      <c r="E436" s="54" t="s">
        <v>247</v>
      </c>
      <c r="F436" s="60">
        <v>8.0937907455666203</v>
      </c>
      <c r="G436" s="61">
        <v>6975761</v>
      </c>
      <c r="H436" s="61">
        <v>5.2392565537957836</v>
      </c>
      <c r="I436" s="61">
        <v>102.377935540316</v>
      </c>
      <c r="J436" s="61">
        <v>2221250000</v>
      </c>
      <c r="K436" s="61">
        <v>124.68870119365545</v>
      </c>
      <c r="L436" s="61">
        <v>9874.3363262516814</v>
      </c>
      <c r="M436" s="61">
        <f t="shared" si="21"/>
        <v>69.106098280760719</v>
      </c>
      <c r="N436" s="60">
        <v>75.346999999999994</v>
      </c>
    </row>
    <row r="437" spans="1:14" x14ac:dyDescent="0.4">
      <c r="A437" s="53">
        <v>19</v>
      </c>
      <c r="B437" s="54" t="s">
        <v>88</v>
      </c>
      <c r="C437" s="55">
        <v>2020</v>
      </c>
      <c r="D437" s="49" t="s">
        <v>249</v>
      </c>
      <c r="E437" s="54" t="s">
        <v>247</v>
      </c>
      <c r="F437" s="60">
        <v>7.3981306577468127</v>
      </c>
      <c r="G437" s="61">
        <v>6934015</v>
      </c>
      <c r="H437" s="61">
        <v>4.260105685885236</v>
      </c>
      <c r="I437" s="61">
        <v>105.339126860463</v>
      </c>
      <c r="J437" s="61">
        <v>3594550000</v>
      </c>
      <c r="K437" s="61">
        <v>110.32859368545367</v>
      </c>
      <c r="L437" s="61">
        <v>10148.342395443482</v>
      </c>
      <c r="M437" s="61">
        <f t="shared" si="21"/>
        <v>69.119900880717793</v>
      </c>
      <c r="N437" s="60">
        <v>75.686000000000007</v>
      </c>
    </row>
    <row r="438" spans="1:14" x14ac:dyDescent="0.4">
      <c r="A438" s="53">
        <v>19</v>
      </c>
      <c r="B438" s="54" t="s">
        <v>88</v>
      </c>
      <c r="C438" s="55">
        <v>2021</v>
      </c>
      <c r="D438" s="49" t="s">
        <v>249</v>
      </c>
      <c r="E438" s="54" t="s">
        <v>247</v>
      </c>
      <c r="F438" s="60">
        <f>(F435+F436+F437)/3</f>
        <v>7.89209602753309</v>
      </c>
      <c r="G438" s="61">
        <v>6877743</v>
      </c>
      <c r="H438" s="61">
        <v>7.1344917182645844</v>
      </c>
      <c r="I438" s="61">
        <v>106.74543608332399</v>
      </c>
      <c r="J438" s="61">
        <v>2499330000</v>
      </c>
      <c r="K438" s="61">
        <v>120.97465339058084</v>
      </c>
      <c r="L438" s="61">
        <v>12219.341870677903</v>
      </c>
      <c r="M438" s="61">
        <f t="shared" si="21"/>
        <v>69.121344161149182</v>
      </c>
      <c r="N438" s="60">
        <v>76.025000000000006</v>
      </c>
    </row>
    <row r="439" spans="1:14" x14ac:dyDescent="0.4">
      <c r="A439" s="53">
        <v>19</v>
      </c>
      <c r="B439" s="54" t="s">
        <v>88</v>
      </c>
      <c r="C439" s="55">
        <v>2022</v>
      </c>
      <c r="D439" s="49" t="s">
        <v>249</v>
      </c>
      <c r="E439" s="54" t="s">
        <v>247</v>
      </c>
      <c r="F439" s="60">
        <f>(F436+F437+F438)/3</f>
        <v>7.7946724769488407</v>
      </c>
      <c r="G439" s="61">
        <v>6465097</v>
      </c>
      <c r="H439" s="61">
        <v>16.181955894845217</v>
      </c>
      <c r="I439" s="61">
        <v>111.889579074449</v>
      </c>
      <c r="J439" s="61">
        <v>3216630000</v>
      </c>
      <c r="K439" s="61">
        <v>138.18282938571772</v>
      </c>
      <c r="L439" s="61">
        <v>13974.44924877923</v>
      </c>
      <c r="M439" s="61">
        <f t="shared" si="21"/>
        <v>69.11578110754256</v>
      </c>
      <c r="N439" s="60">
        <v>76.363</v>
      </c>
    </row>
    <row r="440" spans="1:14" hidden="1" x14ac:dyDescent="0.4">
      <c r="A440" s="56">
        <v>20</v>
      </c>
      <c r="B440" s="54" t="s">
        <v>90</v>
      </c>
      <c r="C440" s="55">
        <v>2000</v>
      </c>
      <c r="D440" s="49" t="s">
        <v>246</v>
      </c>
      <c r="E440" s="54" t="s">
        <v>247</v>
      </c>
      <c r="F440" s="60">
        <v>4.1631927153956805E-2</v>
      </c>
      <c r="G440" s="61">
        <v>6307659</v>
      </c>
      <c r="H440" s="61">
        <v>38.944893203090942</v>
      </c>
      <c r="I440" s="61">
        <v>123.748054969661</v>
      </c>
      <c r="J440" s="61">
        <v>11683246.077</v>
      </c>
      <c r="K440" s="61">
        <v>22.553724489028639</v>
      </c>
      <c r="L440" s="61">
        <v>138.00461722536627</v>
      </c>
      <c r="M440" s="61">
        <f>(M302+M3+M72)/3</f>
        <v>21.340746058552156</v>
      </c>
      <c r="N440" s="60">
        <v>8.2460000000000004</v>
      </c>
    </row>
    <row r="441" spans="1:14" hidden="1" x14ac:dyDescent="0.4">
      <c r="A441" s="56">
        <v>20</v>
      </c>
      <c r="B441" s="54" t="s">
        <v>90</v>
      </c>
      <c r="C441" s="55">
        <v>2001</v>
      </c>
      <c r="D441" s="49" t="s">
        <v>246</v>
      </c>
      <c r="E441" s="54" t="s">
        <v>247</v>
      </c>
      <c r="F441" s="60">
        <v>3.2509868570117922E-2</v>
      </c>
      <c r="G441" s="61">
        <v>6465729</v>
      </c>
      <c r="H441" s="61">
        <v>13.716406792013316</v>
      </c>
      <c r="I441" s="61">
        <v>118.725369049718</v>
      </c>
      <c r="J441" s="61">
        <v>-11440.912703828901</v>
      </c>
      <c r="K441" s="61">
        <v>20.964045614722242</v>
      </c>
      <c r="L441" s="61">
        <v>135.60647578464634</v>
      </c>
      <c r="M441" s="61">
        <f>(M3+M233+M531)/3</f>
        <v>35.116403253062408</v>
      </c>
      <c r="N441" s="60">
        <v>8.4610000000000003</v>
      </c>
    </row>
    <row r="442" spans="1:14" hidden="1" x14ac:dyDescent="0.4">
      <c r="A442" s="56">
        <v>20</v>
      </c>
      <c r="B442" s="54" t="s">
        <v>90</v>
      </c>
      <c r="C442" s="55">
        <v>2002</v>
      </c>
      <c r="D442" s="49" t="s">
        <v>246</v>
      </c>
      <c r="E442" s="54" t="s">
        <v>247</v>
      </c>
      <c r="F442" s="60">
        <v>3.2802230972826037E-2</v>
      </c>
      <c r="G442" s="61">
        <v>6648938</v>
      </c>
      <c r="H442" s="61">
        <v>1.0278585737388823</v>
      </c>
      <c r="I442" s="61">
        <v>103.42337591482</v>
      </c>
      <c r="J442" s="61" t="e">
        <f>(J441+J440+#REF!)/3</f>
        <v>#REF!</v>
      </c>
      <c r="K442" s="61">
        <v>21.673829406966611</v>
      </c>
      <c r="L442" s="61">
        <v>124.13930155819287</v>
      </c>
      <c r="M442" s="61" t="e">
        <f>(M4+M234+#REF!)/3</f>
        <v>#REF!</v>
      </c>
      <c r="N442" s="60">
        <v>8.6820000000000004</v>
      </c>
    </row>
    <row r="443" spans="1:14" hidden="1" x14ac:dyDescent="0.4">
      <c r="A443" s="56">
        <v>20</v>
      </c>
      <c r="B443" s="54" t="s">
        <v>90</v>
      </c>
      <c r="C443" s="55">
        <v>2003</v>
      </c>
      <c r="D443" s="49" t="s">
        <v>246</v>
      </c>
      <c r="E443" s="54" t="s">
        <v>247</v>
      </c>
      <c r="F443" s="60">
        <v>2.4953190903862291E-2</v>
      </c>
      <c r="G443" s="61">
        <v>6860846</v>
      </c>
      <c r="H443" s="61">
        <v>11.945748644859137</v>
      </c>
      <c r="I443" s="61">
        <v>84.4603527944208</v>
      </c>
      <c r="J443" s="61" t="e">
        <f>(J442+J441+J440)/3</f>
        <v>#REF!</v>
      </c>
      <c r="K443" s="61">
        <v>27.376312079610702</v>
      </c>
      <c r="L443" s="61">
        <v>114.36700716215994</v>
      </c>
      <c r="M443" s="61" t="e">
        <f>(M5+M235+#REF!)/3</f>
        <v>#REF!</v>
      </c>
      <c r="N443" s="60">
        <v>8.9079999999999995</v>
      </c>
    </row>
    <row r="444" spans="1:14" hidden="1" x14ac:dyDescent="0.4">
      <c r="A444" s="56">
        <v>20</v>
      </c>
      <c r="B444" s="54" t="s">
        <v>90</v>
      </c>
      <c r="C444" s="55">
        <v>2004</v>
      </c>
      <c r="D444" s="49" t="s">
        <v>246</v>
      </c>
      <c r="E444" s="54" t="s">
        <v>247</v>
      </c>
      <c r="F444" s="60">
        <v>2.2414168900593442E-2</v>
      </c>
      <c r="G444" s="61">
        <v>7120496</v>
      </c>
      <c r="H444" s="61">
        <v>13.146159331435413</v>
      </c>
      <c r="I444" s="61">
        <v>81.3339944455237</v>
      </c>
      <c r="J444" s="61">
        <v>44690.707602870403</v>
      </c>
      <c r="K444" s="61">
        <v>31.576118181653236</v>
      </c>
      <c r="L444" s="61">
        <v>128.53842251945645</v>
      </c>
      <c r="M444" s="61" t="e">
        <f>(M6+M236+#REF!)/3</f>
        <v>#REF!</v>
      </c>
      <c r="N444" s="60">
        <v>9.1389999999999993</v>
      </c>
    </row>
    <row r="445" spans="1:14" hidden="1" x14ac:dyDescent="0.4">
      <c r="A445" s="56">
        <v>20</v>
      </c>
      <c r="B445" s="54" t="s">
        <v>90</v>
      </c>
      <c r="C445" s="55">
        <v>2005</v>
      </c>
      <c r="D445" s="49" t="s">
        <v>246</v>
      </c>
      <c r="E445" s="54" t="s">
        <v>247</v>
      </c>
      <c r="F445" s="60">
        <v>2.178951759090763E-2</v>
      </c>
      <c r="G445" s="61">
        <v>7388874</v>
      </c>
      <c r="H445" s="61">
        <v>18.841589476923275</v>
      </c>
      <c r="I445" s="61">
        <v>89.059155359760496</v>
      </c>
      <c r="J445" s="61">
        <v>584701.69257456099</v>
      </c>
      <c r="K445" s="61">
        <v>35.099998841293647</v>
      </c>
      <c r="L445" s="61">
        <v>151.1885410059036</v>
      </c>
      <c r="M445" s="61" t="e">
        <f>(M7+M237+#REF!)/3</f>
        <v>#REF!</v>
      </c>
      <c r="N445" s="60">
        <v>9.375</v>
      </c>
    </row>
    <row r="446" spans="1:14" hidden="1" x14ac:dyDescent="0.4">
      <c r="A446" s="56">
        <v>20</v>
      </c>
      <c r="B446" s="54" t="s">
        <v>90</v>
      </c>
      <c r="C446" s="55">
        <v>2006</v>
      </c>
      <c r="D446" s="49" t="s">
        <v>246</v>
      </c>
      <c r="E446" s="54" t="s">
        <v>247</v>
      </c>
      <c r="F446" s="60">
        <v>2.5018966622661492E-2</v>
      </c>
      <c r="G446" s="61">
        <v>7658190</v>
      </c>
      <c r="H446" s="61">
        <v>2.8456663337667294</v>
      </c>
      <c r="I446" s="61">
        <v>91.717783869561501</v>
      </c>
      <c r="J446" s="61">
        <v>31593.778188849901</v>
      </c>
      <c r="K446" s="61">
        <v>42.4</v>
      </c>
      <c r="L446" s="61">
        <v>166.27624522876096</v>
      </c>
      <c r="M446" s="61" t="e">
        <f>(M8+M238+#REF!)/3</f>
        <v>#REF!</v>
      </c>
      <c r="N446" s="60">
        <v>9.6170000000000009</v>
      </c>
    </row>
    <row r="447" spans="1:14" hidden="1" x14ac:dyDescent="0.4">
      <c r="A447" s="56">
        <v>20</v>
      </c>
      <c r="B447" s="54" t="s">
        <v>90</v>
      </c>
      <c r="C447" s="55">
        <v>2007</v>
      </c>
      <c r="D447" s="49" t="s">
        <v>246</v>
      </c>
      <c r="E447" s="54" t="s">
        <v>247</v>
      </c>
      <c r="F447" s="60">
        <v>2.4179918734830122E-2</v>
      </c>
      <c r="G447" s="61">
        <v>7944609</v>
      </c>
      <c r="H447" s="61">
        <v>8.2733756288633629</v>
      </c>
      <c r="I447" s="61">
        <v>86.692744119496595</v>
      </c>
      <c r="J447" s="61">
        <v>500245.09305907099</v>
      </c>
      <c r="K447" s="61">
        <v>38.799998773199313</v>
      </c>
      <c r="L447" s="61">
        <v>170.70687650242797</v>
      </c>
      <c r="M447" s="61" t="e">
        <f>(M9+M239+#REF!)/3</f>
        <v>#REF!</v>
      </c>
      <c r="N447" s="60">
        <v>9.8640000000000008</v>
      </c>
    </row>
    <row r="448" spans="1:14" hidden="1" x14ac:dyDescent="0.4">
      <c r="A448" s="56">
        <v>20</v>
      </c>
      <c r="B448" s="54" t="s">
        <v>90</v>
      </c>
      <c r="C448" s="55">
        <v>2008</v>
      </c>
      <c r="D448" s="49" t="s">
        <v>246</v>
      </c>
      <c r="E448" s="54" t="s">
        <v>247</v>
      </c>
      <c r="F448" s="60">
        <v>2.4003066400792739E-2</v>
      </c>
      <c r="G448" s="61">
        <v>8278109</v>
      </c>
      <c r="H448" s="61">
        <v>24.215793743440088</v>
      </c>
      <c r="I448" s="61">
        <v>89.025630186800896</v>
      </c>
      <c r="J448" s="61">
        <v>3833208.34759484</v>
      </c>
      <c r="K448" s="61">
        <v>47.199999581401457</v>
      </c>
      <c r="L448" s="61">
        <v>194.7106346444437</v>
      </c>
      <c r="M448" s="61" t="e">
        <f>(M10+M240+#REF!)/3</f>
        <v>#REF!</v>
      </c>
      <c r="N448" s="60">
        <v>10.118</v>
      </c>
    </row>
    <row r="449" spans="1:14" hidden="1" x14ac:dyDescent="0.4">
      <c r="A449" s="56">
        <v>20</v>
      </c>
      <c r="B449" s="54" t="s">
        <v>90</v>
      </c>
      <c r="C449" s="55">
        <v>2009</v>
      </c>
      <c r="D449" s="49" t="s">
        <v>246</v>
      </c>
      <c r="E449" s="54" t="s">
        <v>247</v>
      </c>
      <c r="F449" s="60">
        <v>2.2745628097383896E-2</v>
      </c>
      <c r="G449" s="61">
        <v>8709366</v>
      </c>
      <c r="H449" s="61">
        <v>10.458796525419615</v>
      </c>
      <c r="I449" s="61">
        <v>96.818740333353205</v>
      </c>
      <c r="J449" s="61">
        <v>348404.53456982801</v>
      </c>
      <c r="K449" s="61">
        <v>35.80000355919141</v>
      </c>
      <c r="L449" s="61">
        <v>204.5447555952195</v>
      </c>
      <c r="M449" s="61" t="e">
        <f>(M11+M241+#REF!)/3</f>
        <v>#REF!</v>
      </c>
      <c r="N449" s="60">
        <v>10.375999999999999</v>
      </c>
    </row>
    <row r="450" spans="1:14" hidden="1" x14ac:dyDescent="0.4">
      <c r="A450" s="56">
        <v>20</v>
      </c>
      <c r="B450" s="54" t="s">
        <v>90</v>
      </c>
      <c r="C450" s="55">
        <v>2010</v>
      </c>
      <c r="D450" s="49" t="s">
        <v>246</v>
      </c>
      <c r="E450" s="54" t="s">
        <v>247</v>
      </c>
      <c r="F450" s="60">
        <v>3.5423906260871378E-2</v>
      </c>
      <c r="G450" s="61">
        <v>9126605</v>
      </c>
      <c r="H450" s="61">
        <v>8.56155516425477</v>
      </c>
      <c r="I450" s="61">
        <v>100</v>
      </c>
      <c r="J450" s="61">
        <v>780582.00363193895</v>
      </c>
      <c r="K450" s="61">
        <v>39.500005397739429</v>
      </c>
      <c r="L450" s="61">
        <v>222.66058320837644</v>
      </c>
      <c r="M450" s="61" t="e">
        <f>(M12+M242+#REF!)/3</f>
        <v>#REF!</v>
      </c>
      <c r="N450" s="60">
        <v>10.641999999999999</v>
      </c>
    </row>
    <row r="451" spans="1:14" hidden="1" x14ac:dyDescent="0.4">
      <c r="A451" s="56">
        <v>20</v>
      </c>
      <c r="B451" s="54" t="s">
        <v>90</v>
      </c>
      <c r="C451" s="55">
        <v>2011</v>
      </c>
      <c r="D451" s="49" t="s">
        <v>246</v>
      </c>
      <c r="E451" s="54" t="s">
        <v>247</v>
      </c>
      <c r="F451" s="60">
        <v>3.7998111833318478E-2</v>
      </c>
      <c r="G451" s="61">
        <v>9455733</v>
      </c>
      <c r="H451" s="61">
        <v>8.3642501982880759</v>
      </c>
      <c r="I451" s="61">
        <v>100.78757120405</v>
      </c>
      <c r="J451" s="61">
        <v>3354999.1805921998</v>
      </c>
      <c r="K451" s="61">
        <v>43.000002837348298</v>
      </c>
      <c r="L451" s="61">
        <v>236.4513474862346</v>
      </c>
      <c r="M451" s="61" t="e">
        <f>(M13+M243+#REF!)/3</f>
        <v>#REF!</v>
      </c>
      <c r="N451" s="60">
        <v>10.914999999999999</v>
      </c>
    </row>
    <row r="452" spans="1:14" hidden="1" x14ac:dyDescent="0.4">
      <c r="A452" s="56">
        <v>20</v>
      </c>
      <c r="B452" s="54" t="s">
        <v>90</v>
      </c>
      <c r="C452" s="55">
        <v>2012</v>
      </c>
      <c r="D452" s="49" t="s">
        <v>246</v>
      </c>
      <c r="E452" s="54" t="s">
        <v>247</v>
      </c>
      <c r="F452" s="60">
        <v>3.7180417619189422E-2</v>
      </c>
      <c r="G452" s="61">
        <v>9795479</v>
      </c>
      <c r="H452" s="61">
        <v>14.294071682424985</v>
      </c>
      <c r="I452" s="61">
        <v>102.63855629150601</v>
      </c>
      <c r="J452" s="61">
        <v>604919.65152648895</v>
      </c>
      <c r="K452" s="61">
        <v>43.705373191620083</v>
      </c>
      <c r="L452" s="61">
        <v>238.20594525878059</v>
      </c>
      <c r="M452" s="61" t="e">
        <f>(M14+M244+#REF!)/3</f>
        <v>#REF!</v>
      </c>
      <c r="N452" s="60">
        <v>11.194000000000001</v>
      </c>
    </row>
    <row r="453" spans="1:14" hidden="1" x14ac:dyDescent="0.4">
      <c r="A453" s="56">
        <v>20</v>
      </c>
      <c r="B453" s="54" t="s">
        <v>90</v>
      </c>
      <c r="C453" s="55">
        <v>2013</v>
      </c>
      <c r="D453" s="49" t="s">
        <v>246</v>
      </c>
      <c r="E453" s="54" t="s">
        <v>247</v>
      </c>
      <c r="F453" s="60">
        <v>3.6100026631651738E-2</v>
      </c>
      <c r="G453" s="61">
        <v>10149577</v>
      </c>
      <c r="H453" s="61">
        <v>7.9531039994456023</v>
      </c>
      <c r="I453" s="61">
        <v>100.63385007029601</v>
      </c>
      <c r="J453" s="61">
        <v>116727136.517749</v>
      </c>
      <c r="K453" s="61">
        <v>46.604079086765509</v>
      </c>
      <c r="L453" s="61">
        <v>241.54766570985728</v>
      </c>
      <c r="M453" s="61" t="e">
        <f>(M15+M245+#REF!)/3</f>
        <v>#REF!</v>
      </c>
      <c r="N453" s="60">
        <v>11.481999999999999</v>
      </c>
    </row>
    <row r="454" spans="1:14" hidden="1" x14ac:dyDescent="0.4">
      <c r="A454" s="56">
        <v>20</v>
      </c>
      <c r="B454" s="54" t="s">
        <v>90</v>
      </c>
      <c r="C454" s="55">
        <v>2014</v>
      </c>
      <c r="D454" s="49" t="s">
        <v>246</v>
      </c>
      <c r="E454" s="54" t="s">
        <v>247</v>
      </c>
      <c r="F454" s="60">
        <v>3.4759697388630093E-2</v>
      </c>
      <c r="G454" s="61">
        <v>10494913</v>
      </c>
      <c r="H454" s="61">
        <v>5.3056560277439075</v>
      </c>
      <c r="I454" s="61">
        <v>104.327624084159</v>
      </c>
      <c r="J454" s="61">
        <v>81747197.234518304</v>
      </c>
      <c r="K454" s="61">
        <v>42.99502580526304</v>
      </c>
      <c r="L454" s="61">
        <v>257.81855741013135</v>
      </c>
      <c r="M454" s="61" t="e">
        <f>(M16+M246+#REF!)/3</f>
        <v>#REF!</v>
      </c>
      <c r="N454" s="60">
        <v>11.776</v>
      </c>
    </row>
    <row r="455" spans="1:14" hidden="1" x14ac:dyDescent="0.4">
      <c r="A455" s="56">
        <v>20</v>
      </c>
      <c r="B455" s="54" t="s">
        <v>90</v>
      </c>
      <c r="C455" s="55">
        <v>2015</v>
      </c>
      <c r="D455" s="49" t="s">
        <v>246</v>
      </c>
      <c r="E455" s="54" t="s">
        <v>247</v>
      </c>
      <c r="F455" s="60">
        <v>3.4193617912235387E-2</v>
      </c>
      <c r="G455" s="61">
        <v>10727148</v>
      </c>
      <c r="H455" s="61">
        <v>21.318747023014907</v>
      </c>
      <c r="I455" s="61">
        <v>117.521450758174</v>
      </c>
      <c r="J455" s="61">
        <v>49622865.770581096</v>
      </c>
      <c r="K455" s="61">
        <v>22.838283415772082</v>
      </c>
      <c r="L455" s="61">
        <v>289.35962720612906</v>
      </c>
      <c r="M455" s="61" t="e">
        <f>(M17+M247+#REF!)/3</f>
        <v>#REF!</v>
      </c>
      <c r="N455" s="60">
        <v>12.077999999999999</v>
      </c>
    </row>
    <row r="456" spans="1:14" hidden="1" x14ac:dyDescent="0.4">
      <c r="A456" s="56">
        <v>20</v>
      </c>
      <c r="B456" s="54" t="s">
        <v>90</v>
      </c>
      <c r="C456" s="55">
        <v>2016</v>
      </c>
      <c r="D456" s="49" t="s">
        <v>246</v>
      </c>
      <c r="E456" s="54" t="s">
        <v>247</v>
      </c>
      <c r="F456" s="60">
        <v>4.053808530185328E-2</v>
      </c>
      <c r="G456" s="61">
        <v>10903327</v>
      </c>
      <c r="H456" s="61">
        <v>0.97317644189674013</v>
      </c>
      <c r="I456" s="61">
        <v>118.899658144444</v>
      </c>
      <c r="J456" s="61">
        <v>55420.356656486401</v>
      </c>
      <c r="K456" s="61">
        <v>23.043725257044933</v>
      </c>
      <c r="L456" s="61">
        <v>242.53952729297831</v>
      </c>
      <c r="M456" s="61" t="e">
        <f>(M18+M248+#REF!)/3</f>
        <v>#REF!</v>
      </c>
      <c r="N456" s="60">
        <v>12.388</v>
      </c>
    </row>
    <row r="457" spans="1:14" hidden="1" x14ac:dyDescent="0.4">
      <c r="A457" s="56">
        <v>20</v>
      </c>
      <c r="B457" s="54" t="s">
        <v>90</v>
      </c>
      <c r="C457" s="55">
        <v>2017</v>
      </c>
      <c r="D457" s="49" t="s">
        <v>246</v>
      </c>
      <c r="E457" s="54" t="s">
        <v>247</v>
      </c>
      <c r="F457" s="60">
        <v>4.742912366917653E-2</v>
      </c>
      <c r="G457" s="61">
        <v>11155593</v>
      </c>
      <c r="H457" s="61">
        <v>11.449182606603372</v>
      </c>
      <c r="I457" s="61">
        <v>129.21070014585101</v>
      </c>
      <c r="J457" s="61">
        <v>316473.44936974201</v>
      </c>
      <c r="K457" s="61">
        <v>22.240293101197651</v>
      </c>
      <c r="L457" s="61">
        <v>244.14542219677048</v>
      </c>
      <c r="M457" s="61" t="e">
        <f>(M19+M249+#REF!)/3</f>
        <v>#REF!</v>
      </c>
      <c r="N457" s="60">
        <v>12.706</v>
      </c>
    </row>
    <row r="458" spans="1:14" hidden="1" x14ac:dyDescent="0.4">
      <c r="A458" s="56">
        <v>20</v>
      </c>
      <c r="B458" s="54" t="s">
        <v>90</v>
      </c>
      <c r="C458" s="55">
        <v>2018</v>
      </c>
      <c r="D458" s="49" t="s">
        <v>246</v>
      </c>
      <c r="E458" s="54" t="s">
        <v>247</v>
      </c>
      <c r="F458" s="60">
        <v>5.7850230113232967E-2</v>
      </c>
      <c r="G458" s="61">
        <v>11493472</v>
      </c>
      <c r="H458" s="61">
        <v>-2.8508593019813731</v>
      </c>
      <c r="I458" s="61">
        <v>117.98714778825</v>
      </c>
      <c r="J458" s="61">
        <v>983747.12499426003</v>
      </c>
      <c r="K458" s="61">
        <v>26.599702464777351</v>
      </c>
      <c r="L458" s="61">
        <v>232.06061662771094</v>
      </c>
      <c r="M458" s="61" t="e">
        <f>(M20+M250+#REF!)/3</f>
        <v>#REF!</v>
      </c>
      <c r="N458" s="60">
        <v>13.032</v>
      </c>
    </row>
    <row r="459" spans="1:14" hidden="1" x14ac:dyDescent="0.4">
      <c r="A459" s="56">
        <v>20</v>
      </c>
      <c r="B459" s="54" t="s">
        <v>90</v>
      </c>
      <c r="C459" s="55">
        <v>2019</v>
      </c>
      <c r="D459" s="49" t="s">
        <v>246</v>
      </c>
      <c r="E459" s="54" t="s">
        <v>247</v>
      </c>
      <c r="F459" s="60">
        <v>5.9571338994266698E-2</v>
      </c>
      <c r="G459" s="61">
        <v>11874838</v>
      </c>
      <c r="H459" s="61">
        <v>0.85186743479343363</v>
      </c>
      <c r="I459" s="61">
        <v>114.155559591697</v>
      </c>
      <c r="J459" s="61">
        <v>1044957.415</v>
      </c>
      <c r="K459" s="61">
        <v>29.02621000000007</v>
      </c>
      <c r="L459" s="61">
        <v>216.97297090061616</v>
      </c>
      <c r="M459" s="61" t="e">
        <f>(M21+M251+#REF!)/3</f>
        <v>#REF!</v>
      </c>
      <c r="N459" s="60">
        <v>13.366</v>
      </c>
    </row>
    <row r="460" spans="1:14" hidden="1" x14ac:dyDescent="0.4">
      <c r="A460" s="56">
        <v>20</v>
      </c>
      <c r="B460" s="54" t="s">
        <v>90</v>
      </c>
      <c r="C460" s="55">
        <v>2020</v>
      </c>
      <c r="D460" s="49" t="s">
        <v>246</v>
      </c>
      <c r="E460" s="54" t="s">
        <v>247</v>
      </c>
      <c r="F460" s="60">
        <v>5.8384021835273602E-2</v>
      </c>
      <c r="G460" s="61">
        <v>12220227</v>
      </c>
      <c r="H460" s="61">
        <v>5.9665023327330431</v>
      </c>
      <c r="I460" s="61">
        <v>116.29925150065699</v>
      </c>
      <c r="J460" s="61">
        <v>8722119.1160000004</v>
      </c>
      <c r="K460" s="61">
        <v>26.773329999999891</v>
      </c>
      <c r="L460" s="61">
        <v>216.82741748086849</v>
      </c>
      <c r="M460" s="61" t="e">
        <f>(M22+M252+#REF!)/3</f>
        <v>#REF!</v>
      </c>
      <c r="N460" s="60">
        <v>13.708</v>
      </c>
    </row>
    <row r="461" spans="1:14" hidden="1" x14ac:dyDescent="0.4">
      <c r="A461" s="56">
        <v>20</v>
      </c>
      <c r="B461" s="54" t="s">
        <v>90</v>
      </c>
      <c r="C461" s="55">
        <v>2021</v>
      </c>
      <c r="D461" s="49" t="s">
        <v>246</v>
      </c>
      <c r="E461" s="54" t="s">
        <v>247</v>
      </c>
      <c r="F461" s="60">
        <f>(F458+F460+F459)/3</f>
        <v>5.8601863647591089E-2</v>
      </c>
      <c r="G461" s="61">
        <v>12551213</v>
      </c>
      <c r="H461" s="61">
        <v>8.516719714163699</v>
      </c>
      <c r="I461" s="61">
        <v>116.68505029863501</v>
      </c>
      <c r="J461" s="61">
        <v>9933539.9550000001</v>
      </c>
      <c r="K461" s="61">
        <v>28.818659999999973</v>
      </c>
      <c r="L461" s="61">
        <v>221.15780343078106</v>
      </c>
      <c r="M461" s="61" t="e">
        <f>(K458+M459+M458)/3</f>
        <v>#REF!</v>
      </c>
      <c r="N461" s="60">
        <v>14.058</v>
      </c>
    </row>
    <row r="462" spans="1:14" hidden="1" x14ac:dyDescent="0.4">
      <c r="A462" s="56">
        <v>20</v>
      </c>
      <c r="B462" s="54" t="s">
        <v>90</v>
      </c>
      <c r="C462" s="55">
        <v>2022</v>
      </c>
      <c r="D462" s="49" t="s">
        <v>246</v>
      </c>
      <c r="E462" s="54" t="s">
        <v>247</v>
      </c>
      <c r="F462" s="60">
        <f>(F459+F461+F460)/3</f>
        <v>5.8852408159043801E-2</v>
      </c>
      <c r="G462" s="61">
        <v>12889576</v>
      </c>
      <c r="H462" s="61">
        <v>18.331722313766193</v>
      </c>
      <c r="I462" s="61">
        <v>134.26332624978099</v>
      </c>
      <c r="J462" s="61">
        <v>12883687.934</v>
      </c>
      <c r="K462" s="61">
        <v>28.31532035926444</v>
      </c>
      <c r="L462" s="61">
        <v>259.02503136351527</v>
      </c>
      <c r="M462" s="61" t="e">
        <f>(K459+M460+M459)/3</f>
        <v>#REF!</v>
      </c>
      <c r="N462" s="60">
        <v>14.417</v>
      </c>
    </row>
    <row r="463" spans="1:14" hidden="1" x14ac:dyDescent="0.4">
      <c r="A463" s="43">
        <v>21</v>
      </c>
      <c r="B463" s="42" t="s">
        <v>92</v>
      </c>
      <c r="C463" s="33">
        <v>2000</v>
      </c>
      <c r="D463" s="33" t="s">
        <v>250</v>
      </c>
      <c r="E463" s="42" t="s">
        <v>247</v>
      </c>
      <c r="F463" s="60">
        <v>0.6673198749157121</v>
      </c>
      <c r="G463" s="61">
        <v>458251</v>
      </c>
      <c r="H463" s="61">
        <v>-7.9011034716340163</v>
      </c>
      <c r="I463" s="61">
        <f>(I302+I233+I325)/3</f>
        <v>74.557622200999162</v>
      </c>
      <c r="J463" s="61">
        <v>34202238.381614603</v>
      </c>
      <c r="K463" s="61">
        <v>87.520608361491654</v>
      </c>
      <c r="L463" s="61">
        <v>1176.707257870492</v>
      </c>
      <c r="M463" s="61">
        <f>(M233+M325+M302)/3</f>
        <v>24.436462775378789</v>
      </c>
      <c r="N463" s="60">
        <v>53.435000000000002</v>
      </c>
    </row>
    <row r="464" spans="1:14" hidden="1" x14ac:dyDescent="0.4">
      <c r="A464" s="43">
        <v>21</v>
      </c>
      <c r="B464" s="42" t="s">
        <v>92</v>
      </c>
      <c r="C464" s="33">
        <v>2001</v>
      </c>
      <c r="D464" s="33" t="s">
        <v>250</v>
      </c>
      <c r="E464" s="42" t="s">
        <v>247</v>
      </c>
      <c r="F464" s="60">
        <v>0.76938264822151359</v>
      </c>
      <c r="G464" s="61">
        <v>465958</v>
      </c>
      <c r="H464" s="61">
        <v>5.1553349955739236</v>
      </c>
      <c r="I464" s="61">
        <f>(I234+I303+I326)/3</f>
        <v>76.112654445117997</v>
      </c>
      <c r="J464" s="61">
        <v>9010186.2056865599</v>
      </c>
      <c r="K464" s="61">
        <v>92.163722497415222</v>
      </c>
      <c r="L464" s="61">
        <v>1208.4576085771002</v>
      </c>
      <c r="M464" s="61">
        <f>(M234+M303+M326)/3</f>
        <v>23.568879927390597</v>
      </c>
      <c r="N464" s="60">
        <v>54.290999999999997</v>
      </c>
    </row>
    <row r="465" spans="1:14" hidden="1" x14ac:dyDescent="0.4">
      <c r="A465" s="43">
        <v>21</v>
      </c>
      <c r="B465" s="42" t="s">
        <v>92</v>
      </c>
      <c r="C465" s="33">
        <v>2002</v>
      </c>
      <c r="D465" s="33" t="s">
        <v>250</v>
      </c>
      <c r="E465" s="42" t="s">
        <v>247</v>
      </c>
      <c r="F465" s="60">
        <v>0.82834810061048403</v>
      </c>
      <c r="G465" s="61">
        <v>473231</v>
      </c>
      <c r="H465" s="61">
        <v>-0.3632088710868544</v>
      </c>
      <c r="I465" s="61">
        <f>(I304+I235+I327)/3</f>
        <v>73.771451707219271</v>
      </c>
      <c r="J465" s="61">
        <v>14759046.676955201</v>
      </c>
      <c r="K465" s="61">
        <v>101.08970229361618</v>
      </c>
      <c r="L465" s="61">
        <v>1311.2145811795383</v>
      </c>
      <c r="M465" s="61">
        <f>(M235+M304+M327)/3</f>
        <v>23.922210260559993</v>
      </c>
      <c r="N465" s="60">
        <v>55.146000000000001</v>
      </c>
    </row>
    <row r="466" spans="1:14" hidden="1" x14ac:dyDescent="0.4">
      <c r="A466" s="43">
        <v>21</v>
      </c>
      <c r="B466" s="42" t="s">
        <v>92</v>
      </c>
      <c r="C466" s="33">
        <v>2003</v>
      </c>
      <c r="D466" s="33" t="s">
        <v>250</v>
      </c>
      <c r="E466" s="42" t="s">
        <v>247</v>
      </c>
      <c r="F466" s="60">
        <v>0.87296313808481352</v>
      </c>
      <c r="G466" s="61">
        <v>480089</v>
      </c>
      <c r="H466" s="61">
        <v>4.9210997371514509</v>
      </c>
      <c r="I466" s="61">
        <f>(I236+I305+I328)/3</f>
        <v>68.149209438043883</v>
      </c>
      <c r="J466" s="61">
        <v>39216510.812763304</v>
      </c>
      <c r="K466" s="61">
        <v>98.768380807654736</v>
      </c>
      <c r="L466" s="61">
        <v>1693.9785516307052</v>
      </c>
      <c r="M466" s="61">
        <f>(M236+M305+M328)/3</f>
        <v>23.815734295378203</v>
      </c>
      <c r="N466" s="60">
        <v>55.997</v>
      </c>
    </row>
    <row r="467" spans="1:14" hidden="1" x14ac:dyDescent="0.4">
      <c r="A467" s="43">
        <v>21</v>
      </c>
      <c r="B467" s="42" t="s">
        <v>92</v>
      </c>
      <c r="C467" s="33">
        <v>2004</v>
      </c>
      <c r="D467" s="33" t="s">
        <v>250</v>
      </c>
      <c r="E467" s="42" t="s">
        <v>247</v>
      </c>
      <c r="F467" s="60">
        <v>0.85494150021681803</v>
      </c>
      <c r="G467" s="61">
        <v>486583</v>
      </c>
      <c r="H467" s="61">
        <v>-6.3325469946368997</v>
      </c>
      <c r="I467" s="61">
        <f>(I237+I306+I329)/3</f>
        <v>65.661309597186843</v>
      </c>
      <c r="J467" s="61">
        <v>67638273.803389907</v>
      </c>
      <c r="K467" s="61">
        <v>101.56716998950186</v>
      </c>
      <c r="L467" s="61">
        <v>1900.8884647365333</v>
      </c>
      <c r="M467" s="61">
        <f>(M237+M306+M329)/3</f>
        <v>24.371325643771396</v>
      </c>
      <c r="N467" s="60">
        <v>56.845999999999997</v>
      </c>
    </row>
    <row r="468" spans="1:14" hidden="1" x14ac:dyDescent="0.4">
      <c r="A468" s="43">
        <v>21</v>
      </c>
      <c r="B468" s="42" t="s">
        <v>92</v>
      </c>
      <c r="C468" s="33">
        <v>2005</v>
      </c>
      <c r="D468" s="33" t="s">
        <v>250</v>
      </c>
      <c r="E468" s="42" t="s">
        <v>247</v>
      </c>
      <c r="F468" s="60">
        <v>0.91614298729574473</v>
      </c>
      <c r="G468" s="61">
        <v>492827</v>
      </c>
      <c r="H468" s="61">
        <v>-1.7948831697014782</v>
      </c>
      <c r="I468" s="61">
        <f>(I238+I307+I330)/3</f>
        <v>67.457655211447161</v>
      </c>
      <c r="J468" s="61">
        <v>80513541.332208306</v>
      </c>
      <c r="K468" s="61">
        <v>104.34383985705252</v>
      </c>
      <c r="L468" s="61">
        <v>1972.7849263690136</v>
      </c>
      <c r="M468" s="61">
        <f>(M238+M307+M330)/3</f>
        <v>25.40856150805071</v>
      </c>
      <c r="N468" s="60">
        <v>57.689</v>
      </c>
    </row>
    <row r="469" spans="1:14" hidden="1" x14ac:dyDescent="0.4">
      <c r="A469" s="43">
        <v>21</v>
      </c>
      <c r="B469" s="42" t="s">
        <v>92</v>
      </c>
      <c r="C469" s="33">
        <v>2006</v>
      </c>
      <c r="D469" s="33" t="s">
        <v>250</v>
      </c>
      <c r="E469" s="42" t="s">
        <v>247</v>
      </c>
      <c r="F469" s="60">
        <v>1.0397206565053201</v>
      </c>
      <c r="G469" s="61">
        <v>498884</v>
      </c>
      <c r="H469" s="61">
        <v>4.6397709187093739</v>
      </c>
      <c r="I469" s="61">
        <f>(I239+I308+I331)/3</f>
        <v>67.208440541713969</v>
      </c>
      <c r="J469" s="61">
        <v>131539968.034584</v>
      </c>
      <c r="K469" s="61">
        <v>117.81669723282168</v>
      </c>
      <c r="L469" s="61">
        <v>2220.0981749387429</v>
      </c>
      <c r="M469" s="61">
        <f>(M239+M308+M331)/3</f>
        <v>25.82240225837597</v>
      </c>
      <c r="N469" s="60">
        <v>58.529000000000003</v>
      </c>
    </row>
    <row r="470" spans="1:14" hidden="1" x14ac:dyDescent="0.4">
      <c r="A470" s="43">
        <v>21</v>
      </c>
      <c r="B470" s="42" t="s">
        <v>92</v>
      </c>
      <c r="C470" s="33">
        <v>2007</v>
      </c>
      <c r="D470" s="33" t="s">
        <v>250</v>
      </c>
      <c r="E470" s="42" t="s">
        <v>247</v>
      </c>
      <c r="F470" s="60">
        <v>0.91137294371479582</v>
      </c>
      <c r="G470" s="61">
        <v>504733</v>
      </c>
      <c r="H470" s="61">
        <v>18.568416793498159</v>
      </c>
      <c r="I470" s="61">
        <f>(I240+I309+I332)/3</f>
        <v>69.750458791177479</v>
      </c>
      <c r="J470" s="61">
        <v>191764359.16333899</v>
      </c>
      <c r="K470" s="61">
        <v>94.206207543249789</v>
      </c>
      <c r="L470" s="61">
        <v>3268.3056955596167</v>
      </c>
      <c r="M470" s="61">
        <f>(M240+M309+M332)/3</f>
        <v>26.188314659924192</v>
      </c>
      <c r="N470" s="60">
        <v>59.363</v>
      </c>
    </row>
    <row r="471" spans="1:14" hidden="1" x14ac:dyDescent="0.4">
      <c r="A471" s="43">
        <v>21</v>
      </c>
      <c r="B471" s="42" t="s">
        <v>92</v>
      </c>
      <c r="C471" s="33">
        <v>2008</v>
      </c>
      <c r="D471" s="33" t="s">
        <v>250</v>
      </c>
      <c r="E471" s="42" t="s">
        <v>247</v>
      </c>
      <c r="F471" s="60">
        <v>0.93213098821168794</v>
      </c>
      <c r="G471" s="61">
        <v>510336</v>
      </c>
      <c r="H471" s="61">
        <v>3.7127437036789956</v>
      </c>
      <c r="I471" s="61">
        <f>(I241+I310+I333)/3</f>
        <v>76.197384836006748</v>
      </c>
      <c r="J471" s="61">
        <v>210903689.26943401</v>
      </c>
      <c r="K471" s="61">
        <v>90.966388272236472</v>
      </c>
      <c r="L471" s="61">
        <v>3839.863635557314</v>
      </c>
      <c r="M471" s="61">
        <f>(M310+M333+M241)/3</f>
        <v>26.063092303102476</v>
      </c>
      <c r="N471" s="60">
        <v>60.194000000000003</v>
      </c>
    </row>
    <row r="472" spans="1:14" hidden="1" x14ac:dyDescent="0.4">
      <c r="A472" s="43">
        <v>21</v>
      </c>
      <c r="B472" s="42" t="s">
        <v>92</v>
      </c>
      <c r="C472" s="33">
        <v>2009</v>
      </c>
      <c r="D472" s="33" t="s">
        <v>250</v>
      </c>
      <c r="E472" s="42" t="s">
        <v>247</v>
      </c>
      <c r="F472" s="60">
        <v>0.99022957966635505</v>
      </c>
      <c r="G472" s="61">
        <v>515638</v>
      </c>
      <c r="H472" s="61">
        <v>1.954558245136127</v>
      </c>
      <c r="I472" s="61">
        <f>(I311+I242+I334)/3</f>
        <v>77.883610289959876</v>
      </c>
      <c r="J472" s="61">
        <v>126003552.248347</v>
      </c>
      <c r="K472" s="61">
        <v>80.46095613229042</v>
      </c>
      <c r="L472" s="61">
        <v>3592.3158789212694</v>
      </c>
      <c r="M472" s="61">
        <f>(M311+M242+M334)/3</f>
        <v>25.788033220000539</v>
      </c>
      <c r="N472" s="60">
        <v>61.015999999999998</v>
      </c>
    </row>
    <row r="473" spans="1:14" hidden="1" x14ac:dyDescent="0.4">
      <c r="A473" s="43">
        <v>21</v>
      </c>
      <c r="B473" s="42" t="s">
        <v>92</v>
      </c>
      <c r="C473" s="33">
        <v>2010</v>
      </c>
      <c r="D473" s="33" t="s">
        <v>250</v>
      </c>
      <c r="E473" s="42" t="s">
        <v>247</v>
      </c>
      <c r="F473" s="60">
        <v>1.0373897761371573</v>
      </c>
      <c r="G473" s="61">
        <v>521212</v>
      </c>
      <c r="H473" s="61">
        <v>0.65441540609209881</v>
      </c>
      <c r="I473" s="61">
        <f>(I243+I312+I335)/3</f>
        <v>72.815000665797058</v>
      </c>
      <c r="J473" s="61">
        <v>116200563.572313</v>
      </c>
      <c r="K473" s="61">
        <v>85.548449881619135</v>
      </c>
      <c r="L473" s="61">
        <v>3500.977467766606</v>
      </c>
      <c r="M473" s="61">
        <f>(M243+M312+M335)/3</f>
        <v>26.09659920109517</v>
      </c>
      <c r="N473" s="60">
        <v>61.820999999999998</v>
      </c>
    </row>
    <row r="474" spans="1:14" hidden="1" x14ac:dyDescent="0.4">
      <c r="A474" s="43">
        <v>21</v>
      </c>
      <c r="B474" s="42" t="s">
        <v>92</v>
      </c>
      <c r="C474" s="33">
        <v>2011</v>
      </c>
      <c r="D474" s="33" t="s">
        <v>250</v>
      </c>
      <c r="E474" s="42" t="s">
        <v>247</v>
      </c>
      <c r="F474" s="60">
        <v>1.0744595949734701</v>
      </c>
      <c r="G474" s="61">
        <v>527521</v>
      </c>
      <c r="H474" s="61">
        <v>2.7470408981606624</v>
      </c>
      <c r="I474" s="61">
        <f>(I336+I313+I244)/3</f>
        <v>77.293756798156366</v>
      </c>
      <c r="J474" s="61">
        <v>102246382.223796</v>
      </c>
      <c r="K474" s="61">
        <v>90.556450112274746</v>
      </c>
      <c r="L474" s="61">
        <v>3880.0692052090549</v>
      </c>
      <c r="M474" s="61">
        <f>(M313+M244+M336)/3</f>
        <v>25.56589101646264</v>
      </c>
      <c r="N474" s="60">
        <v>62.322000000000003</v>
      </c>
    </row>
    <row r="475" spans="1:14" hidden="1" x14ac:dyDescent="0.4">
      <c r="A475" s="43">
        <v>21</v>
      </c>
      <c r="B475" s="42" t="s">
        <v>92</v>
      </c>
      <c r="C475" s="33">
        <v>2012</v>
      </c>
      <c r="D475" s="33" t="s">
        <v>250</v>
      </c>
      <c r="E475" s="42" t="s">
        <v>247</v>
      </c>
      <c r="F475" s="60">
        <v>0.98452040219981118</v>
      </c>
      <c r="G475" s="61">
        <v>533864</v>
      </c>
      <c r="H475" s="61">
        <v>0.67760745662135946</v>
      </c>
      <c r="I475" s="61">
        <f>(I314+I337+I245)/3</f>
        <v>78.680253827203373</v>
      </c>
      <c r="J475" s="61">
        <v>128009964.769677</v>
      </c>
      <c r="K475" s="61">
        <v>90.649916554116956</v>
      </c>
      <c r="L475" s="61">
        <v>3583.4617251099739</v>
      </c>
      <c r="M475" s="61">
        <f>(M245+M314+M337)/3</f>
        <v>25.646714511781184</v>
      </c>
      <c r="N475" s="60">
        <v>62.820999999999998</v>
      </c>
    </row>
    <row r="476" spans="1:14" hidden="1" x14ac:dyDescent="0.4">
      <c r="A476" s="43">
        <v>21</v>
      </c>
      <c r="B476" s="42" t="s">
        <v>92</v>
      </c>
      <c r="C476" s="33">
        <v>2013</v>
      </c>
      <c r="D476" s="33" t="s">
        <v>250</v>
      </c>
      <c r="E476" s="42" t="s">
        <v>247</v>
      </c>
      <c r="F476" s="60">
        <v>0.92973293328888396</v>
      </c>
      <c r="G476" s="61">
        <v>539940</v>
      </c>
      <c r="H476" s="61">
        <v>1.4247601971565445</v>
      </c>
      <c r="I476" s="61">
        <f>(I246+I315+I338)/3</f>
        <v>78.956201705839121</v>
      </c>
      <c r="J476" s="61">
        <v>89297443.996138707</v>
      </c>
      <c r="K476" s="61">
        <v>86.169860030841789</v>
      </c>
      <c r="L476" s="61">
        <v>3757.6599532623341</v>
      </c>
      <c r="M476" s="61">
        <f>(M315+M246+M338)/3</f>
        <v>26.336458979710329</v>
      </c>
      <c r="N476" s="60">
        <v>63.317</v>
      </c>
    </row>
    <row r="477" spans="1:14" hidden="1" x14ac:dyDescent="0.4">
      <c r="A477" s="43">
        <v>21</v>
      </c>
      <c r="B477" s="42" t="s">
        <v>92</v>
      </c>
      <c r="C477" s="33">
        <v>2014</v>
      </c>
      <c r="D477" s="33" t="s">
        <v>250</v>
      </c>
      <c r="E477" s="42" t="s">
        <v>247</v>
      </c>
      <c r="F477" s="60">
        <v>0.90903097737311289</v>
      </c>
      <c r="G477" s="61">
        <v>546076</v>
      </c>
      <c r="H477" s="61">
        <v>-0.10031997940701842</v>
      </c>
      <c r="I477" s="61">
        <f>(I247+I316+I339)/3</f>
        <v>80.077764325313225</v>
      </c>
      <c r="J477" s="61">
        <v>180589795.41307399</v>
      </c>
      <c r="K477" s="61">
        <v>91.303852411722147</v>
      </c>
      <c r="L477" s="61">
        <v>3739.2782789021885</v>
      </c>
      <c r="M477" s="61">
        <f>(M247+M316+M339)/3</f>
        <v>26.570643205191889</v>
      </c>
      <c r="N477" s="60">
        <v>63.81</v>
      </c>
    </row>
    <row r="478" spans="1:14" hidden="1" x14ac:dyDescent="0.4">
      <c r="A478" s="43">
        <v>21</v>
      </c>
      <c r="B478" s="42" t="s">
        <v>92</v>
      </c>
      <c r="C478" s="33">
        <v>2015</v>
      </c>
      <c r="D478" s="33" t="s">
        <v>250</v>
      </c>
      <c r="E478" s="42" t="s">
        <v>247</v>
      </c>
      <c r="F478" s="60">
        <v>0.90534368287797506</v>
      </c>
      <c r="G478" s="61">
        <v>552166</v>
      </c>
      <c r="H478" s="61">
        <v>1.6204075588104274</v>
      </c>
      <c r="I478" s="61">
        <f>(I248+I317+I340)/3</f>
        <v>82.299238341423163</v>
      </c>
      <c r="J478" s="61">
        <v>96071472.836867794</v>
      </c>
      <c r="K478" s="61">
        <v>94.008530142352171</v>
      </c>
      <c r="L478" s="61">
        <v>3169.0789008256347</v>
      </c>
      <c r="M478" s="61">
        <f>(M248+M317+M340)/3</f>
        <v>26.184605565561132</v>
      </c>
      <c r="N478" s="60">
        <v>64.3</v>
      </c>
    </row>
    <row r="479" spans="1:14" hidden="1" x14ac:dyDescent="0.4">
      <c r="A479" s="43">
        <v>21</v>
      </c>
      <c r="B479" s="42" t="s">
        <v>92</v>
      </c>
      <c r="C479" s="33">
        <v>2016</v>
      </c>
      <c r="D479" s="33" t="s">
        <v>250</v>
      </c>
      <c r="E479" s="42" t="s">
        <v>247</v>
      </c>
      <c r="F479" s="60">
        <v>0.97225256718374475</v>
      </c>
      <c r="G479" s="61">
        <v>558394</v>
      </c>
      <c r="H479" s="61">
        <v>1.6799247929921535</v>
      </c>
      <c r="I479" s="61">
        <f>(I249+I341+I318)/3</f>
        <v>78.29581724109228</v>
      </c>
      <c r="J479" s="61">
        <v>126312006.10164499</v>
      </c>
      <c r="K479" s="61">
        <v>95.378139860953297</v>
      </c>
      <c r="L479" s="61">
        <v>3312.6967445848677</v>
      </c>
      <c r="M479" s="61">
        <f>(M249+M318+M341)/3</f>
        <v>26.363902583487782</v>
      </c>
      <c r="N479" s="60">
        <v>64.784000000000006</v>
      </c>
    </row>
    <row r="480" spans="1:14" hidden="1" x14ac:dyDescent="0.4">
      <c r="A480" s="43">
        <v>21</v>
      </c>
      <c r="B480" s="42" t="s">
        <v>92</v>
      </c>
      <c r="C480" s="33">
        <v>2017</v>
      </c>
      <c r="D480" s="33" t="s">
        <v>250</v>
      </c>
      <c r="E480" s="42" t="s">
        <v>247</v>
      </c>
      <c r="F480" s="60">
        <v>1.0349515181767013</v>
      </c>
      <c r="G480" s="61">
        <v>564954</v>
      </c>
      <c r="H480" s="61">
        <v>1.2969136763506981</v>
      </c>
      <c r="I480" s="61">
        <f>(I250+I319+I342)/3</f>
        <v>76.926167792093622</v>
      </c>
      <c r="J480" s="61">
        <v>111711633.73814</v>
      </c>
      <c r="K480" s="61">
        <v>100.05213390421892</v>
      </c>
      <c r="L480" s="61">
        <v>3534.3435747881731</v>
      </c>
      <c r="M480" s="61">
        <f>(M250+M319+M342)/3</f>
        <v>26.373050451413601</v>
      </c>
      <c r="N480" s="60">
        <v>65.260999999999996</v>
      </c>
    </row>
    <row r="481" spans="1:14" hidden="1" x14ac:dyDescent="0.4">
      <c r="A481" s="43">
        <v>21</v>
      </c>
      <c r="B481" s="42" t="s">
        <v>92</v>
      </c>
      <c r="C481" s="33">
        <v>2018</v>
      </c>
      <c r="D481" s="33" t="s">
        <v>250</v>
      </c>
      <c r="E481" s="42" t="s">
        <v>247</v>
      </c>
      <c r="F481" s="60">
        <v>1.0411378111421181</v>
      </c>
      <c r="G481" s="61">
        <v>571202</v>
      </c>
      <c r="H481" s="61">
        <v>1.7041711914481397</v>
      </c>
      <c r="I481" s="61">
        <f>(I251+I320+I343)/3</f>
        <v>80.256600572072557</v>
      </c>
      <c r="J481" s="61">
        <v>103550532.58903299</v>
      </c>
      <c r="K481" s="61">
        <v>105.86752405210451</v>
      </c>
      <c r="L481" s="61">
        <v>3860.4548075811017</v>
      </c>
      <c r="M481" s="61">
        <f>(M251+M320+M343)/3</f>
        <v>26.307186200154174</v>
      </c>
      <c r="N481" s="60">
        <v>65.731999999999999</v>
      </c>
    </row>
    <row r="482" spans="1:14" hidden="1" x14ac:dyDescent="0.4">
      <c r="A482" s="43">
        <v>21</v>
      </c>
      <c r="B482" s="42" t="s">
        <v>92</v>
      </c>
      <c r="C482" s="33">
        <v>2019</v>
      </c>
      <c r="D482" s="33" t="s">
        <v>250</v>
      </c>
      <c r="E482" s="42" t="s">
        <v>247</v>
      </c>
      <c r="F482" s="60">
        <v>1.0696150980018371</v>
      </c>
      <c r="G482" s="61">
        <v>577030</v>
      </c>
      <c r="H482" s="61">
        <v>0.69487119108842421</v>
      </c>
      <c r="I482" s="61">
        <f>(I252+I321+I344)/3</f>
        <v>81.311130666967372</v>
      </c>
      <c r="J482" s="61">
        <v>122921295.022726</v>
      </c>
      <c r="K482" s="61">
        <v>103.60265646372568</v>
      </c>
      <c r="L482" s="61">
        <v>3903.0503168362548</v>
      </c>
      <c r="M482" s="61">
        <f>(M252+M321+M344)/3</f>
        <v>26.348046411685186</v>
      </c>
      <c r="N482" s="60">
        <v>66.194999999999993</v>
      </c>
    </row>
    <row r="483" spans="1:14" hidden="1" x14ac:dyDescent="0.4">
      <c r="A483" s="43">
        <v>21</v>
      </c>
      <c r="B483" s="42" t="s">
        <v>92</v>
      </c>
      <c r="C483" s="33">
        <v>2020</v>
      </c>
      <c r="D483" s="33" t="s">
        <v>250</v>
      </c>
      <c r="E483" s="42" t="s">
        <v>247</v>
      </c>
      <c r="F483" s="60">
        <v>1.0651517231909928</v>
      </c>
      <c r="G483" s="61">
        <v>582640</v>
      </c>
      <c r="H483" s="61">
        <v>0.36616042643109381</v>
      </c>
      <c r="I483" s="61">
        <f>(I253+I322+I345)/3</f>
        <v>82.123489895498594</v>
      </c>
      <c r="J483" s="61">
        <v>67619883.919923902</v>
      </c>
      <c r="K483" s="61">
        <v>78.393454593190128</v>
      </c>
      <c r="L483" s="61">
        <v>3126.3998587225915</v>
      </c>
      <c r="M483" s="61">
        <f>(M322+M253+M345)/3</f>
        <v>26.342761021084318</v>
      </c>
      <c r="N483" s="60">
        <v>66.652000000000001</v>
      </c>
    </row>
    <row r="484" spans="1:14" hidden="1" x14ac:dyDescent="0.4">
      <c r="A484" s="43">
        <v>21</v>
      </c>
      <c r="B484" s="42" t="s">
        <v>92</v>
      </c>
      <c r="C484" s="33">
        <v>2021</v>
      </c>
      <c r="D484" s="33" t="s">
        <v>250</v>
      </c>
      <c r="E484" s="42" t="s">
        <v>247</v>
      </c>
      <c r="F484" s="60">
        <f>(F481+F482+F483)/3</f>
        <v>1.0586348774449827</v>
      </c>
      <c r="G484" s="61">
        <v>587925</v>
      </c>
      <c r="H484" s="61">
        <v>9.1250043340380671E-3</v>
      </c>
      <c r="I484" s="61">
        <f>(I254+I323+I346)/3</f>
        <v>81.043302127778745</v>
      </c>
      <c r="J484" s="61">
        <v>91456883.259019598</v>
      </c>
      <c r="K484" s="61">
        <v>78.469619166535992</v>
      </c>
      <c r="L484" s="61">
        <v>3398.1653761469474</v>
      </c>
      <c r="M484" s="61">
        <f>(M323+M346+M254)/3</f>
        <v>26.332664544307889</v>
      </c>
      <c r="N484" s="60">
        <v>67.102000000000004</v>
      </c>
    </row>
    <row r="485" spans="1:14" hidden="1" x14ac:dyDescent="0.4">
      <c r="A485" s="43">
        <v>21</v>
      </c>
      <c r="B485" s="42" t="s">
        <v>92</v>
      </c>
      <c r="C485" s="33">
        <v>2022</v>
      </c>
      <c r="D485" s="33" t="s">
        <v>250</v>
      </c>
      <c r="E485" s="42" t="s">
        <v>247</v>
      </c>
      <c r="F485" s="60">
        <f>(F482+F483+F484)/3</f>
        <v>1.064467232879271</v>
      </c>
      <c r="G485" s="61">
        <v>593149</v>
      </c>
      <c r="H485" s="61">
        <v>7.742425984382507</v>
      </c>
      <c r="I485" s="61">
        <f>(I324+I255+I347)/3</f>
        <v>83.176989333443942</v>
      </c>
      <c r="J485" s="61">
        <v>121843587.625305</v>
      </c>
      <c r="K485" s="61">
        <v>97.665824572940522</v>
      </c>
      <c r="L485" s="61">
        <v>3754.3047937160277</v>
      </c>
      <c r="M485" s="61">
        <f>(M255+M324+M347)/3</f>
        <v>26.341157325692464</v>
      </c>
      <c r="N485" s="60">
        <v>67.545000000000002</v>
      </c>
    </row>
    <row r="486" spans="1:14" hidden="1" x14ac:dyDescent="0.4">
      <c r="A486" s="43">
        <v>22</v>
      </c>
      <c r="B486" s="42" t="s">
        <v>94</v>
      </c>
      <c r="C486" s="33">
        <v>2000</v>
      </c>
      <c r="D486" s="33" t="s">
        <v>250</v>
      </c>
      <c r="E486" s="45" t="s">
        <v>247</v>
      </c>
      <c r="F486" s="60">
        <v>0.16197918596341021</v>
      </c>
      <c r="G486" s="61">
        <v>12118841</v>
      </c>
      <c r="H486" s="61">
        <v>-4.2832267658875054</v>
      </c>
      <c r="I486" s="61">
        <f>(I302+I325+I463)/3</f>
        <v>89.636258147364288</v>
      </c>
      <c r="J486" s="61">
        <v>118308566.310881</v>
      </c>
      <c r="K486" s="61">
        <v>111.60953409238805</v>
      </c>
      <c r="L486" s="61">
        <v>301.51659852609231</v>
      </c>
      <c r="M486" s="61">
        <v>19.387755102040817</v>
      </c>
      <c r="N486" s="60">
        <v>18.585999999999999</v>
      </c>
    </row>
    <row r="487" spans="1:14" hidden="1" x14ac:dyDescent="0.4">
      <c r="A487" s="43">
        <v>22</v>
      </c>
      <c r="B487" s="42" t="s">
        <v>94</v>
      </c>
      <c r="C487" s="33">
        <v>2001</v>
      </c>
      <c r="D487" s="33" t="s">
        <v>250</v>
      </c>
      <c r="E487" s="45" t="s">
        <v>247</v>
      </c>
      <c r="F487" s="60">
        <v>0.17446640480225953</v>
      </c>
      <c r="G487" s="61">
        <v>12338192</v>
      </c>
      <c r="H487" s="61">
        <v>2.6465410033987666</v>
      </c>
      <c r="I487" s="61">
        <f>(I303+I326+I464)/3</f>
        <v>90.784200235820109</v>
      </c>
      <c r="J487" s="61">
        <v>146481995.06384501</v>
      </c>
      <c r="K487" s="61">
        <v>114.14105167598312</v>
      </c>
      <c r="L487" s="61">
        <v>322.89986385966546</v>
      </c>
      <c r="M487" s="61">
        <v>20</v>
      </c>
      <c r="N487" s="60">
        <v>18.702999999999999</v>
      </c>
    </row>
    <row r="488" spans="1:14" hidden="1" x14ac:dyDescent="0.4">
      <c r="A488" s="43">
        <v>22</v>
      </c>
      <c r="B488" s="42" t="s">
        <v>94</v>
      </c>
      <c r="C488" s="33">
        <v>2002</v>
      </c>
      <c r="D488" s="33" t="s">
        <v>250</v>
      </c>
      <c r="E488" s="45" t="s">
        <v>247</v>
      </c>
      <c r="F488" s="60">
        <v>0.17600214109800849</v>
      </c>
      <c r="G488" s="61">
        <v>12561779</v>
      </c>
      <c r="H488" s="61">
        <v>0.7131412335514824</v>
      </c>
      <c r="I488" s="61">
        <f>(I304+I327+I465)/3</f>
        <v>88.706142035904065</v>
      </c>
      <c r="J488" s="61">
        <v>130956363.872694</v>
      </c>
      <c r="K488" s="61">
        <v>119.69293608350711</v>
      </c>
      <c r="L488" s="61">
        <v>341.0367657727561</v>
      </c>
      <c r="M488" s="61">
        <v>26.696832579185521</v>
      </c>
      <c r="N488" s="60">
        <v>18.82</v>
      </c>
    </row>
    <row r="489" spans="1:14" hidden="1" x14ac:dyDescent="0.4">
      <c r="A489" s="43">
        <v>22</v>
      </c>
      <c r="B489" s="42" t="s">
        <v>94</v>
      </c>
      <c r="C489" s="33">
        <v>2003</v>
      </c>
      <c r="D489" s="33" t="s">
        <v>250</v>
      </c>
      <c r="E489" s="45" t="s">
        <v>247</v>
      </c>
      <c r="F489" s="60">
        <v>0.18597544048152481</v>
      </c>
      <c r="G489" s="61">
        <v>12787710</v>
      </c>
      <c r="H489" s="61">
        <v>1.7975175950263349</v>
      </c>
      <c r="I489" s="61">
        <f>(I328+I305+I466)/3</f>
        <v>81.646317617339193</v>
      </c>
      <c r="J489" s="61">
        <v>81580650.558065102</v>
      </c>
      <c r="K489" s="61">
        <v>123.08081220843601</v>
      </c>
      <c r="L489" s="61">
        <v>364.27530170149197</v>
      </c>
      <c r="M489" s="61">
        <v>25.630252100840341</v>
      </c>
      <c r="N489" s="60">
        <v>18.937000000000001</v>
      </c>
    </row>
    <row r="490" spans="1:14" hidden="1" x14ac:dyDescent="0.4">
      <c r="A490" s="43">
        <v>22</v>
      </c>
      <c r="B490" s="42" t="s">
        <v>94</v>
      </c>
      <c r="C490" s="33">
        <v>2004</v>
      </c>
      <c r="D490" s="33" t="s">
        <v>250</v>
      </c>
      <c r="E490" s="45" t="s">
        <v>247</v>
      </c>
      <c r="F490" s="60">
        <v>0.18267764494420144</v>
      </c>
      <c r="G490" s="61">
        <v>13016371</v>
      </c>
      <c r="H490" s="61">
        <v>4.8237379646163419</v>
      </c>
      <c r="I490" s="61">
        <f>(I329+I306+I467)/3</f>
        <v>78.595668079834752</v>
      </c>
      <c r="J490" s="61">
        <v>131416229.281784</v>
      </c>
      <c r="K490" s="61">
        <v>134.51141736490428</v>
      </c>
      <c r="L490" s="61">
        <v>410.08613291787253</v>
      </c>
      <c r="M490" s="61">
        <v>27.731092436974791</v>
      </c>
      <c r="N490" s="60">
        <v>19.055</v>
      </c>
    </row>
    <row r="491" spans="1:14" hidden="1" x14ac:dyDescent="0.4">
      <c r="A491" s="43">
        <v>22</v>
      </c>
      <c r="B491" s="42" t="s">
        <v>94</v>
      </c>
      <c r="C491" s="33">
        <v>2005</v>
      </c>
      <c r="D491" s="33" t="s">
        <v>250</v>
      </c>
      <c r="E491" s="45" t="s">
        <v>247</v>
      </c>
      <c r="F491" s="60">
        <v>0.20061777441020073</v>
      </c>
      <c r="G491" s="61">
        <v>13246583</v>
      </c>
      <c r="H491" s="61">
        <v>6.0766788234208633</v>
      </c>
      <c r="I491" s="61">
        <f>(I307+I330+I468)/3</f>
        <v>78.477895327107888</v>
      </c>
      <c r="J491" s="61">
        <v>379180190.60028303</v>
      </c>
      <c r="K491" s="61">
        <v>136.83193006326925</v>
      </c>
      <c r="L491" s="61">
        <v>475.0693942550555</v>
      </c>
      <c r="M491" s="61">
        <v>29.056603773584904</v>
      </c>
      <c r="N491" s="60">
        <v>19.173999999999999</v>
      </c>
    </row>
    <row r="492" spans="1:14" hidden="1" x14ac:dyDescent="0.4">
      <c r="A492" s="43">
        <v>22</v>
      </c>
      <c r="B492" s="42" t="s">
        <v>94</v>
      </c>
      <c r="C492" s="33">
        <v>2006</v>
      </c>
      <c r="D492" s="33" t="s">
        <v>250</v>
      </c>
      <c r="E492" s="45" t="s">
        <v>247</v>
      </c>
      <c r="F492" s="60">
        <v>0.21984334362508837</v>
      </c>
      <c r="G492" s="61">
        <v>13477779</v>
      </c>
      <c r="H492" s="61">
        <v>4.6311093991089365</v>
      </c>
      <c r="I492" s="61">
        <f>(I331+I308+I469)/3</f>
        <v>76.907279244754577</v>
      </c>
      <c r="J492" s="61">
        <v>483209382.71278697</v>
      </c>
      <c r="K492" s="61">
        <v>144.61445350734238</v>
      </c>
      <c r="L492" s="61">
        <v>539.74736539114178</v>
      </c>
      <c r="M492" s="61">
        <v>32.094594594594597</v>
      </c>
      <c r="N492" s="60">
        <v>19.292999999999999</v>
      </c>
    </row>
    <row r="493" spans="1:14" hidden="1" x14ac:dyDescent="0.4">
      <c r="A493" s="43">
        <v>22</v>
      </c>
      <c r="B493" s="42" t="s">
        <v>94</v>
      </c>
      <c r="C493" s="33">
        <v>2007</v>
      </c>
      <c r="D493" s="33" t="s">
        <v>250</v>
      </c>
      <c r="E493" s="45" t="s">
        <v>247</v>
      </c>
      <c r="F493" s="60">
        <v>0.26691839489205488</v>
      </c>
      <c r="G493" s="61">
        <v>13714791</v>
      </c>
      <c r="H493" s="61">
        <v>6.5180335073271181</v>
      </c>
      <c r="I493" s="61">
        <f>(I309+I332+I470)/3</f>
        <v>79.686484170512145</v>
      </c>
      <c r="J493" s="61">
        <v>867288538.643543</v>
      </c>
      <c r="K493" s="61">
        <v>138.26814686747159</v>
      </c>
      <c r="L493" s="61">
        <v>629.92107663840955</v>
      </c>
      <c r="M493" s="61">
        <v>33.704735376044567</v>
      </c>
      <c r="N493" s="60">
        <v>19.413</v>
      </c>
    </row>
    <row r="494" spans="1:14" hidden="1" x14ac:dyDescent="0.4">
      <c r="A494" s="43">
        <v>22</v>
      </c>
      <c r="B494" s="42" t="s">
        <v>94</v>
      </c>
      <c r="C494" s="33">
        <v>2008</v>
      </c>
      <c r="D494" s="33" t="s">
        <v>250</v>
      </c>
      <c r="E494" s="45" t="s">
        <v>247</v>
      </c>
      <c r="F494" s="60">
        <v>0.29084427528390933</v>
      </c>
      <c r="G494" s="61">
        <v>13943888</v>
      </c>
      <c r="H494" s="61">
        <v>12.253786604343105</v>
      </c>
      <c r="I494" s="61">
        <f>(I310+I333+I471)/3</f>
        <v>87.389541770489359</v>
      </c>
      <c r="J494" s="61">
        <v>815180217.95837605</v>
      </c>
      <c r="K494" s="61">
        <v>133.3202593794957</v>
      </c>
      <c r="L494" s="61">
        <v>742.39797232191722</v>
      </c>
      <c r="M494" s="61">
        <v>32.625994694960212</v>
      </c>
      <c r="N494" s="60">
        <v>19.571000000000002</v>
      </c>
    </row>
    <row r="495" spans="1:14" hidden="1" x14ac:dyDescent="0.4">
      <c r="A495" s="43">
        <v>22</v>
      </c>
      <c r="B495" s="42" t="s">
        <v>94</v>
      </c>
      <c r="C495" s="33">
        <v>2009</v>
      </c>
      <c r="D495" s="33" t="s">
        <v>250</v>
      </c>
      <c r="E495" s="45" t="s">
        <v>247</v>
      </c>
      <c r="F495" s="60">
        <v>0.33519971403826293</v>
      </c>
      <c r="G495" s="61">
        <v>14155740</v>
      </c>
      <c r="H495" s="61">
        <v>2.5043846619666965</v>
      </c>
      <c r="I495" s="61">
        <f>(I334+I311+I472)/3</f>
        <v>90.480548312272177</v>
      </c>
      <c r="J495" s="61">
        <v>928393617.34889698</v>
      </c>
      <c r="K495" s="61">
        <v>105.13847537476914</v>
      </c>
      <c r="L495" s="61">
        <v>734.81511865210257</v>
      </c>
      <c r="M495" s="61">
        <v>23.908045977011497</v>
      </c>
      <c r="N495" s="60">
        <v>19.93</v>
      </c>
    </row>
    <row r="496" spans="1:14" hidden="1" x14ac:dyDescent="0.4">
      <c r="A496" s="43">
        <v>22</v>
      </c>
      <c r="B496" s="42" t="s">
        <v>94</v>
      </c>
      <c r="C496" s="33">
        <v>2010</v>
      </c>
      <c r="D496" s="33" t="s">
        <v>250</v>
      </c>
      <c r="E496" s="45" t="s">
        <v>247</v>
      </c>
      <c r="F496" s="60">
        <v>0.35790639795281554</v>
      </c>
      <c r="G496" s="61">
        <v>14363532</v>
      </c>
      <c r="H496" s="61">
        <v>3.1205928714169886</v>
      </c>
      <c r="I496" s="61">
        <f>(I312+I335+I473)/3</f>
        <v>84.485719997452023</v>
      </c>
      <c r="J496" s="61">
        <v>1404315448.8852999</v>
      </c>
      <c r="K496" s="61">
        <v>113.60371823629769</v>
      </c>
      <c r="L496" s="61">
        <v>782.69573859556363</v>
      </c>
      <c r="M496" s="61">
        <v>17.532467532467532</v>
      </c>
      <c r="N496" s="60">
        <v>20.294</v>
      </c>
    </row>
    <row r="497" spans="1:14" hidden="1" x14ac:dyDescent="0.4">
      <c r="A497" s="43">
        <v>22</v>
      </c>
      <c r="B497" s="42" t="s">
        <v>94</v>
      </c>
      <c r="C497" s="33">
        <v>2011</v>
      </c>
      <c r="D497" s="33" t="s">
        <v>250</v>
      </c>
      <c r="E497" s="45" t="s">
        <v>247</v>
      </c>
      <c r="F497" s="60">
        <v>0.36803501605783223</v>
      </c>
      <c r="G497" s="61">
        <v>14573885</v>
      </c>
      <c r="H497" s="61">
        <v>3.3640662503351422</v>
      </c>
      <c r="I497" s="61">
        <f>(I313+I336+I474)/3</f>
        <v>87.25139245231189</v>
      </c>
      <c r="J497" s="61">
        <v>1538883424.9002099</v>
      </c>
      <c r="K497" s="61">
        <v>113.58184352907293</v>
      </c>
      <c r="L497" s="61">
        <v>880.3103044289129</v>
      </c>
      <c r="M497" s="61">
        <v>17.355371900826448</v>
      </c>
      <c r="N497" s="60">
        <v>20.663</v>
      </c>
    </row>
    <row r="498" spans="1:14" hidden="1" x14ac:dyDescent="0.4">
      <c r="A498" s="43">
        <v>22</v>
      </c>
      <c r="B498" s="42" t="s">
        <v>94</v>
      </c>
      <c r="C498" s="33">
        <v>2012</v>
      </c>
      <c r="D498" s="33" t="s">
        <v>250</v>
      </c>
      <c r="E498" s="45" t="s">
        <v>247</v>
      </c>
      <c r="F498" s="60">
        <v>0.38371800490172203</v>
      </c>
      <c r="G498" s="61">
        <v>14786640</v>
      </c>
      <c r="H498" s="61">
        <v>1.4405181267626403</v>
      </c>
      <c r="I498" s="61">
        <f>(I314+I337+I475)/3</f>
        <v>88.870030853255585</v>
      </c>
      <c r="J498" s="61">
        <v>1988102944.6449499</v>
      </c>
      <c r="K498" s="61">
        <v>120.59743750588892</v>
      </c>
      <c r="L498" s="61">
        <v>950.4825446138351</v>
      </c>
      <c r="M498" s="61">
        <v>15.217391304347828</v>
      </c>
      <c r="N498" s="60">
        <v>21.036999999999999</v>
      </c>
    </row>
    <row r="499" spans="1:14" hidden="1" x14ac:dyDescent="0.4">
      <c r="A499" s="43">
        <v>22</v>
      </c>
      <c r="B499" s="42" t="s">
        <v>94</v>
      </c>
      <c r="C499" s="33">
        <v>2013</v>
      </c>
      <c r="D499" s="33" t="s">
        <v>250</v>
      </c>
      <c r="E499" s="45" t="s">
        <v>247</v>
      </c>
      <c r="F499" s="60">
        <v>0.38251475047839351</v>
      </c>
      <c r="G499" s="61">
        <v>14999683</v>
      </c>
      <c r="H499" s="61">
        <v>0.78138755123549686</v>
      </c>
      <c r="I499" s="61">
        <f>(I315+I338+I476)/3</f>
        <v>89.842801366846388</v>
      </c>
      <c r="J499" s="61">
        <v>2068470774.0046799</v>
      </c>
      <c r="K499" s="61">
        <v>130.04648667391126</v>
      </c>
      <c r="L499" s="61">
        <v>1015.2208813426751</v>
      </c>
      <c r="M499" s="61">
        <v>12.934362934362936</v>
      </c>
      <c r="N499" s="60">
        <v>21.414999999999999</v>
      </c>
    </row>
    <row r="500" spans="1:14" hidden="1" x14ac:dyDescent="0.4">
      <c r="A500" s="43">
        <v>22</v>
      </c>
      <c r="B500" s="42" t="s">
        <v>94</v>
      </c>
      <c r="C500" s="33">
        <v>2014</v>
      </c>
      <c r="D500" s="33" t="s">
        <v>250</v>
      </c>
      <c r="E500" s="45" t="s">
        <v>247</v>
      </c>
      <c r="F500" s="60">
        <v>0.45672760378354432</v>
      </c>
      <c r="G500" s="61">
        <v>15210817</v>
      </c>
      <c r="H500" s="61">
        <v>2.6321958794814861</v>
      </c>
      <c r="I500" s="61">
        <f>(I339+I316+I477)/3</f>
        <v>91.932325701481105</v>
      </c>
      <c r="J500" s="61">
        <v>1853471158.09921</v>
      </c>
      <c r="K500" s="61">
        <v>129.61223230991263</v>
      </c>
      <c r="L500" s="61">
        <v>1098.074537505312</v>
      </c>
      <c r="M500" s="61">
        <v>19.836065573770494</v>
      </c>
      <c r="N500" s="60">
        <v>21.798999999999999</v>
      </c>
    </row>
    <row r="501" spans="1:14" s="65" customFormat="1" hidden="1" x14ac:dyDescent="0.4">
      <c r="A501" s="43">
        <v>22</v>
      </c>
      <c r="B501" s="45" t="s">
        <v>94</v>
      </c>
      <c r="C501" s="37">
        <v>2015</v>
      </c>
      <c r="D501" s="33" t="s">
        <v>250</v>
      </c>
      <c r="E501" s="45" t="s">
        <v>247</v>
      </c>
      <c r="F501" s="60">
        <v>0.54694907865550135</v>
      </c>
      <c r="G501" s="64">
        <v>15417523</v>
      </c>
      <c r="H501" s="64">
        <v>1.7861124575124734</v>
      </c>
      <c r="I501" s="64">
        <f>(I340+I317+I478)/3</f>
        <v>95.703652352884816</v>
      </c>
      <c r="J501" s="64">
        <v>1822804151.2571199</v>
      </c>
      <c r="K501" s="64">
        <v>127.86406699568651</v>
      </c>
      <c r="L501" s="64">
        <v>1170.742815786431</v>
      </c>
      <c r="M501" s="64">
        <f t="shared" ref="M501:M508" si="22">(M500+M499+M498)/3</f>
        <v>15.995939937493752</v>
      </c>
      <c r="N501" s="60">
        <v>22.187999999999999</v>
      </c>
    </row>
    <row r="502" spans="1:14" hidden="1" x14ac:dyDescent="0.4">
      <c r="A502" s="43">
        <v>22</v>
      </c>
      <c r="B502" s="42" t="s">
        <v>94</v>
      </c>
      <c r="C502" s="33">
        <v>2016</v>
      </c>
      <c r="D502" s="33" t="s">
        <v>250</v>
      </c>
      <c r="E502" s="45" t="s">
        <v>247</v>
      </c>
      <c r="F502" s="60">
        <v>0.70826845693939755</v>
      </c>
      <c r="G502" s="61">
        <v>15624584</v>
      </c>
      <c r="H502" s="61">
        <v>3.475254587080201</v>
      </c>
      <c r="I502" s="61">
        <f>(I318+I341+I479)/3</f>
        <v>93.94970627658499</v>
      </c>
      <c r="J502" s="61">
        <v>2475915853.65763</v>
      </c>
      <c r="K502" s="61">
        <v>126.95002897629099</v>
      </c>
      <c r="L502" s="61">
        <v>1281.1059710541231</v>
      </c>
      <c r="M502" s="64">
        <f t="shared" si="22"/>
        <v>16.255456148542393</v>
      </c>
      <c r="N502" s="60">
        <v>22.582000000000001</v>
      </c>
    </row>
    <row r="503" spans="1:14" hidden="1" x14ac:dyDescent="0.4">
      <c r="A503" s="43">
        <v>22</v>
      </c>
      <c r="B503" s="42" t="s">
        <v>94</v>
      </c>
      <c r="C503" s="33">
        <v>2017</v>
      </c>
      <c r="D503" s="33" t="s">
        <v>250</v>
      </c>
      <c r="E503" s="45" t="s">
        <v>247</v>
      </c>
      <c r="F503" s="60">
        <v>0.79974409199751195</v>
      </c>
      <c r="G503" s="61">
        <v>15830689</v>
      </c>
      <c r="H503" s="61">
        <v>3.3410421584153767</v>
      </c>
      <c r="I503" s="61">
        <f>(I342+I319+I480)/3</f>
        <v>92.568313928878567</v>
      </c>
      <c r="J503" s="61">
        <v>2788084321.6581602</v>
      </c>
      <c r="K503" s="61">
        <v>124.78777354766368</v>
      </c>
      <c r="L503" s="61">
        <v>1400.899265229873</v>
      </c>
      <c r="M503" s="64">
        <f t="shared" si="22"/>
        <v>17.362487219935545</v>
      </c>
      <c r="N503" s="60">
        <v>22.98</v>
      </c>
    </row>
    <row r="504" spans="1:14" hidden="1" x14ac:dyDescent="0.4">
      <c r="A504" s="43">
        <v>22</v>
      </c>
      <c r="B504" s="42" t="s">
        <v>94</v>
      </c>
      <c r="C504" s="33">
        <v>2018</v>
      </c>
      <c r="D504" s="33" t="s">
        <v>250</v>
      </c>
      <c r="E504" s="45" t="s">
        <v>247</v>
      </c>
      <c r="F504" s="60">
        <v>0.84589695329329906</v>
      </c>
      <c r="G504" s="61">
        <v>16025238</v>
      </c>
      <c r="H504" s="61">
        <v>3.1118213666590577</v>
      </c>
      <c r="I504" s="61">
        <f>(I343+I320+I481)/3</f>
        <v>96.170588956101426</v>
      </c>
      <c r="J504" s="61">
        <v>3212633447.0447001</v>
      </c>
      <c r="K504" s="61">
        <v>124.89861283312287</v>
      </c>
      <c r="L504" s="61">
        <v>1533.3159846607873</v>
      </c>
      <c r="M504" s="64">
        <f t="shared" si="22"/>
        <v>16.537961101990565</v>
      </c>
      <c r="N504" s="60">
        <v>23.388000000000002</v>
      </c>
    </row>
    <row r="505" spans="1:14" hidden="1" x14ac:dyDescent="0.4">
      <c r="A505" s="43">
        <v>22</v>
      </c>
      <c r="B505" s="42" t="s">
        <v>94</v>
      </c>
      <c r="C505" s="33">
        <v>2019</v>
      </c>
      <c r="D505" s="33" t="s">
        <v>250</v>
      </c>
      <c r="E505" s="45" t="s">
        <v>247</v>
      </c>
      <c r="F505" s="60">
        <v>1.1163304262048528</v>
      </c>
      <c r="G505" s="61">
        <v>16207746</v>
      </c>
      <c r="H505" s="61">
        <v>3.2353717666989041</v>
      </c>
      <c r="I505" s="61">
        <f>(I321+I482+I344)/3</f>
        <v>97.888823795467331</v>
      </c>
      <c r="J505" s="61">
        <v>3663032999.47048</v>
      </c>
      <c r="K505" s="61">
        <v>123.55652377364056</v>
      </c>
      <c r="L505" s="61">
        <v>1671.3854000919046</v>
      </c>
      <c r="M505" s="64">
        <f t="shared" si="22"/>
        <v>16.718634823489499</v>
      </c>
      <c r="N505" s="60">
        <v>23.805</v>
      </c>
    </row>
    <row r="506" spans="1:14" hidden="1" x14ac:dyDescent="0.4">
      <c r="A506" s="43">
        <v>22</v>
      </c>
      <c r="B506" s="42" t="s">
        <v>94</v>
      </c>
      <c r="C506" s="33">
        <v>2020</v>
      </c>
      <c r="D506" s="33" t="s">
        <v>250</v>
      </c>
      <c r="E506" s="45" t="s">
        <v>247</v>
      </c>
      <c r="F506" s="60">
        <v>1.1375836593103801</v>
      </c>
      <c r="G506" s="61">
        <v>16396860</v>
      </c>
      <c r="H506" s="61">
        <v>-0.67185654120358151</v>
      </c>
      <c r="I506" s="61">
        <f>(I322+I345+I483)/3</f>
        <v>100.74083740192646</v>
      </c>
      <c r="J506" s="61">
        <v>3624644990.1329498</v>
      </c>
      <c r="K506" s="61">
        <v>123.99074159127869</v>
      </c>
      <c r="L506" s="61">
        <v>1577.9117399164461</v>
      </c>
      <c r="M506" s="64">
        <f t="shared" si="22"/>
        <v>16.873027715138537</v>
      </c>
      <c r="N506" s="60">
        <v>24.231999999999999</v>
      </c>
    </row>
    <row r="507" spans="1:14" hidden="1" x14ac:dyDescent="0.4">
      <c r="A507" s="43">
        <v>22</v>
      </c>
      <c r="B507" s="42" t="s">
        <v>94</v>
      </c>
      <c r="C507" s="33">
        <v>2021</v>
      </c>
      <c r="D507" s="33" t="s">
        <v>250</v>
      </c>
      <c r="E507" s="45" t="s">
        <v>247</v>
      </c>
      <c r="F507" s="60">
        <f>(F505+F504+F506)/3</f>
        <v>1.0332703462695108</v>
      </c>
      <c r="G507" s="61">
        <v>16589023</v>
      </c>
      <c r="H507" s="61">
        <v>1.2919450004593784</v>
      </c>
      <c r="I507" s="61">
        <f>(I346+I323+I484)/3</f>
        <v>98.816401269150617</v>
      </c>
      <c r="J507" s="61">
        <v>3483461605.6537199</v>
      </c>
      <c r="K507" s="61">
        <v>129.11145154836285</v>
      </c>
      <c r="L507" s="61">
        <v>1625.2350214797902</v>
      </c>
      <c r="M507" s="64">
        <f t="shared" si="22"/>
        <v>16.709874546872868</v>
      </c>
      <c r="N507" s="60">
        <v>24.667999999999999</v>
      </c>
    </row>
    <row r="508" spans="1:14" hidden="1" x14ac:dyDescent="0.4">
      <c r="A508" s="43">
        <v>22</v>
      </c>
      <c r="B508" s="42" t="s">
        <v>94</v>
      </c>
      <c r="C508" s="33">
        <v>2022</v>
      </c>
      <c r="D508" s="33" t="s">
        <v>250</v>
      </c>
      <c r="E508" s="45" t="s">
        <v>247</v>
      </c>
      <c r="F508" s="60">
        <f>(F506+F505+F507)/3</f>
        <v>1.095728143928248</v>
      </c>
      <c r="G508" s="61">
        <v>16767842</v>
      </c>
      <c r="H508" s="61">
        <v>4.0703910645166275</v>
      </c>
      <c r="I508" s="61">
        <f>(I347+I324+I485)/3</f>
        <v>99.642663354400767</v>
      </c>
      <c r="J508" s="61">
        <v>3578831295.87393</v>
      </c>
      <c r="K508" s="61">
        <v>123.18713242050528</v>
      </c>
      <c r="L508" s="61">
        <v>1759.6080234604356</v>
      </c>
      <c r="M508" s="64">
        <f t="shared" si="22"/>
        <v>16.767179028500298</v>
      </c>
      <c r="N508" s="60">
        <v>25.114000000000001</v>
      </c>
    </row>
    <row r="509" spans="1:14" hidden="1" x14ac:dyDescent="0.4">
      <c r="A509" s="44">
        <v>23</v>
      </c>
      <c r="B509" s="42" t="s">
        <v>96</v>
      </c>
      <c r="C509" s="33">
        <v>2000</v>
      </c>
      <c r="D509" s="33" t="s">
        <v>250</v>
      </c>
      <c r="E509" s="45" t="s">
        <v>247</v>
      </c>
      <c r="F509" s="60">
        <v>0.34516565977059815</v>
      </c>
      <c r="G509" s="61">
        <v>15091594</v>
      </c>
      <c r="H509" s="61">
        <v>1.5315629586796433</v>
      </c>
      <c r="I509" s="61">
        <v>93.700843927608503</v>
      </c>
      <c r="J509" s="61">
        <v>159708006.20138699</v>
      </c>
      <c r="K509" s="61">
        <v>47.927944246014945</v>
      </c>
      <c r="L509" s="61">
        <v>700.16323623489018</v>
      </c>
      <c r="M509" s="61">
        <v>1.4336917562724014</v>
      </c>
      <c r="N509" s="60">
        <v>45.542000000000002</v>
      </c>
    </row>
    <row r="510" spans="1:14" hidden="1" x14ac:dyDescent="0.4">
      <c r="A510" s="44">
        <v>23</v>
      </c>
      <c r="B510" s="42" t="s">
        <v>96</v>
      </c>
      <c r="C510" s="33">
        <v>2001</v>
      </c>
      <c r="D510" s="33" t="s">
        <v>250</v>
      </c>
      <c r="E510" s="45" t="s">
        <v>247</v>
      </c>
      <c r="F510" s="60">
        <v>0.33284165694576862</v>
      </c>
      <c r="G510" s="61">
        <v>15493253</v>
      </c>
      <c r="H510" s="61">
        <v>2.4693589147144763</v>
      </c>
      <c r="I510" s="61">
        <v>96.860542661001702</v>
      </c>
      <c r="J510" s="61">
        <v>-11668387.378390601</v>
      </c>
      <c r="K510" s="61">
        <v>51.572269189036554</v>
      </c>
      <c r="L510" s="61">
        <v>706.98421752445802</v>
      </c>
      <c r="M510" s="61">
        <v>2.214022140221402</v>
      </c>
      <c r="N510" s="60">
        <v>46.139000000000003</v>
      </c>
    </row>
    <row r="511" spans="1:14" hidden="1" x14ac:dyDescent="0.4">
      <c r="A511" s="44">
        <v>23</v>
      </c>
      <c r="B511" s="42" t="s">
        <v>96</v>
      </c>
      <c r="C511" s="33">
        <v>2002</v>
      </c>
      <c r="D511" s="33" t="s">
        <v>250</v>
      </c>
      <c r="E511" s="45" t="s">
        <v>247</v>
      </c>
      <c r="F511" s="60">
        <v>0.32256436819001189</v>
      </c>
      <c r="G511" s="61">
        <v>15914033</v>
      </c>
      <c r="H511" s="61">
        <v>2.7744928495389729</v>
      </c>
      <c r="I511" s="61">
        <v>100.348504641356</v>
      </c>
      <c r="J511" s="61">
        <v>505256043.293607</v>
      </c>
      <c r="K511" s="61">
        <v>48.48172272796026</v>
      </c>
      <c r="L511" s="61">
        <v>780.27055320222564</v>
      </c>
      <c r="M511" s="61">
        <v>3.103448275862069</v>
      </c>
      <c r="N511" s="60">
        <v>46.738</v>
      </c>
    </row>
    <row r="512" spans="1:14" hidden="1" x14ac:dyDescent="0.4">
      <c r="A512" s="44">
        <v>23</v>
      </c>
      <c r="B512" s="42" t="s">
        <v>96</v>
      </c>
      <c r="C512" s="33">
        <v>2003</v>
      </c>
      <c r="D512" s="33" t="s">
        <v>250</v>
      </c>
      <c r="E512" s="45" t="s">
        <v>247</v>
      </c>
      <c r="F512" s="60">
        <v>0.31832556107784571</v>
      </c>
      <c r="G512" s="61">
        <v>16354326</v>
      </c>
      <c r="H512" s="61">
        <v>1.9529144491334165</v>
      </c>
      <c r="I512" s="61">
        <v>103.575305170729</v>
      </c>
      <c r="J512" s="61">
        <v>334888535.86020797</v>
      </c>
      <c r="K512" s="61">
        <v>40.243192589452931</v>
      </c>
      <c r="L512" s="61">
        <v>976.51930351580017</v>
      </c>
      <c r="M512" s="61">
        <v>4.0268456375838921</v>
      </c>
      <c r="N512" s="60">
        <v>47.338000000000001</v>
      </c>
    </row>
    <row r="513" spans="1:14" hidden="1" x14ac:dyDescent="0.4">
      <c r="A513" s="44">
        <v>23</v>
      </c>
      <c r="B513" s="42" t="s">
        <v>96</v>
      </c>
      <c r="C513" s="33">
        <v>2004</v>
      </c>
      <c r="D513" s="33" t="s">
        <v>250</v>
      </c>
      <c r="E513" s="45" t="s">
        <v>247</v>
      </c>
      <c r="F513" s="60">
        <v>0.30474602703117371</v>
      </c>
      <c r="G513" s="61">
        <v>16809407</v>
      </c>
      <c r="H513" s="61">
        <v>0.13948783480724103</v>
      </c>
      <c r="I513" s="61">
        <v>102.926542175284</v>
      </c>
      <c r="J513" s="61">
        <v>67984855.642229199</v>
      </c>
      <c r="K513" s="61">
        <v>41.837742427255733</v>
      </c>
      <c r="L513" s="61">
        <v>1119.9808616474058</v>
      </c>
      <c r="M513" s="61">
        <v>3.9867109634551499</v>
      </c>
      <c r="N513" s="60">
        <v>47.94</v>
      </c>
    </row>
    <row r="514" spans="1:14" hidden="1" x14ac:dyDescent="0.4">
      <c r="A514" s="44">
        <v>23</v>
      </c>
      <c r="B514" s="42" t="s">
        <v>96</v>
      </c>
      <c r="C514" s="33">
        <v>2005</v>
      </c>
      <c r="D514" s="33" t="s">
        <v>250</v>
      </c>
      <c r="E514" s="45" t="s">
        <v>247</v>
      </c>
      <c r="F514" s="60">
        <v>0.29037628628972761</v>
      </c>
      <c r="G514" s="61">
        <v>17275171</v>
      </c>
      <c r="H514" s="61">
        <v>1.3571419590405327</v>
      </c>
      <c r="I514" s="61">
        <v>99.859154538058604</v>
      </c>
      <c r="J514" s="61">
        <v>243601636.50045601</v>
      </c>
      <c r="K514" s="61">
        <v>44.997681347847774</v>
      </c>
      <c r="L514" s="61">
        <v>1129.357978970748</v>
      </c>
      <c r="M514" s="61">
        <v>5.4607508532423212</v>
      </c>
      <c r="N514" s="60">
        <v>48.540999999999997</v>
      </c>
    </row>
    <row r="515" spans="1:14" hidden="1" x14ac:dyDescent="0.4">
      <c r="A515" s="44">
        <v>23</v>
      </c>
      <c r="B515" s="42" t="s">
        <v>96</v>
      </c>
      <c r="C515" s="33">
        <v>2006</v>
      </c>
      <c r="D515" s="33" t="s">
        <v>250</v>
      </c>
      <c r="E515" s="45" t="s">
        <v>247</v>
      </c>
      <c r="F515" s="60">
        <v>0.28683479713889654</v>
      </c>
      <c r="G515" s="61">
        <v>17751333</v>
      </c>
      <c r="H515" s="61">
        <v>2.2996749778616277</v>
      </c>
      <c r="I515" s="61">
        <v>101.50147893826799</v>
      </c>
      <c r="J515" s="61">
        <v>59122291.342805803</v>
      </c>
      <c r="K515" s="61">
        <v>47.104434180356705</v>
      </c>
      <c r="L515" s="61">
        <v>1177.96860522717</v>
      </c>
      <c r="M515" s="61">
        <v>19.29260450160772</v>
      </c>
      <c r="N515" s="60">
        <v>49.143000000000001</v>
      </c>
    </row>
    <row r="516" spans="1:14" hidden="1" x14ac:dyDescent="0.4">
      <c r="A516" s="44">
        <v>23</v>
      </c>
      <c r="B516" s="42" t="s">
        <v>96</v>
      </c>
      <c r="C516" s="33">
        <v>2007</v>
      </c>
      <c r="D516" s="33" t="s">
        <v>250</v>
      </c>
      <c r="E516" s="45" t="s">
        <v>247</v>
      </c>
      <c r="F516" s="60">
        <v>0.33593825420370715</v>
      </c>
      <c r="G516" s="61">
        <v>18251866</v>
      </c>
      <c r="H516" s="61">
        <v>0.49070803470594626</v>
      </c>
      <c r="I516" s="61">
        <v>102.11182346500701</v>
      </c>
      <c r="J516" s="61">
        <v>189581294.62515301</v>
      </c>
      <c r="K516" s="61">
        <v>53.215690860517753</v>
      </c>
      <c r="L516" s="61">
        <v>1311.0029644660888</v>
      </c>
      <c r="M516" s="61">
        <v>32.281553398058257</v>
      </c>
      <c r="N516" s="60">
        <v>49.746000000000002</v>
      </c>
    </row>
    <row r="517" spans="1:14" hidden="1" x14ac:dyDescent="0.4">
      <c r="A517" s="44">
        <v>23</v>
      </c>
      <c r="B517" s="42" t="s">
        <v>96</v>
      </c>
      <c r="C517" s="33">
        <v>2008</v>
      </c>
      <c r="D517" s="33" t="s">
        <v>250</v>
      </c>
      <c r="E517" s="45" t="s">
        <v>247</v>
      </c>
      <c r="F517" s="60">
        <v>0.34049488309711184</v>
      </c>
      <c r="G517" s="61">
        <v>18777081</v>
      </c>
      <c r="H517" s="61">
        <v>4.9405368116780295</v>
      </c>
      <c r="I517" s="61">
        <v>105.030107642489</v>
      </c>
      <c r="J517" s="61">
        <v>20995513.744612899</v>
      </c>
      <c r="K517" s="61">
        <v>56.924417156273421</v>
      </c>
      <c r="L517" s="61">
        <v>1476.0090789890587</v>
      </c>
      <c r="M517" s="61">
        <v>33.021077283372371</v>
      </c>
      <c r="N517" s="60">
        <v>50.35</v>
      </c>
    </row>
    <row r="518" spans="1:14" hidden="1" x14ac:dyDescent="0.4">
      <c r="A518" s="44">
        <v>23</v>
      </c>
      <c r="B518" s="42" t="s">
        <v>96</v>
      </c>
      <c r="C518" s="33">
        <v>2009</v>
      </c>
      <c r="D518" s="33" t="s">
        <v>250</v>
      </c>
      <c r="E518" s="45" t="s">
        <v>247</v>
      </c>
      <c r="F518" s="60">
        <v>0.36400953783252932</v>
      </c>
      <c r="G518" s="61">
        <v>19319274</v>
      </c>
      <c r="H518" s="61">
        <v>3.6035151841818873</v>
      </c>
      <c r="I518" s="61">
        <v>106.47438144325</v>
      </c>
      <c r="J518" s="61">
        <v>746276648.96181798</v>
      </c>
      <c r="K518" s="61">
        <v>42.176107359476482</v>
      </c>
      <c r="L518" s="61">
        <v>1445.860249051233</v>
      </c>
      <c r="M518" s="61">
        <v>32.432432432432435</v>
      </c>
      <c r="N518" s="60">
        <v>50.954000000000001</v>
      </c>
    </row>
    <row r="519" spans="1:14" hidden="1" x14ac:dyDescent="0.4">
      <c r="A519" s="44">
        <v>23</v>
      </c>
      <c r="B519" s="42" t="s">
        <v>96</v>
      </c>
      <c r="C519" s="33">
        <v>2010</v>
      </c>
      <c r="D519" s="33" t="s">
        <v>250</v>
      </c>
      <c r="E519" s="45" t="s">
        <v>247</v>
      </c>
      <c r="F519" s="60">
        <v>0.352871883318855</v>
      </c>
      <c r="G519" s="61">
        <v>19878036</v>
      </c>
      <c r="H519" s="61">
        <v>0.68818708277764529</v>
      </c>
      <c r="I519" s="61">
        <v>100</v>
      </c>
      <c r="J519" s="61">
        <v>536265313.19888502</v>
      </c>
      <c r="K519" s="61">
        <v>47.238585396595106</v>
      </c>
      <c r="L519" s="61">
        <v>1383.8138647615692</v>
      </c>
      <c r="M519" s="61">
        <v>32.475247524752476</v>
      </c>
      <c r="N519" s="60">
        <v>51.558999999999997</v>
      </c>
    </row>
    <row r="520" spans="1:14" hidden="1" x14ac:dyDescent="0.4">
      <c r="A520" s="44">
        <v>23</v>
      </c>
      <c r="B520" s="42" t="s">
        <v>96</v>
      </c>
      <c r="C520" s="33">
        <v>2011</v>
      </c>
      <c r="D520" s="33" t="s">
        <v>250</v>
      </c>
      <c r="E520" s="45" t="s">
        <v>247</v>
      </c>
      <c r="F520" s="60">
        <v>0.3326100171877443</v>
      </c>
      <c r="G520" s="61">
        <v>20448873</v>
      </c>
      <c r="H520" s="61">
        <v>2.5890442474789381</v>
      </c>
      <c r="I520" s="61">
        <v>100.22079976385101</v>
      </c>
      <c r="J520" s="61">
        <v>653266626.57178605</v>
      </c>
      <c r="K520" s="61">
        <v>51.521987603918006</v>
      </c>
      <c r="L520" s="61">
        <v>1497.9265847666529</v>
      </c>
      <c r="M520" s="61">
        <v>30.374753451676529</v>
      </c>
      <c r="N520" s="60">
        <v>52.164000000000001</v>
      </c>
    </row>
    <row r="521" spans="1:14" hidden="1" x14ac:dyDescent="0.4">
      <c r="A521" s="44">
        <v>23</v>
      </c>
      <c r="B521" s="42" t="s">
        <v>96</v>
      </c>
      <c r="C521" s="33">
        <v>2012</v>
      </c>
      <c r="D521" s="33" t="s">
        <v>250</v>
      </c>
      <c r="E521" s="45" t="s">
        <v>247</v>
      </c>
      <c r="F521" s="60">
        <v>0.32647759078204186</v>
      </c>
      <c r="G521" s="61">
        <v>21032684</v>
      </c>
      <c r="H521" s="61">
        <v>1.9422853638882316</v>
      </c>
      <c r="I521" s="61">
        <v>96.445332820766296</v>
      </c>
      <c r="J521" s="61">
        <v>527363935.614182</v>
      </c>
      <c r="K521" s="61">
        <v>50.036012727122937</v>
      </c>
      <c r="L521" s="61">
        <v>1433.7239284002965</v>
      </c>
      <c r="M521" s="61">
        <v>31.08614232209738</v>
      </c>
      <c r="N521" s="60">
        <v>52.768999999999998</v>
      </c>
    </row>
    <row r="522" spans="1:14" hidden="1" x14ac:dyDescent="0.4">
      <c r="A522" s="44">
        <v>23</v>
      </c>
      <c r="B522" s="42" t="s">
        <v>96</v>
      </c>
      <c r="C522" s="33">
        <v>2013</v>
      </c>
      <c r="D522" s="33" t="s">
        <v>250</v>
      </c>
      <c r="E522" s="45" t="s">
        <v>247</v>
      </c>
      <c r="F522" s="60">
        <v>0.34793381362141379</v>
      </c>
      <c r="G522" s="61">
        <v>21632850</v>
      </c>
      <c r="H522" s="61">
        <v>3.0534591692503739</v>
      </c>
      <c r="I522" s="61">
        <v>98.912896260392102</v>
      </c>
      <c r="J522" s="61">
        <v>547404749.757182</v>
      </c>
      <c r="K522" s="61">
        <v>49.674536346213436</v>
      </c>
      <c r="L522" s="61">
        <v>1559.1390491924581</v>
      </c>
      <c r="M522" s="61">
        <v>33.846153846153847</v>
      </c>
      <c r="N522" s="60">
        <v>53.372999999999998</v>
      </c>
    </row>
    <row r="523" spans="1:14" hidden="1" x14ac:dyDescent="0.4">
      <c r="A523" s="44">
        <v>23</v>
      </c>
      <c r="B523" s="42" t="s">
        <v>96</v>
      </c>
      <c r="C523" s="33">
        <v>2014</v>
      </c>
      <c r="D523" s="33" t="s">
        <v>250</v>
      </c>
      <c r="E523" s="45" t="s">
        <v>247</v>
      </c>
      <c r="F523" s="60">
        <v>0.36874228825334643</v>
      </c>
      <c r="G523" s="61">
        <v>22299585</v>
      </c>
      <c r="H523" s="61">
        <v>2.0142126302225734</v>
      </c>
      <c r="I523" s="61">
        <v>99.681355788173207</v>
      </c>
      <c r="J523" s="61">
        <v>725854540.91487706</v>
      </c>
      <c r="K523" s="61">
        <v>50.832389308764782</v>
      </c>
      <c r="L523" s="61">
        <v>1631.7139850845033</v>
      </c>
      <c r="M523" s="61">
        <v>32.615894039735096</v>
      </c>
      <c r="N523" s="60">
        <v>53.975999999999999</v>
      </c>
    </row>
    <row r="524" spans="1:14" hidden="1" x14ac:dyDescent="0.4">
      <c r="A524" s="44">
        <v>23</v>
      </c>
      <c r="B524" s="42" t="s">
        <v>96</v>
      </c>
      <c r="C524" s="33">
        <v>2015</v>
      </c>
      <c r="D524" s="33" t="s">
        <v>250</v>
      </c>
      <c r="E524" s="45" t="s">
        <v>247</v>
      </c>
      <c r="F524" s="60">
        <v>0.36937082332905136</v>
      </c>
      <c r="G524" s="61">
        <v>23012646</v>
      </c>
      <c r="H524" s="61">
        <v>0.30979167778053807</v>
      </c>
      <c r="I524" s="61">
        <v>93.503191571147397</v>
      </c>
      <c r="J524" s="61">
        <v>694336734.87981999</v>
      </c>
      <c r="K524" s="61">
        <v>45.540146827939267</v>
      </c>
      <c r="L524" s="61">
        <v>1399.6753359199511</v>
      </c>
      <c r="M524" s="61">
        <f>(M340+M478+M501)/3</f>
        <v>22.334602377945817</v>
      </c>
      <c r="N524" s="60">
        <v>54.578000000000003</v>
      </c>
    </row>
    <row r="525" spans="1:14" hidden="1" x14ac:dyDescent="0.4">
      <c r="A525" s="44">
        <v>23</v>
      </c>
      <c r="B525" s="42" t="s">
        <v>96</v>
      </c>
      <c r="C525" s="33">
        <v>2016</v>
      </c>
      <c r="D525" s="33" t="s">
        <v>250</v>
      </c>
      <c r="E525" s="45" t="s">
        <v>247</v>
      </c>
      <c r="F525" s="60">
        <v>0.37849359154136603</v>
      </c>
      <c r="G525" s="61">
        <v>23711630</v>
      </c>
      <c r="H525" s="61">
        <v>0.66180897715588571</v>
      </c>
      <c r="I525" s="61">
        <v>95.434945743103</v>
      </c>
      <c r="J525" s="61">
        <v>663893595.165465</v>
      </c>
      <c r="K525" s="61">
        <v>40.638631526826821</v>
      </c>
      <c r="L525" s="61">
        <v>1426.0654811321058</v>
      </c>
      <c r="M525" s="61">
        <f>(M479+M341+M502)/3</f>
        <v>22.436330498057814</v>
      </c>
      <c r="N525" s="60">
        <v>55.179000000000002</v>
      </c>
    </row>
    <row r="526" spans="1:14" hidden="1" x14ac:dyDescent="0.4">
      <c r="A526" s="44">
        <v>23</v>
      </c>
      <c r="B526" s="42" t="s">
        <v>96</v>
      </c>
      <c r="C526" s="33">
        <v>2017</v>
      </c>
      <c r="D526" s="33" t="s">
        <v>250</v>
      </c>
      <c r="E526" s="45" t="s">
        <v>247</v>
      </c>
      <c r="F526" s="60">
        <v>0.37207119481464923</v>
      </c>
      <c r="G526" s="61">
        <v>24393181</v>
      </c>
      <c r="H526" s="61">
        <v>1.0251411606625283</v>
      </c>
      <c r="I526" s="61">
        <v>96.219042050096604</v>
      </c>
      <c r="J526" s="61">
        <v>814458940.92762494</v>
      </c>
      <c r="K526" s="61">
        <v>39.199021605262949</v>
      </c>
      <c r="L526" s="61">
        <v>1479.8622218711641</v>
      </c>
      <c r="M526" s="61">
        <f>(M342+M480+M503)/3</f>
        <v>22.818257350015852</v>
      </c>
      <c r="N526" s="60">
        <v>55.777000000000001</v>
      </c>
    </row>
    <row r="527" spans="1:14" hidden="1" x14ac:dyDescent="0.4">
      <c r="A527" s="44">
        <v>23</v>
      </c>
      <c r="B527" s="42" t="s">
        <v>96</v>
      </c>
      <c r="C527" s="33">
        <v>2018</v>
      </c>
      <c r="D527" s="33" t="s">
        <v>250</v>
      </c>
      <c r="E527" s="45" t="s">
        <v>247</v>
      </c>
      <c r="F527" s="60">
        <v>0.388794447700892</v>
      </c>
      <c r="G527" s="61">
        <v>25076747</v>
      </c>
      <c r="H527" s="61">
        <v>1.8969916226624832</v>
      </c>
      <c r="I527" s="61">
        <v>97.649577968453599</v>
      </c>
      <c r="J527" s="61">
        <v>765092012.77852595</v>
      </c>
      <c r="K527" s="61">
        <v>40.587602877028033</v>
      </c>
      <c r="L527" s="61">
        <v>1594.0601102377507</v>
      </c>
      <c r="M527" s="61">
        <f>(M343+M481+M504)/3</f>
        <v>22.529730075339831</v>
      </c>
      <c r="N527" s="60">
        <v>56.374000000000002</v>
      </c>
    </row>
    <row r="528" spans="1:14" hidden="1" x14ac:dyDescent="0.4">
      <c r="A528" s="44">
        <v>23</v>
      </c>
      <c r="B528" s="42" t="s">
        <v>96</v>
      </c>
      <c r="C528" s="33">
        <v>2019</v>
      </c>
      <c r="D528" s="33" t="s">
        <v>250</v>
      </c>
      <c r="E528" s="45" t="s">
        <v>247</v>
      </c>
      <c r="F528" s="60">
        <v>0.37069170716499328</v>
      </c>
      <c r="G528" s="61">
        <v>25782341</v>
      </c>
      <c r="H528" s="61">
        <v>1.1697718191154109</v>
      </c>
      <c r="I528" s="61">
        <v>96.648595999868803</v>
      </c>
      <c r="J528" s="61">
        <v>1024779237.90889</v>
      </c>
      <c r="K528" s="61">
        <v>43.37851324804155</v>
      </c>
      <c r="L528" s="61">
        <v>1538.687912495157</v>
      </c>
      <c r="M528" s="61">
        <f>(M344+M482+M505)/3</f>
        <v>22.594772641137833</v>
      </c>
      <c r="N528" s="60">
        <v>56.968000000000004</v>
      </c>
    </row>
    <row r="529" spans="1:14" hidden="1" x14ac:dyDescent="0.4">
      <c r="A529" s="44">
        <v>23</v>
      </c>
      <c r="B529" s="42" t="s">
        <v>96</v>
      </c>
      <c r="C529" s="33">
        <v>2020</v>
      </c>
      <c r="D529" s="33" t="s">
        <v>250</v>
      </c>
      <c r="E529" s="45" t="s">
        <v>247</v>
      </c>
      <c r="F529" s="60">
        <v>0.37478265803135974</v>
      </c>
      <c r="G529" s="61">
        <v>26491087</v>
      </c>
      <c r="H529" s="61">
        <v>0.70557203762172094</v>
      </c>
      <c r="I529" s="61">
        <v>99.594455117882106</v>
      </c>
      <c r="J529" s="61">
        <v>675186993.65287006</v>
      </c>
      <c r="K529" s="61">
        <v>33.738980498418577</v>
      </c>
      <c r="L529" s="61">
        <v>1539.1305451924457</v>
      </c>
      <c r="M529" s="61">
        <f>(M345+M483+M506)/3</f>
        <v>22.647586688831172</v>
      </c>
      <c r="N529" s="60">
        <v>57.56</v>
      </c>
    </row>
    <row r="530" spans="1:14" hidden="1" x14ac:dyDescent="0.4">
      <c r="A530" s="44">
        <v>23</v>
      </c>
      <c r="B530" s="42" t="s">
        <v>96</v>
      </c>
      <c r="C530" s="33">
        <v>2021</v>
      </c>
      <c r="D530" s="33" t="s">
        <v>250</v>
      </c>
      <c r="E530" s="45" t="s">
        <v>247</v>
      </c>
      <c r="F530" s="60">
        <f>(F527+F528+F529)/3</f>
        <v>0.37808960429908173</v>
      </c>
      <c r="G530" s="61">
        <v>27198628</v>
      </c>
      <c r="H530" s="61">
        <v>2.8789316174170381</v>
      </c>
      <c r="I530" s="61">
        <v>99.733499767653498</v>
      </c>
      <c r="J530" s="61">
        <v>963531503.48334503</v>
      </c>
      <c r="K530" s="61">
        <v>36.745844376626039</v>
      </c>
      <c r="L530" s="61">
        <v>1654.2570373059248</v>
      </c>
      <c r="M530" s="61">
        <f>(M484+M346+M507)/3</f>
        <v>22.590696468436278</v>
      </c>
      <c r="N530" s="60">
        <v>58.148000000000003</v>
      </c>
    </row>
    <row r="531" spans="1:14" hidden="1" x14ac:dyDescent="0.4">
      <c r="A531" s="44">
        <v>23</v>
      </c>
      <c r="B531" s="42" t="s">
        <v>96</v>
      </c>
      <c r="C531" s="33">
        <v>2022</v>
      </c>
      <c r="D531" s="33" t="s">
        <v>250</v>
      </c>
      <c r="E531" s="45" t="s">
        <v>247</v>
      </c>
      <c r="F531" s="60">
        <f>(F528+F529+F530)/3</f>
        <v>0.37452132316514491</v>
      </c>
      <c r="G531" s="61">
        <v>27914536</v>
      </c>
      <c r="H531" s="61">
        <v>5.3366120045835146</v>
      </c>
      <c r="I531" s="61">
        <v>96.640020409713998</v>
      </c>
      <c r="J531" s="61">
        <v>925681548.56325197</v>
      </c>
      <c r="K531" s="61">
        <v>41.286931310701661</v>
      </c>
      <c r="L531" s="61">
        <v>1563.4889403445936</v>
      </c>
      <c r="M531" s="61">
        <f>(M347+M485+M508)/3</f>
        <v>22.611018599468423</v>
      </c>
      <c r="N531" s="60">
        <v>58.732999999999997</v>
      </c>
    </row>
    <row r="532" spans="1:14" hidden="1" x14ac:dyDescent="0.4">
      <c r="A532" s="43">
        <v>24</v>
      </c>
      <c r="B532" s="42" t="s">
        <v>98</v>
      </c>
      <c r="C532" s="33">
        <v>2000</v>
      </c>
      <c r="D532" s="33" t="s">
        <v>246</v>
      </c>
      <c r="E532" s="42" t="s">
        <v>256</v>
      </c>
      <c r="F532" s="60">
        <v>6.4695132170133299E-2</v>
      </c>
      <c r="G532" s="61">
        <v>3759170</v>
      </c>
      <c r="H532" s="61">
        <v>8.5066010783455965</v>
      </c>
      <c r="I532" s="61">
        <v>87.282218042145601</v>
      </c>
      <c r="J532" s="61">
        <v>889074.9</v>
      </c>
      <c r="K532" s="61">
        <v>45.659781993726902</v>
      </c>
      <c r="L532" s="61">
        <v>243.87758007529817</v>
      </c>
      <c r="M532" s="61">
        <f>(M555+M578+M601)/3</f>
        <v>42.542493216012772</v>
      </c>
      <c r="N532" s="60">
        <v>37.639000000000003</v>
      </c>
    </row>
    <row r="533" spans="1:14" hidden="1" x14ac:dyDescent="0.4">
      <c r="A533" s="43">
        <v>24</v>
      </c>
      <c r="B533" s="42" t="s">
        <v>98</v>
      </c>
      <c r="C533" s="33">
        <v>2001</v>
      </c>
      <c r="D533" s="33" t="s">
        <v>246</v>
      </c>
      <c r="E533" s="42" t="s">
        <v>256</v>
      </c>
      <c r="F533" s="60">
        <v>6.5803624817381931E-2</v>
      </c>
      <c r="G533" s="61">
        <v>3844773</v>
      </c>
      <c r="H533" s="61">
        <v>0.4259386750092915</v>
      </c>
      <c r="I533" s="61">
        <v>89.163101051007203</v>
      </c>
      <c r="J533" s="61">
        <v>5183898.8</v>
      </c>
      <c r="K533" s="61">
        <v>39.73049973723289</v>
      </c>
      <c r="L533" s="61">
        <v>242.57572677293408</v>
      </c>
      <c r="M533" s="61">
        <f>(M556+M579+M602)/3</f>
        <v>36.868242427579808</v>
      </c>
      <c r="N533" s="60">
        <v>37.72</v>
      </c>
    </row>
    <row r="534" spans="1:14" hidden="1" x14ac:dyDescent="0.4">
      <c r="A534" s="43">
        <v>24</v>
      </c>
      <c r="B534" s="42" t="s">
        <v>98</v>
      </c>
      <c r="C534" s="33">
        <v>2002</v>
      </c>
      <c r="D534" s="33" t="s">
        <v>246</v>
      </c>
      <c r="E534" s="42" t="s">
        <v>256</v>
      </c>
      <c r="F534" s="60">
        <v>6.3551862186591132E-2</v>
      </c>
      <c r="G534" s="61">
        <v>3930648</v>
      </c>
      <c r="H534" s="61">
        <v>-2.3718817057485353</v>
      </c>
      <c r="I534" s="61">
        <v>91.116068432933503</v>
      </c>
      <c r="J534" s="61">
        <v>5644286.5</v>
      </c>
      <c r="K534" s="61">
        <v>36.108564779478179</v>
      </c>
      <c r="L534" s="61">
        <v>253.41067042505185</v>
      </c>
      <c r="M534" s="61">
        <f>(M557+M580+M603)/3</f>
        <v>38.297572914352195</v>
      </c>
      <c r="N534" s="60">
        <v>37.802</v>
      </c>
    </row>
    <row r="535" spans="1:14" hidden="1" x14ac:dyDescent="0.4">
      <c r="A535" s="43">
        <v>24</v>
      </c>
      <c r="B535" s="42" t="s">
        <v>98</v>
      </c>
      <c r="C535" s="33">
        <v>2003</v>
      </c>
      <c r="D535" s="33" t="s">
        <v>246</v>
      </c>
      <c r="E535" s="42" t="s">
        <v>256</v>
      </c>
      <c r="F535" s="60">
        <v>5.7365066065434421E-2</v>
      </c>
      <c r="G535" s="61">
        <v>4026841</v>
      </c>
      <c r="H535" s="61">
        <v>1.3364186314078381</v>
      </c>
      <c r="I535" s="61">
        <v>97.146770743047597</v>
      </c>
      <c r="J535" s="61">
        <v>11300000</v>
      </c>
      <c r="K535" s="61">
        <v>36.231226002347356</v>
      </c>
      <c r="L535" s="61">
        <v>283.67534812987054</v>
      </c>
      <c r="M535" s="61">
        <f>(M558+M581+M604)/3</f>
        <v>39.721804944363249</v>
      </c>
      <c r="N535" s="60">
        <v>37.884</v>
      </c>
    </row>
    <row r="536" spans="1:14" hidden="1" x14ac:dyDescent="0.4">
      <c r="A536" s="43">
        <v>24</v>
      </c>
      <c r="B536" s="42" t="s">
        <v>98</v>
      </c>
      <c r="C536" s="33">
        <v>2004</v>
      </c>
      <c r="D536" s="33" t="s">
        <v>246</v>
      </c>
      <c r="E536" s="42" t="s">
        <v>256</v>
      </c>
      <c r="F536" s="60">
        <v>5.4967779938364152E-2</v>
      </c>
      <c r="G536" s="61">
        <v>4115138</v>
      </c>
      <c r="H536" s="61">
        <v>-4.4397859383637268</v>
      </c>
      <c r="I536" s="61">
        <v>94.181858508958896</v>
      </c>
      <c r="J536" s="61">
        <v>15100000</v>
      </c>
      <c r="K536" s="61">
        <v>33.243954918820251</v>
      </c>
      <c r="L536" s="61">
        <v>309.19024278741909</v>
      </c>
      <c r="M536" s="61">
        <f>(M533+M534+M535)/3</f>
        <v>38.295873428765084</v>
      </c>
      <c r="N536" s="60">
        <v>37.966000000000001</v>
      </c>
    </row>
    <row r="537" spans="1:14" hidden="1" x14ac:dyDescent="0.4">
      <c r="A537" s="43">
        <v>24</v>
      </c>
      <c r="B537" s="42" t="s">
        <v>98</v>
      </c>
      <c r="C537" s="33">
        <v>2005</v>
      </c>
      <c r="D537" s="33" t="s">
        <v>246</v>
      </c>
      <c r="E537" s="42" t="s">
        <v>256</v>
      </c>
      <c r="F537" s="60">
        <v>5.3245150557137674E-2</v>
      </c>
      <c r="G537" s="61">
        <v>4208834</v>
      </c>
      <c r="H537" s="61">
        <v>4.1884370815938468</v>
      </c>
      <c r="I537" s="61">
        <v>93.328749110461104</v>
      </c>
      <c r="J537" s="61">
        <v>10100000</v>
      </c>
      <c r="K537" s="61">
        <v>35.070936865622556</v>
      </c>
      <c r="L537" s="61">
        <v>317.87767793584425</v>
      </c>
      <c r="M537" s="61">
        <f>(M560+M583+M606)/3</f>
        <v>39.412657514417567</v>
      </c>
      <c r="N537" s="60">
        <v>38.069000000000003</v>
      </c>
    </row>
    <row r="538" spans="1:14" hidden="1" x14ac:dyDescent="0.4">
      <c r="A538" s="43">
        <v>24</v>
      </c>
      <c r="B538" s="42" t="s">
        <v>98</v>
      </c>
      <c r="C538" s="33">
        <v>2006</v>
      </c>
      <c r="D538" s="33" t="s">
        <v>246</v>
      </c>
      <c r="E538" s="42" t="s">
        <v>256</v>
      </c>
      <c r="F538" s="60">
        <v>5.4560036065976897E-2</v>
      </c>
      <c r="G538" s="61">
        <v>4294352</v>
      </c>
      <c r="H538" s="61">
        <v>3.3340459386906929</v>
      </c>
      <c r="I538" s="61">
        <f>(I561+I584+I607)/3</f>
        <v>93.28082193429708</v>
      </c>
      <c r="J538" s="61">
        <v>34670000</v>
      </c>
      <c r="K538" s="61">
        <v>36.395870228737756</v>
      </c>
      <c r="L538" s="61">
        <v>340.41451709934131</v>
      </c>
      <c r="M538" s="61">
        <f>(M561+M584+M607)/3</f>
        <v>39.820009705606019</v>
      </c>
      <c r="N538" s="60">
        <v>38.192999999999998</v>
      </c>
    </row>
    <row r="539" spans="1:14" hidden="1" x14ac:dyDescent="0.4">
      <c r="A539" s="43">
        <v>24</v>
      </c>
      <c r="B539" s="42" t="s">
        <v>98</v>
      </c>
      <c r="C539" s="33">
        <v>2007</v>
      </c>
      <c r="D539" s="33" t="s">
        <v>246</v>
      </c>
      <c r="E539" s="42" t="s">
        <v>256</v>
      </c>
      <c r="F539" s="60">
        <v>5.4347217470459272E-2</v>
      </c>
      <c r="G539" s="61">
        <v>4375569</v>
      </c>
      <c r="H539" s="61">
        <v>1.8382316504233671</v>
      </c>
      <c r="I539" s="61">
        <v>97.714284790702393</v>
      </c>
      <c r="J539" s="61">
        <v>56750000</v>
      </c>
      <c r="K539" s="61">
        <v>37.58089901878963</v>
      </c>
      <c r="L539" s="61">
        <v>388.4777716793738</v>
      </c>
      <c r="M539" s="61">
        <f>(M562+M585+M608)/3</f>
        <v>41.826810656776168</v>
      </c>
      <c r="N539" s="60">
        <v>38.338999999999999</v>
      </c>
    </row>
    <row r="540" spans="1:14" hidden="1" x14ac:dyDescent="0.4">
      <c r="A540" s="43">
        <v>24</v>
      </c>
      <c r="B540" s="42" t="s">
        <v>98</v>
      </c>
      <c r="C540" s="33">
        <v>2008</v>
      </c>
      <c r="D540" s="33" t="s">
        <v>246</v>
      </c>
      <c r="E540" s="42" t="s">
        <v>256</v>
      </c>
      <c r="F540" s="60">
        <v>3.8368269575372496E-2</v>
      </c>
      <c r="G540" s="61">
        <v>4467233</v>
      </c>
      <c r="H540" s="61">
        <v>7.0770707236142272</v>
      </c>
      <c r="I540" s="61">
        <v>104.37995505577</v>
      </c>
      <c r="J540" s="61">
        <v>117110000</v>
      </c>
      <c r="K540" s="61">
        <v>34.437521809551662</v>
      </c>
      <c r="L540" s="61">
        <v>446.22877035927559</v>
      </c>
      <c r="M540" s="61">
        <f>(M586+M563+M609)/3</f>
        <v>41.95380355035465</v>
      </c>
      <c r="N540" s="60">
        <v>38.506</v>
      </c>
    </row>
    <row r="541" spans="1:14" hidden="1" x14ac:dyDescent="0.4">
      <c r="A541" s="43">
        <v>24</v>
      </c>
      <c r="B541" s="42" t="s">
        <v>98</v>
      </c>
      <c r="C541" s="33">
        <v>2009</v>
      </c>
      <c r="D541" s="33" t="s">
        <v>246</v>
      </c>
      <c r="E541" s="42" t="s">
        <v>256</v>
      </c>
      <c r="F541" s="60">
        <v>3.6849277254663117E-2</v>
      </c>
      <c r="G541" s="61">
        <v>4564540</v>
      </c>
      <c r="H541" s="61">
        <v>0.7116283907541856</v>
      </c>
      <c r="I541" s="61">
        <v>106.623201389947</v>
      </c>
      <c r="J541" s="61">
        <v>42280000</v>
      </c>
      <c r="K541" s="61">
        <v>31.494246489679885</v>
      </c>
      <c r="L541" s="61">
        <v>452.92223646951163</v>
      </c>
      <c r="M541" s="61">
        <f>(M564+M587+M610)/3</f>
        <v>41.434829921911096</v>
      </c>
      <c r="N541" s="60">
        <v>38.694000000000003</v>
      </c>
    </row>
    <row r="542" spans="1:14" hidden="1" x14ac:dyDescent="0.4">
      <c r="A542" s="43">
        <v>24</v>
      </c>
      <c r="B542" s="42" t="s">
        <v>98</v>
      </c>
      <c r="C542" s="33">
        <v>2010</v>
      </c>
      <c r="D542" s="33" t="s">
        <v>246</v>
      </c>
      <c r="E542" s="42" t="s">
        <v>256</v>
      </c>
      <c r="F542" s="60">
        <v>3.7510190304130824E-2</v>
      </c>
      <c r="G542" s="61">
        <v>4660067</v>
      </c>
      <c r="H542" s="61">
        <v>4.2113093109751105</v>
      </c>
      <c r="I542" s="61">
        <v>100</v>
      </c>
      <c r="J542" s="61">
        <v>61520000</v>
      </c>
      <c r="K542" s="61">
        <v>34.430481954304234</v>
      </c>
      <c r="L542" s="61">
        <v>459.77698183324077</v>
      </c>
      <c r="M542" s="61">
        <f>(M565+M588+M611)/3</f>
        <v>41.06905290217361</v>
      </c>
      <c r="N542" s="60">
        <v>38.904000000000003</v>
      </c>
    </row>
    <row r="543" spans="1:14" hidden="1" x14ac:dyDescent="0.4">
      <c r="A543" s="43">
        <v>24</v>
      </c>
      <c r="B543" s="42" t="s">
        <v>98</v>
      </c>
      <c r="C543" s="33">
        <v>2011</v>
      </c>
      <c r="D543" s="33" t="s">
        <v>246</v>
      </c>
      <c r="E543" s="42" t="s">
        <v>256</v>
      </c>
      <c r="F543" s="60">
        <v>4.103953870036952E-2</v>
      </c>
      <c r="G543" s="61">
        <v>4732022</v>
      </c>
      <c r="H543" s="61">
        <v>4.0091150571005159</v>
      </c>
      <c r="I543" s="61">
        <v>98.411973373640393</v>
      </c>
      <c r="J543" s="61">
        <v>36908455.799999997</v>
      </c>
      <c r="K543" s="61">
        <v>34.475618332729859</v>
      </c>
      <c r="L543" s="61">
        <v>515.20950348940198</v>
      </c>
      <c r="M543" s="61">
        <f>(M566+M589+M612)/3</f>
        <v>42.734568575924243</v>
      </c>
      <c r="N543" s="60">
        <v>39.134999999999998</v>
      </c>
    </row>
    <row r="544" spans="1:14" hidden="1" x14ac:dyDescent="0.4">
      <c r="A544" s="43">
        <v>24</v>
      </c>
      <c r="B544" s="42" t="s">
        <v>98</v>
      </c>
      <c r="C544" s="33">
        <v>2012</v>
      </c>
      <c r="D544" s="33" t="s">
        <v>246</v>
      </c>
      <c r="E544" s="42" t="s">
        <v>256</v>
      </c>
      <c r="F544" s="60">
        <v>4.1313085731356836E-2</v>
      </c>
      <c r="G544" s="61">
        <v>4773306</v>
      </c>
      <c r="H544" s="61">
        <v>6.1810361769261561</v>
      </c>
      <c r="I544" s="61">
        <v>97.457864288139604</v>
      </c>
      <c r="J544" s="61">
        <v>70035157.299999997</v>
      </c>
      <c r="K544" s="61">
        <v>33.059448594331442</v>
      </c>
      <c r="L544" s="61">
        <v>525.86750403772851</v>
      </c>
      <c r="M544" s="61">
        <f>(M567+M590+M613)/3</f>
        <v>50.19502584579368</v>
      </c>
      <c r="N544" s="60">
        <v>39.387999999999998</v>
      </c>
    </row>
    <row r="545" spans="1:14" hidden="1" x14ac:dyDescent="0.4">
      <c r="A545" s="43">
        <v>24</v>
      </c>
      <c r="B545" s="42" t="s">
        <v>98</v>
      </c>
      <c r="C545" s="33">
        <v>2013</v>
      </c>
      <c r="D545" s="33" t="s">
        <v>246</v>
      </c>
      <c r="E545" s="42" t="s">
        <v>256</v>
      </c>
      <c r="F545" s="60">
        <v>2.5112297362917254E-2</v>
      </c>
      <c r="G545" s="61">
        <v>4802428</v>
      </c>
      <c r="H545" s="61">
        <v>2.4874867776006653</v>
      </c>
      <c r="I545" s="61">
        <v>105.189251636674</v>
      </c>
      <c r="J545" s="61">
        <v>1852792.6</v>
      </c>
      <c r="K545" s="61">
        <v>38.399287572131527</v>
      </c>
      <c r="L545" s="61">
        <v>352.22685487120953</v>
      </c>
      <c r="M545" s="61">
        <f>(M568+M591+M614)/3</f>
        <v>50.101288855221235</v>
      </c>
      <c r="N545" s="60">
        <v>39.662999999999997</v>
      </c>
    </row>
    <row r="546" spans="1:14" hidden="1" x14ac:dyDescent="0.4">
      <c r="A546" s="43">
        <v>24</v>
      </c>
      <c r="B546" s="42" t="s">
        <v>98</v>
      </c>
      <c r="C546" s="33">
        <v>2014</v>
      </c>
      <c r="D546" s="33" t="s">
        <v>246</v>
      </c>
      <c r="E546" s="42" t="s">
        <v>256</v>
      </c>
      <c r="F546" s="60">
        <v>2.7173833765322272E-2</v>
      </c>
      <c r="G546" s="61">
        <v>4798734</v>
      </c>
      <c r="H546" s="61">
        <v>11.893803301677679</v>
      </c>
      <c r="I546" s="61">
        <v>119.853308499837</v>
      </c>
      <c r="J546" s="61">
        <v>3475007.9</v>
      </c>
      <c r="K546" s="61">
        <v>53.095092017982473</v>
      </c>
      <c r="L546" s="61">
        <v>394.856932975083</v>
      </c>
      <c r="M546" s="61">
        <f>(M569+M592+M615)/3</f>
        <v>46.515332917661645</v>
      </c>
      <c r="N546" s="60">
        <v>39.959000000000003</v>
      </c>
    </row>
    <row r="547" spans="1:14" hidden="1" x14ac:dyDescent="0.4">
      <c r="A547" s="43">
        <v>24</v>
      </c>
      <c r="B547" s="42" t="s">
        <v>98</v>
      </c>
      <c r="C547" s="33">
        <v>2015</v>
      </c>
      <c r="D547" s="33" t="s">
        <v>246</v>
      </c>
      <c r="E547" s="42" t="s">
        <v>256</v>
      </c>
      <c r="F547" s="60">
        <v>3.8262556250003889E-2</v>
      </c>
      <c r="G547" s="61">
        <v>4819333</v>
      </c>
      <c r="H547" s="61">
        <v>2.7082631078528152</v>
      </c>
      <c r="I547" s="61">
        <v>112.640390563417</v>
      </c>
      <c r="J547" s="61">
        <v>3000000</v>
      </c>
      <c r="K547" s="61">
        <v>53.145147776962112</v>
      </c>
      <c r="L547" s="61">
        <v>351.87975476955432</v>
      </c>
      <c r="M547" s="61">
        <f>(M593+M570+M616)/3</f>
        <v>40.295710358316448</v>
      </c>
      <c r="N547" s="60">
        <v>40.277000000000001</v>
      </c>
    </row>
    <row r="548" spans="1:14" hidden="1" x14ac:dyDescent="0.4">
      <c r="A548" s="43">
        <v>24</v>
      </c>
      <c r="B548" s="42" t="s">
        <v>98</v>
      </c>
      <c r="C548" s="33">
        <v>2016</v>
      </c>
      <c r="D548" s="33" t="s">
        <v>246</v>
      </c>
      <c r="E548" s="42" t="s">
        <v>256</v>
      </c>
      <c r="F548" s="60">
        <v>4.2086572323959758E-2</v>
      </c>
      <c r="G548" s="61">
        <v>4904177</v>
      </c>
      <c r="H548" s="61">
        <v>2.9801140844553373</v>
      </c>
      <c r="I548" s="61">
        <v>118.766160937487</v>
      </c>
      <c r="J548" s="61">
        <v>7256090.4840000002</v>
      </c>
      <c r="K548" s="61">
        <v>50.530644021909985</v>
      </c>
      <c r="L548" s="61">
        <v>372.13545609303117</v>
      </c>
      <c r="M548" s="61">
        <f>(M571+M594+M617)/3</f>
        <v>40.130424365409006</v>
      </c>
      <c r="N548" s="60">
        <v>40.618000000000002</v>
      </c>
    </row>
    <row r="549" spans="1:14" hidden="1" x14ac:dyDescent="0.4">
      <c r="A549" s="43">
        <v>24</v>
      </c>
      <c r="B549" s="42" t="s">
        <v>98</v>
      </c>
      <c r="C549" s="33">
        <v>2017</v>
      </c>
      <c r="D549" s="33" t="s">
        <v>246</v>
      </c>
      <c r="E549" s="42" t="s">
        <v>256</v>
      </c>
      <c r="F549" s="60">
        <v>4.4509010973352435E-2</v>
      </c>
      <c r="G549" s="61">
        <v>4996741</v>
      </c>
      <c r="H549" s="61">
        <v>6.4437062877952513</v>
      </c>
      <c r="I549" s="61">
        <v>122.647840847533</v>
      </c>
      <c r="J549" s="61">
        <v>6888751.4009999996</v>
      </c>
      <c r="K549" s="61">
        <v>57.143545711711894</v>
      </c>
      <c r="L549" s="61">
        <v>414.74032227842014</v>
      </c>
      <c r="M549" s="61">
        <f>(M546+M547+M548)/3</f>
        <v>42.313822547129035</v>
      </c>
      <c r="N549" s="60">
        <v>40.98</v>
      </c>
    </row>
    <row r="550" spans="1:14" hidden="1" x14ac:dyDescent="0.4">
      <c r="A550" s="43">
        <v>24</v>
      </c>
      <c r="B550" s="42" t="s">
        <v>98</v>
      </c>
      <c r="C550" s="33">
        <v>2018</v>
      </c>
      <c r="D550" s="33" t="s">
        <v>246</v>
      </c>
      <c r="E550" s="42" t="s">
        <v>256</v>
      </c>
      <c r="F550" s="60">
        <v>4.4967594282775705E-2</v>
      </c>
      <c r="G550" s="61">
        <v>5094780</v>
      </c>
      <c r="H550" s="61">
        <v>-1.224117158457048</v>
      </c>
      <c r="I550" s="61">
        <v>126.017084898023</v>
      </c>
      <c r="J550" s="61">
        <v>18003535.454999998</v>
      </c>
      <c r="K550" s="61">
        <v>49.660200002431836</v>
      </c>
      <c r="L550" s="61">
        <v>435.93229660798016</v>
      </c>
      <c r="M550" s="61">
        <f>(M547+M548+M549)/3</f>
        <v>40.91331909028483</v>
      </c>
      <c r="N550" s="60">
        <v>41.363999999999997</v>
      </c>
    </row>
    <row r="551" spans="1:14" hidden="1" x14ac:dyDescent="0.4">
      <c r="A551" s="43">
        <v>24</v>
      </c>
      <c r="B551" s="42" t="s">
        <v>98</v>
      </c>
      <c r="C551" s="33">
        <v>2019</v>
      </c>
      <c r="D551" s="33" t="s">
        <v>246</v>
      </c>
      <c r="E551" s="42" t="s">
        <v>256</v>
      </c>
      <c r="F551" s="60">
        <v>4.5188204841933428E-2</v>
      </c>
      <c r="G551" s="61">
        <v>5209324</v>
      </c>
      <c r="H551" s="61">
        <v>2.3278370514064193</v>
      </c>
      <c r="I551" s="61">
        <v>125.257998714856</v>
      </c>
      <c r="J551" s="61">
        <v>25601157.287</v>
      </c>
      <c r="K551" s="61">
        <v>50.065800001486757</v>
      </c>
      <c r="L551" s="61">
        <v>426.40875312020944</v>
      </c>
      <c r="M551" s="61">
        <f>(M574+M597+M620)/3</f>
        <v>40.143426236934921</v>
      </c>
      <c r="N551" s="60">
        <v>41.77</v>
      </c>
    </row>
    <row r="552" spans="1:14" hidden="1" x14ac:dyDescent="0.4">
      <c r="A552" s="43">
        <v>24</v>
      </c>
      <c r="B552" s="42" t="s">
        <v>98</v>
      </c>
      <c r="C552" s="33">
        <v>2020</v>
      </c>
      <c r="D552" s="33" t="s">
        <v>246</v>
      </c>
      <c r="E552" s="42" t="s">
        <v>256</v>
      </c>
      <c r="F552" s="60">
        <v>4.4282072685484987E-2</v>
      </c>
      <c r="G552" s="61">
        <v>5343020</v>
      </c>
      <c r="H552" s="61">
        <v>1.9821605562778473</v>
      </c>
      <c r="I552" s="61">
        <v>127.921985315737</v>
      </c>
      <c r="J552" s="61">
        <v>1737359.8230000001</v>
      </c>
      <c r="K552" s="61">
        <v>49.521020001192063</v>
      </c>
      <c r="L552" s="61">
        <v>435.46924780002212</v>
      </c>
      <c r="M552" s="61" t="e">
        <f>(M575+M598+M621)/3</f>
        <v>#REF!</v>
      </c>
      <c r="N552" s="60">
        <v>42.198</v>
      </c>
    </row>
    <row r="553" spans="1:14" hidden="1" x14ac:dyDescent="0.4">
      <c r="A553" s="43">
        <v>24</v>
      </c>
      <c r="B553" s="42" t="s">
        <v>98</v>
      </c>
      <c r="C553" s="33">
        <v>2021</v>
      </c>
      <c r="D553" s="33" t="s">
        <v>246</v>
      </c>
      <c r="E553" s="42" t="s">
        <v>256</v>
      </c>
      <c r="F553" s="60">
        <f>(F550+F551+F552)/3</f>
        <v>4.4812623936731376E-2</v>
      </c>
      <c r="G553" s="61">
        <v>5457154</v>
      </c>
      <c r="H553" s="61">
        <v>3.1857664651862194</v>
      </c>
      <c r="I553" s="61">
        <v>130.707761333024</v>
      </c>
      <c r="J553" s="61">
        <v>5409980.25</v>
      </c>
      <c r="K553" s="61">
        <v>44.159120000000001</v>
      </c>
      <c r="L553" s="61">
        <v>461.13751095604727</v>
      </c>
      <c r="M553" s="61" t="e">
        <f>(M24+M691+M1013)/3</f>
        <v>#REF!</v>
      </c>
      <c r="N553" s="60">
        <v>42.648000000000003</v>
      </c>
    </row>
    <row r="554" spans="1:14" hidden="1" x14ac:dyDescent="0.4">
      <c r="A554" s="43">
        <v>24</v>
      </c>
      <c r="B554" s="42" t="s">
        <v>98</v>
      </c>
      <c r="C554" s="33">
        <v>2022</v>
      </c>
      <c r="D554" s="33" t="s">
        <v>246</v>
      </c>
      <c r="E554" s="42" t="s">
        <v>256</v>
      </c>
      <c r="F554" s="60">
        <f>(F551+F552+F553)/3</f>
        <v>4.4760967154716592E-2</v>
      </c>
      <c r="G554" s="61">
        <v>5579144</v>
      </c>
      <c r="H554" s="61">
        <v>5.9679244534875266</v>
      </c>
      <c r="I554" s="61">
        <v>125.74287401711101</v>
      </c>
      <c r="J554" s="61">
        <v>24047722.184999999</v>
      </c>
      <c r="K554" s="61">
        <v>45.23357</v>
      </c>
      <c r="L554" s="61">
        <v>427.05809619126865</v>
      </c>
      <c r="M554" s="61" t="e">
        <f>(M577+M600+M623)/3</f>
        <v>#REF!</v>
      </c>
      <c r="N554" s="60">
        <v>43.12</v>
      </c>
    </row>
    <row r="555" spans="1:14" hidden="1" x14ac:dyDescent="0.4">
      <c r="A555" s="43">
        <v>25</v>
      </c>
      <c r="B555" s="42" t="s">
        <v>100</v>
      </c>
      <c r="C555" s="33">
        <v>2000</v>
      </c>
      <c r="D555" s="33" t="s">
        <v>246</v>
      </c>
      <c r="E555" s="42" t="s">
        <v>256</v>
      </c>
      <c r="F555" s="60">
        <v>6.1434990120638508E-2</v>
      </c>
      <c r="G555" s="61">
        <v>8259137</v>
      </c>
      <c r="H555" s="61">
        <v>5.2898048599024037</v>
      </c>
      <c r="I555" s="61">
        <f>(I578+I647+I601)/3</f>
        <v>236.76657409209292</v>
      </c>
      <c r="J555" s="61">
        <v>115172421.542</v>
      </c>
      <c r="K555" s="61">
        <v>51.571172013565189</v>
      </c>
      <c r="L555" s="61">
        <v>168.11765824777541</v>
      </c>
      <c r="M555" s="61">
        <f>(M578+M601)/2</f>
        <v>42.542493216012772</v>
      </c>
      <c r="N555" s="60">
        <v>21.637</v>
      </c>
    </row>
    <row r="556" spans="1:14" hidden="1" x14ac:dyDescent="0.4">
      <c r="A556" s="43">
        <v>25</v>
      </c>
      <c r="B556" s="42" t="s">
        <v>100</v>
      </c>
      <c r="C556" s="33">
        <v>2001</v>
      </c>
      <c r="D556" s="33" t="s">
        <v>246</v>
      </c>
      <c r="E556" s="42" t="s">
        <v>256</v>
      </c>
      <c r="F556" s="60">
        <v>6.10975494928798E-2</v>
      </c>
      <c r="G556" s="61">
        <v>8538804</v>
      </c>
      <c r="H556" s="61">
        <v>13.797652751767032</v>
      </c>
      <c r="I556" s="61">
        <f>(I579+I602+I648)/3</f>
        <v>146.23486424537896</v>
      </c>
      <c r="J556" s="61">
        <v>459866391.829</v>
      </c>
      <c r="K556" s="61">
        <v>64.321908040685386</v>
      </c>
      <c r="L556" s="61">
        <v>200.36100805232078</v>
      </c>
      <c r="M556" s="61">
        <f>(M579+M648+M602)/3</f>
        <v>28.003294496741194</v>
      </c>
      <c r="N556" s="60">
        <v>21.67</v>
      </c>
    </row>
    <row r="557" spans="1:14" hidden="1" x14ac:dyDescent="0.4">
      <c r="A557" s="43">
        <v>25</v>
      </c>
      <c r="B557" s="42" t="s">
        <v>100</v>
      </c>
      <c r="C557" s="33">
        <v>2002</v>
      </c>
      <c r="D557" s="33" t="s">
        <v>246</v>
      </c>
      <c r="E557" s="42" t="s">
        <v>256</v>
      </c>
      <c r="F557" s="60">
        <v>6.0237358272776341E-2</v>
      </c>
      <c r="G557" s="61">
        <v>8838369</v>
      </c>
      <c r="H557" s="61">
        <v>1.907819440124257</v>
      </c>
      <c r="I557" s="61">
        <f>(I580+I603+I649)/3</f>
        <v>98.874351156930445</v>
      </c>
      <c r="J557" s="61">
        <v>924119210.08700001</v>
      </c>
      <c r="K557" s="61">
        <v>126.3508078499123</v>
      </c>
      <c r="L557" s="61">
        <v>225.94731095926809</v>
      </c>
      <c r="M557" s="61">
        <f>(M580+M603+M649)/3</f>
        <v>29.047855010439473</v>
      </c>
      <c r="N557" s="60">
        <v>21.702000000000002</v>
      </c>
    </row>
    <row r="558" spans="1:14" hidden="1" x14ac:dyDescent="0.4">
      <c r="A558" s="43">
        <v>25</v>
      </c>
      <c r="B558" s="42" t="s">
        <v>100</v>
      </c>
      <c r="C558" s="33">
        <v>2003</v>
      </c>
      <c r="D558" s="33" t="s">
        <v>246</v>
      </c>
      <c r="E558" s="42" t="s">
        <v>256</v>
      </c>
      <c r="F558" s="60">
        <v>8.3174158140291499E-2</v>
      </c>
      <c r="G558" s="61">
        <v>9196366</v>
      </c>
      <c r="H558" s="61">
        <v>7.9004692091231732E-2</v>
      </c>
      <c r="I558" s="61">
        <f>(I581+I604+I650)/3</f>
        <v>88.5553829471</v>
      </c>
      <c r="J558" s="61">
        <v>712663454.921</v>
      </c>
      <c r="K558" s="61">
        <v>83.378914959931507</v>
      </c>
      <c r="L558" s="61">
        <v>298.24988170048903</v>
      </c>
      <c r="M558" s="61">
        <f>(M581+M604+M650)/3</f>
        <v>30.057311155080949</v>
      </c>
      <c r="N558" s="60">
        <v>21.734999999999999</v>
      </c>
    </row>
    <row r="559" spans="1:14" hidden="1" x14ac:dyDescent="0.4">
      <c r="A559" s="43">
        <v>25</v>
      </c>
      <c r="B559" s="42" t="s">
        <v>100</v>
      </c>
      <c r="C559" s="33">
        <v>2004</v>
      </c>
      <c r="D559" s="33" t="s">
        <v>246</v>
      </c>
      <c r="E559" s="42" t="s">
        <v>256</v>
      </c>
      <c r="F559" s="60">
        <v>8.0418136864366704E-2</v>
      </c>
      <c r="G559" s="61">
        <v>9613503</v>
      </c>
      <c r="H559" s="61">
        <v>9.7342564798664597</v>
      </c>
      <c r="I559" s="61">
        <f>(I582+I605+I651)/3</f>
        <v>87.963509579826564</v>
      </c>
      <c r="J559" s="61">
        <v>466793492.14899999</v>
      </c>
      <c r="K559" s="61">
        <v>101.76859092156376</v>
      </c>
      <c r="L559" s="61">
        <v>460.06701832057684</v>
      </c>
      <c r="M559" s="61">
        <f>(M556+M557+M558)/3</f>
        <v>29.036153554087207</v>
      </c>
      <c r="N559" s="60">
        <v>21.768000000000001</v>
      </c>
    </row>
    <row r="560" spans="1:14" hidden="1" x14ac:dyDescent="0.4">
      <c r="A560" s="43">
        <v>25</v>
      </c>
      <c r="B560" s="42" t="s">
        <v>100</v>
      </c>
      <c r="C560" s="33">
        <v>2005</v>
      </c>
      <c r="D560" s="33" t="s">
        <v>246</v>
      </c>
      <c r="E560" s="42" t="s">
        <v>256</v>
      </c>
      <c r="F560" s="60">
        <v>7.9620094408682368E-2</v>
      </c>
      <c r="G560" s="61">
        <v>10005012</v>
      </c>
      <c r="H560" s="61">
        <v>28.111933676050683</v>
      </c>
      <c r="I560" s="61">
        <f>(I583+I606+I652)/3</f>
        <v>88.826686165738593</v>
      </c>
      <c r="J560" s="61">
        <v>-99342519.356999993</v>
      </c>
      <c r="K560" s="61">
        <v>85.846745026887504</v>
      </c>
      <c r="L560" s="61">
        <v>664.59765601918048</v>
      </c>
      <c r="M560" s="61">
        <f>(M583+M606+M652)/3</f>
        <v>29.754805635813174</v>
      </c>
      <c r="N560" s="60">
        <v>21.800999999999998</v>
      </c>
    </row>
    <row r="561" spans="1:14" hidden="1" x14ac:dyDescent="0.4">
      <c r="A561" s="43">
        <v>25</v>
      </c>
      <c r="B561" s="42" t="s">
        <v>100</v>
      </c>
      <c r="C561" s="33">
        <v>2006</v>
      </c>
      <c r="D561" s="33" t="s">
        <v>246</v>
      </c>
      <c r="E561" s="42" t="s">
        <v>256</v>
      </c>
      <c r="F561" s="60">
        <v>7.8644641793530035E-2</v>
      </c>
      <c r="G561" s="61">
        <v>10365614</v>
      </c>
      <c r="H561" s="61">
        <v>9.9844279204142339</v>
      </c>
      <c r="I561" s="61">
        <f>(I607+I584+I653)/3</f>
        <v>93.440179925227326</v>
      </c>
      <c r="J561" s="61">
        <v>-278413999.89999998</v>
      </c>
      <c r="K561" s="61">
        <v>95.913228634579625</v>
      </c>
      <c r="L561" s="61">
        <v>716.66776844237995</v>
      </c>
      <c r="M561" s="61">
        <f>(M584+M607+M653)/3</f>
        <v>30.404575624528249</v>
      </c>
      <c r="N561" s="60">
        <v>21.834</v>
      </c>
    </row>
    <row r="562" spans="1:14" hidden="1" x14ac:dyDescent="0.4">
      <c r="A562" s="43">
        <v>25</v>
      </c>
      <c r="B562" s="42" t="s">
        <v>100</v>
      </c>
      <c r="C562" s="33">
        <v>2007</v>
      </c>
      <c r="D562" s="33" t="s">
        <v>246</v>
      </c>
      <c r="E562" s="42" t="s">
        <v>256</v>
      </c>
      <c r="F562" s="60">
        <v>8.1742235257044132E-2</v>
      </c>
      <c r="G562" s="61">
        <v>10722731</v>
      </c>
      <c r="H562" s="61">
        <v>3.3019342625677552</v>
      </c>
      <c r="I562" s="61">
        <f>(I585+I608+I654)/3</f>
        <v>92.742178716851029</v>
      </c>
      <c r="J562" s="61">
        <v>-321654999.89999998</v>
      </c>
      <c r="K562" s="61">
        <v>84.731023863553943</v>
      </c>
      <c r="L562" s="61">
        <v>806.71031879149746</v>
      </c>
      <c r="M562" s="61">
        <f>(M585+M608+M654)/3</f>
        <v>32.344133966608105</v>
      </c>
      <c r="N562" s="60">
        <v>21.867999999999999</v>
      </c>
    </row>
    <row r="563" spans="1:14" hidden="1" x14ac:dyDescent="0.4">
      <c r="A563" s="43">
        <v>25</v>
      </c>
      <c r="B563" s="42" t="s">
        <v>100</v>
      </c>
      <c r="C563" s="33">
        <v>2008</v>
      </c>
      <c r="D563" s="33" t="s">
        <v>246</v>
      </c>
      <c r="E563" s="42" t="s">
        <v>256</v>
      </c>
      <c r="F563" s="60">
        <v>9.2596730561444157E-2</v>
      </c>
      <c r="G563" s="61">
        <v>11098664</v>
      </c>
      <c r="H563" s="61">
        <v>8.64881979028074</v>
      </c>
      <c r="I563" s="61">
        <f>(I586+I609+I655)/3</f>
        <v>95.954540987343464</v>
      </c>
      <c r="J563" s="61">
        <v>466130999.89999998</v>
      </c>
      <c r="K563" s="61">
        <v>80.289666415130611</v>
      </c>
      <c r="L563" s="61">
        <v>936.49413707497195</v>
      </c>
      <c r="M563" s="61">
        <f>(M586+M609+M655)/3</f>
        <v>32.337445686021802</v>
      </c>
      <c r="N563" s="60">
        <v>21.901</v>
      </c>
    </row>
    <row r="564" spans="1:14" hidden="1" x14ac:dyDescent="0.4">
      <c r="A564" s="43">
        <v>25</v>
      </c>
      <c r="B564" s="42" t="s">
        <v>100</v>
      </c>
      <c r="C564" s="33">
        <v>2009</v>
      </c>
      <c r="D564" s="33" t="s">
        <v>246</v>
      </c>
      <c r="E564" s="42" t="s">
        <v>256</v>
      </c>
      <c r="F564" s="60">
        <v>9.6919588925940992E-2</v>
      </c>
      <c r="G564" s="61">
        <v>11496128</v>
      </c>
      <c r="H564" s="61">
        <v>-9.5587544775632551</v>
      </c>
      <c r="I564" s="61">
        <f>(I587+I610+I656)/3</f>
        <v>97.5004435954869</v>
      </c>
      <c r="J564" s="61">
        <v>374899999.89999998</v>
      </c>
      <c r="K564" s="61">
        <v>77.109464366371455</v>
      </c>
      <c r="L564" s="61">
        <v>808.16152351367407</v>
      </c>
      <c r="M564" s="61">
        <f>(M587+M610+M656)/3</f>
        <v>31.938191406950565</v>
      </c>
      <c r="N564" s="60">
        <v>21.934000000000001</v>
      </c>
    </row>
    <row r="565" spans="1:14" hidden="1" x14ac:dyDescent="0.4">
      <c r="A565" s="43">
        <v>25</v>
      </c>
      <c r="B565" s="42" t="s">
        <v>100</v>
      </c>
      <c r="C565" s="33">
        <v>2010</v>
      </c>
      <c r="D565" s="33" t="s">
        <v>246</v>
      </c>
      <c r="E565" s="42" t="s">
        <v>256</v>
      </c>
      <c r="F565" s="60">
        <v>0.10004433056765405</v>
      </c>
      <c r="G565" s="61">
        <v>11894727</v>
      </c>
      <c r="H565" s="61">
        <v>6.3911950513066955</v>
      </c>
      <c r="I565" s="61">
        <v>100</v>
      </c>
      <c r="J565" s="61">
        <v>313000000</v>
      </c>
      <c r="K565" s="61">
        <v>80.390709289116216</v>
      </c>
      <c r="L565" s="61">
        <v>896.87670462039409</v>
      </c>
      <c r="M565" s="61">
        <f>(M588+M611+M657)/3</f>
        <v>31.603928714063361</v>
      </c>
      <c r="N565" s="60">
        <v>21.984999999999999</v>
      </c>
    </row>
    <row r="566" spans="1:14" hidden="1" x14ac:dyDescent="0.4">
      <c r="A566" s="43">
        <v>25</v>
      </c>
      <c r="B566" s="42" t="s">
        <v>100</v>
      </c>
      <c r="C566" s="33">
        <v>2011</v>
      </c>
      <c r="D566" s="33" t="s">
        <v>246</v>
      </c>
      <c r="E566" s="42" t="s">
        <v>256</v>
      </c>
      <c r="F566" s="60">
        <v>8.1481320015944492E-2</v>
      </c>
      <c r="G566" s="61">
        <v>12317730</v>
      </c>
      <c r="H566" s="61">
        <v>8.5803989581478817</v>
      </c>
      <c r="I566" s="61">
        <f>(I589+I612+I658)/3</f>
        <v>102.96152493016966</v>
      </c>
      <c r="J566" s="61">
        <v>281899999.89999998</v>
      </c>
      <c r="K566" s="61">
        <v>80.681074893641508</v>
      </c>
      <c r="L566" s="61">
        <v>988.19416004730522</v>
      </c>
      <c r="M566" s="61">
        <f>(M589+M612+M658)/3</f>
        <v>32.691952072968824</v>
      </c>
      <c r="N566" s="60">
        <v>22.053999999999998</v>
      </c>
    </row>
    <row r="567" spans="1:14" hidden="1" x14ac:dyDescent="0.4">
      <c r="A567" s="43">
        <v>25</v>
      </c>
      <c r="B567" s="42" t="s">
        <v>100</v>
      </c>
      <c r="C567" s="33">
        <v>2012</v>
      </c>
      <c r="D567" s="33" t="s">
        <v>246</v>
      </c>
      <c r="E567" s="42" t="s">
        <v>256</v>
      </c>
      <c r="F567" s="60">
        <v>9.6725918638679118E-2</v>
      </c>
      <c r="G567" s="61">
        <v>12754906</v>
      </c>
      <c r="H567" s="61">
        <v>1.0972457122318673</v>
      </c>
      <c r="I567" s="61">
        <f>(I590+I659+I613)/3</f>
        <v>106.25894764131</v>
      </c>
      <c r="J567" s="61">
        <v>579793037.39100003</v>
      </c>
      <c r="K567" s="61">
        <v>80.57561968420994</v>
      </c>
      <c r="L567" s="61">
        <v>969.61614277158617</v>
      </c>
      <c r="M567" s="61">
        <f>(M590+M613+M659)/3</f>
        <v>50.19502584579368</v>
      </c>
      <c r="N567" s="60">
        <v>22.141999999999999</v>
      </c>
    </row>
    <row r="568" spans="1:14" hidden="1" x14ac:dyDescent="0.4">
      <c r="A568" s="43">
        <v>25</v>
      </c>
      <c r="B568" s="42" t="s">
        <v>100</v>
      </c>
      <c r="C568" s="33">
        <v>2013</v>
      </c>
      <c r="D568" s="33" t="s">
        <v>246</v>
      </c>
      <c r="E568" s="42" t="s">
        <v>256</v>
      </c>
      <c r="F568" s="60">
        <v>0.11252828415060084</v>
      </c>
      <c r="G568" s="61">
        <v>13216766</v>
      </c>
      <c r="H568" s="61">
        <v>-4.1413674041774442</v>
      </c>
      <c r="I568" s="61">
        <f>(I591+I614+I660)/3</f>
        <v>108.02410410846166</v>
      </c>
      <c r="J568" s="61">
        <v>520200751.33999997</v>
      </c>
      <c r="K568" s="61">
        <v>72.648915757205742</v>
      </c>
      <c r="L568" s="61">
        <v>980.08354437300682</v>
      </c>
      <c r="M568" s="61">
        <f>(M614+M591+M660)/3</f>
        <v>50.262877415475266</v>
      </c>
      <c r="N568" s="60">
        <v>22.248000000000001</v>
      </c>
    </row>
    <row r="569" spans="1:14" hidden="1" x14ac:dyDescent="0.4">
      <c r="A569" s="43">
        <v>25</v>
      </c>
      <c r="B569" s="42" t="s">
        <v>100</v>
      </c>
      <c r="C569" s="33">
        <v>2014</v>
      </c>
      <c r="D569" s="33" t="s">
        <v>246</v>
      </c>
      <c r="E569" s="42" t="s">
        <v>256</v>
      </c>
      <c r="F569" s="60">
        <v>0.10827818916172634</v>
      </c>
      <c r="G569" s="61">
        <v>13697126</v>
      </c>
      <c r="H569" s="61">
        <v>0.64578533247274095</v>
      </c>
      <c r="I569" s="61">
        <f>(I592+I615+I661)/3</f>
        <v>106.56574917407524</v>
      </c>
      <c r="J569" s="61">
        <v>-675545915.42999995</v>
      </c>
      <c r="K569" s="61">
        <v>76.626523166897073</v>
      </c>
      <c r="L569" s="61">
        <v>1017.7877620885496</v>
      </c>
      <c r="M569" s="61">
        <f>(M592+M661+M615)/3</f>
        <v>44.277556725860165</v>
      </c>
      <c r="N569" s="60">
        <v>22.372</v>
      </c>
    </row>
    <row r="570" spans="1:14" hidden="1" x14ac:dyDescent="0.4">
      <c r="A570" s="43">
        <v>25</v>
      </c>
      <c r="B570" s="42" t="s">
        <v>100</v>
      </c>
      <c r="C570" s="33">
        <v>2015</v>
      </c>
      <c r="D570" s="33" t="s">
        <v>246</v>
      </c>
      <c r="E570" s="42" t="s">
        <v>256</v>
      </c>
      <c r="F570" s="60">
        <v>0.10456303746306471</v>
      </c>
      <c r="G570" s="61">
        <v>14140274</v>
      </c>
      <c r="H570" s="61">
        <v>-8.4800172583267823</v>
      </c>
      <c r="I570" s="61">
        <f>(I547+I593+I616)/3</f>
        <v>111.22403880995647</v>
      </c>
      <c r="J570" s="61">
        <v>559642022.52900004</v>
      </c>
      <c r="K570" s="61">
        <v>66.564164349706516</v>
      </c>
      <c r="L570" s="61">
        <v>774.41160312411864</v>
      </c>
      <c r="M570" s="61">
        <f>(M593+M616+M662)/3</f>
        <v>42.864256128467694</v>
      </c>
      <c r="N570" s="60">
        <v>22.515000000000001</v>
      </c>
    </row>
    <row r="571" spans="1:14" hidden="1" x14ac:dyDescent="0.4">
      <c r="A571" s="43">
        <v>25</v>
      </c>
      <c r="B571" s="42" t="s">
        <v>100</v>
      </c>
      <c r="C571" s="33">
        <v>2016</v>
      </c>
      <c r="D571" s="33" t="s">
        <v>246</v>
      </c>
      <c r="E571" s="42" t="s">
        <v>256</v>
      </c>
      <c r="F571" s="60">
        <v>0.10072718438850964</v>
      </c>
      <c r="G571" s="61">
        <v>14592585</v>
      </c>
      <c r="H571" s="61">
        <v>-1.4008392794990385</v>
      </c>
      <c r="I571" s="61">
        <f>(I548+I594+I617)/3</f>
        <v>111.76530267730062</v>
      </c>
      <c r="J571" s="61">
        <v>244682120.96900001</v>
      </c>
      <c r="K571" s="61">
        <v>63.29692513368984</v>
      </c>
      <c r="L571" s="61">
        <v>691.98007742773052</v>
      </c>
      <c r="M571" s="61">
        <f>(M594+M617+M663)/3</f>
        <v>42.731601237047961</v>
      </c>
      <c r="N571" s="60">
        <v>22.677</v>
      </c>
    </row>
    <row r="572" spans="1:14" hidden="1" x14ac:dyDescent="0.4">
      <c r="A572" s="43">
        <v>25</v>
      </c>
      <c r="B572" s="42" t="s">
        <v>100</v>
      </c>
      <c r="C572" s="33">
        <v>2017</v>
      </c>
      <c r="D572" s="33" t="s">
        <v>246</v>
      </c>
      <c r="E572" s="42" t="s">
        <v>256</v>
      </c>
      <c r="F572" s="60">
        <v>9.8648511416367782E-2</v>
      </c>
      <c r="G572" s="61">
        <v>15085884</v>
      </c>
      <c r="H572" s="61">
        <v>2.8251913515504157E-2</v>
      </c>
      <c r="I572" s="61">
        <f>(I569+I570+I571)/3</f>
        <v>109.85169688711078</v>
      </c>
      <c r="J572" s="61">
        <v>363381636.39700001</v>
      </c>
      <c r="K572" s="61">
        <v>73.575008182222334</v>
      </c>
      <c r="L572" s="61">
        <v>662.89747296331473</v>
      </c>
      <c r="M572" s="61">
        <f>(M570+M569+M571)/3</f>
        <v>43.291138030458605</v>
      </c>
      <c r="N572" s="60">
        <v>22.858000000000001</v>
      </c>
    </row>
    <row r="573" spans="1:14" hidden="1" x14ac:dyDescent="0.4">
      <c r="A573" s="43">
        <v>25</v>
      </c>
      <c r="B573" s="42" t="s">
        <v>100</v>
      </c>
      <c r="C573" s="33">
        <v>2018</v>
      </c>
      <c r="D573" s="33" t="s">
        <v>246</v>
      </c>
      <c r="E573" s="42" t="s">
        <v>256</v>
      </c>
      <c r="F573" s="60">
        <v>9.9806398401457053E-2</v>
      </c>
      <c r="G573" s="61">
        <v>15604210</v>
      </c>
      <c r="H573" s="61">
        <v>5.0146577780750761</v>
      </c>
      <c r="I573" s="61">
        <f>(I596+I619+I550)/3</f>
        <v>115.03987700220962</v>
      </c>
      <c r="J573" s="61">
        <v>460890507.64999998</v>
      </c>
      <c r="K573" s="61">
        <v>74.204753732165727</v>
      </c>
      <c r="L573" s="61">
        <v>720.26510142708514</v>
      </c>
      <c r="M573" s="61">
        <f>(M570+M571+M572)/3</f>
        <v>42.962331798658084</v>
      </c>
      <c r="N573" s="60">
        <v>23.059000000000001</v>
      </c>
    </row>
    <row r="574" spans="1:14" hidden="1" x14ac:dyDescent="0.4">
      <c r="A574" s="43">
        <v>25</v>
      </c>
      <c r="B574" s="42" t="s">
        <v>100</v>
      </c>
      <c r="C574" s="33">
        <v>2019</v>
      </c>
      <c r="D574" s="33" t="s">
        <v>246</v>
      </c>
      <c r="E574" s="42" t="s">
        <v>256</v>
      </c>
      <c r="F574" s="60">
        <v>9.8196388560554793E-2</v>
      </c>
      <c r="G574" s="61">
        <v>16126866</v>
      </c>
      <c r="H574" s="61">
        <v>2.8560341198774495</v>
      </c>
      <c r="I574" s="61">
        <f>(I597+I551+I620)/3</f>
        <v>112.98642026092347</v>
      </c>
      <c r="J574" s="61">
        <v>566638947.95200002</v>
      </c>
      <c r="K574" s="61">
        <v>74.570525555855824</v>
      </c>
      <c r="L574" s="61">
        <v>701.62120102742381</v>
      </c>
      <c r="M574" s="61">
        <f>(M597+M620+M666)/3</f>
        <v>42.734447453505176</v>
      </c>
      <c r="N574" s="60">
        <v>23.279</v>
      </c>
    </row>
    <row r="575" spans="1:14" hidden="1" x14ac:dyDescent="0.4">
      <c r="A575" s="43">
        <v>25</v>
      </c>
      <c r="B575" s="42" t="s">
        <v>100</v>
      </c>
      <c r="C575" s="33">
        <v>2020</v>
      </c>
      <c r="D575" s="33" t="s">
        <v>246</v>
      </c>
      <c r="E575" s="42" t="s">
        <v>256</v>
      </c>
      <c r="F575" s="60">
        <v>9.4228187096902505E-2</v>
      </c>
      <c r="G575" s="61">
        <v>16644701</v>
      </c>
      <c r="H575" s="61">
        <v>-5.4548964076371789</v>
      </c>
      <c r="I575" s="61">
        <f>(I552+I598+I621)/3</f>
        <v>112.17282358281609</v>
      </c>
      <c r="J575" s="61">
        <v>557692503.31200004</v>
      </c>
      <c r="K575" s="61">
        <v>68.730360141461105</v>
      </c>
      <c r="L575" s="61">
        <v>643.77221569400865</v>
      </c>
      <c r="M575" s="61">
        <f>(M574+M573+M572)/3</f>
        <v>42.995972427540615</v>
      </c>
      <c r="N575" s="60">
        <v>23.52</v>
      </c>
    </row>
    <row r="576" spans="1:14" hidden="1" x14ac:dyDescent="0.4">
      <c r="A576" s="43">
        <v>25</v>
      </c>
      <c r="B576" s="42" t="s">
        <v>100</v>
      </c>
      <c r="C576" s="33">
        <v>2021</v>
      </c>
      <c r="D576" s="33" t="s">
        <v>246</v>
      </c>
      <c r="E576" s="42" t="s">
        <v>256</v>
      </c>
      <c r="F576" s="60">
        <f>(F573+F574+F575)/3</f>
        <v>9.7410324686304783E-2</v>
      </c>
      <c r="G576" s="61">
        <v>17179740</v>
      </c>
      <c r="H576" s="61">
        <v>7.1999883084862972</v>
      </c>
      <c r="I576" s="61">
        <f>(I553+I599+I622)/3</f>
        <v>115.2968076971617</v>
      </c>
      <c r="J576" s="61">
        <v>705100759.30400002</v>
      </c>
      <c r="K576" s="61">
        <v>82.984776867046989</v>
      </c>
      <c r="L576" s="61">
        <v>685.69031503754684</v>
      </c>
      <c r="M576" s="61">
        <f t="shared" ref="M576:M577" si="23">(M575+M574+M573)/3</f>
        <v>42.897583893234618</v>
      </c>
      <c r="N576" s="60">
        <v>23.780999999999999</v>
      </c>
    </row>
    <row r="577" spans="1:14" hidden="1" x14ac:dyDescent="0.4">
      <c r="A577" s="43">
        <v>25</v>
      </c>
      <c r="B577" s="42" t="s">
        <v>100</v>
      </c>
      <c r="C577" s="33">
        <v>2022</v>
      </c>
      <c r="D577" s="33" t="s">
        <v>246</v>
      </c>
      <c r="E577" s="42" t="s">
        <v>256</v>
      </c>
      <c r="F577" s="60">
        <f>(F574+F575+F576)/3</f>
        <v>9.6611633447920689E-2</v>
      </c>
      <c r="G577" s="61">
        <v>17723315</v>
      </c>
      <c r="H577" s="61">
        <v>18.655802309455069</v>
      </c>
      <c r="I577" s="61">
        <f>(I600+I554+I623)/3</f>
        <v>112.12088342800574</v>
      </c>
      <c r="J577" s="61">
        <v>614018506.46300006</v>
      </c>
      <c r="K577" s="61">
        <v>90.762829559422372</v>
      </c>
      <c r="L577" s="61">
        <v>716.80438113458445</v>
      </c>
      <c r="M577" s="61">
        <f t="shared" si="23"/>
        <v>42.876001258093474</v>
      </c>
      <c r="N577" s="60">
        <v>24.062999999999999</v>
      </c>
    </row>
    <row r="578" spans="1:14" hidden="1" x14ac:dyDescent="0.4">
      <c r="A578" s="43">
        <v>26</v>
      </c>
      <c r="B578" s="42" t="s">
        <v>102</v>
      </c>
      <c r="C578" s="33">
        <v>2000</v>
      </c>
      <c r="D578" s="33" t="s">
        <v>251</v>
      </c>
      <c r="E578" s="42" t="s">
        <v>248</v>
      </c>
      <c r="F578" s="60">
        <v>3.2845987626596727</v>
      </c>
      <c r="G578" s="61">
        <v>15351799</v>
      </c>
      <c r="H578" s="61">
        <v>4.5600434868932496</v>
      </c>
      <c r="I578" s="61">
        <v>106.49055264109001</v>
      </c>
      <c r="J578" s="61">
        <v>4860015667.5200005</v>
      </c>
      <c r="K578" s="61">
        <v>58.711923089314155</v>
      </c>
      <c r="L578" s="61">
        <v>5102.9687606670377</v>
      </c>
      <c r="M578" s="61">
        <v>34.046492491256949</v>
      </c>
      <c r="N578" s="60">
        <v>86.072999999999993</v>
      </c>
    </row>
    <row r="579" spans="1:14" hidden="1" x14ac:dyDescent="0.4">
      <c r="A579" s="43">
        <v>26</v>
      </c>
      <c r="B579" s="42" t="s">
        <v>102</v>
      </c>
      <c r="C579" s="33">
        <v>2001</v>
      </c>
      <c r="D579" s="33" t="s">
        <v>251</v>
      </c>
      <c r="E579" s="42" t="s">
        <v>248</v>
      </c>
      <c r="F579" s="60">
        <v>3.1193744283842713</v>
      </c>
      <c r="G579" s="61">
        <v>15523978</v>
      </c>
      <c r="H579" s="61">
        <v>4.2771469816093202</v>
      </c>
      <c r="I579" s="61">
        <v>95.929349494728001</v>
      </c>
      <c r="J579" s="61">
        <v>4199763048.8499999</v>
      </c>
      <c r="K579" s="61">
        <v>62.144766969204902</v>
      </c>
      <c r="L579" s="61">
        <v>4610.5926946489762</v>
      </c>
      <c r="M579" s="61">
        <v>31.375910844406345</v>
      </c>
      <c r="N579" s="60">
        <v>86.363</v>
      </c>
    </row>
    <row r="580" spans="1:14" hidden="1" x14ac:dyDescent="0.4">
      <c r="A580" s="43">
        <v>26</v>
      </c>
      <c r="B580" s="42" t="s">
        <v>102</v>
      </c>
      <c r="C580" s="33">
        <v>2002</v>
      </c>
      <c r="D580" s="33" t="s">
        <v>251</v>
      </c>
      <c r="E580" s="42" t="s">
        <v>248</v>
      </c>
      <c r="F580" s="60">
        <v>3.1299896328420349</v>
      </c>
      <c r="G580" s="61">
        <v>15693790</v>
      </c>
      <c r="H580" s="61">
        <v>3.3406603675506688</v>
      </c>
      <c r="I580" s="61">
        <v>91.660811832212303</v>
      </c>
      <c r="J580" s="61">
        <v>2549923142.4110799</v>
      </c>
      <c r="K580" s="61">
        <v>62.483851902378028</v>
      </c>
      <c r="L580" s="61">
        <v>4477.1878532593146</v>
      </c>
      <c r="M580" s="61">
        <v>33.220839485340647</v>
      </c>
      <c r="N580" s="60">
        <v>86.605999999999995</v>
      </c>
    </row>
    <row r="581" spans="1:14" hidden="1" x14ac:dyDescent="0.4">
      <c r="A581" s="43">
        <v>26</v>
      </c>
      <c r="B581" s="42" t="s">
        <v>102</v>
      </c>
      <c r="C581" s="33">
        <v>2003</v>
      </c>
      <c r="D581" s="33" t="s">
        <v>251</v>
      </c>
      <c r="E581" s="42" t="s">
        <v>248</v>
      </c>
      <c r="F581" s="60">
        <v>3.165410522354593</v>
      </c>
      <c r="G581" s="61">
        <v>15859112</v>
      </c>
      <c r="H581" s="61">
        <v>4.300300885890934</v>
      </c>
      <c r="I581" s="61">
        <v>86.214414243809003</v>
      </c>
      <c r="J581" s="61">
        <v>3485728421.7502699</v>
      </c>
      <c r="K581" s="61">
        <v>65.693419590904981</v>
      </c>
      <c r="L581" s="61">
        <v>4823.2574209741715</v>
      </c>
      <c r="M581" s="61">
        <v>35.349794238683124</v>
      </c>
      <c r="N581" s="60">
        <v>86.665000000000006</v>
      </c>
    </row>
    <row r="582" spans="1:14" hidden="1" x14ac:dyDescent="0.4">
      <c r="A582" s="43">
        <v>26</v>
      </c>
      <c r="B582" s="42" t="s">
        <v>102</v>
      </c>
      <c r="C582" s="33">
        <v>2004</v>
      </c>
      <c r="D582" s="33" t="s">
        <v>251</v>
      </c>
      <c r="E582" s="42" t="s">
        <v>248</v>
      </c>
      <c r="F582" s="60">
        <v>3.4319026523092884</v>
      </c>
      <c r="G582" s="61">
        <v>16017966</v>
      </c>
      <c r="H582" s="61">
        <v>7.0247617068782233</v>
      </c>
      <c r="I582" s="61">
        <v>91.040337433337399</v>
      </c>
      <c r="J582" s="61">
        <v>4968731407.6240501</v>
      </c>
      <c r="K582" s="61">
        <v>69.88936005342741</v>
      </c>
      <c r="L582" s="61">
        <v>6185.3037846109601</v>
      </c>
      <c r="M582" s="61">
        <v>39.133695855991</v>
      </c>
      <c r="N582" s="60">
        <v>86.724999999999994</v>
      </c>
    </row>
    <row r="583" spans="1:14" hidden="1" x14ac:dyDescent="0.4">
      <c r="A583" s="43">
        <v>26</v>
      </c>
      <c r="B583" s="42" t="s">
        <v>102</v>
      </c>
      <c r="C583" s="33">
        <v>2005</v>
      </c>
      <c r="D583" s="33" t="s">
        <v>251</v>
      </c>
      <c r="E583" s="42" t="s">
        <v>248</v>
      </c>
      <c r="F583" s="60">
        <v>3.460143672044389</v>
      </c>
      <c r="G583" s="61">
        <v>16175311</v>
      </c>
      <c r="H583" s="61">
        <v>7.1203153565192281</v>
      </c>
      <c r="I583" s="61">
        <v>96.325892006161496</v>
      </c>
      <c r="J583" s="61">
        <v>5990831828.9531002</v>
      </c>
      <c r="K583" s="61">
        <v>72.062534239262277</v>
      </c>
      <c r="L583" s="61">
        <v>7560.5436712389228</v>
      </c>
      <c r="M583" s="61">
        <v>38.257993384785003</v>
      </c>
      <c r="N583" s="60">
        <v>86.783000000000001</v>
      </c>
    </row>
    <row r="584" spans="1:14" hidden="1" x14ac:dyDescent="0.4">
      <c r="A584" s="43">
        <v>26</v>
      </c>
      <c r="B584" s="42" t="s">
        <v>102</v>
      </c>
      <c r="C584" s="33">
        <v>2006</v>
      </c>
      <c r="D584" s="33" t="s">
        <v>251</v>
      </c>
      <c r="E584" s="42" t="s">
        <v>248</v>
      </c>
      <c r="F584" s="60">
        <v>3.4985973005113387</v>
      </c>
      <c r="G584" s="61">
        <v>16334575</v>
      </c>
      <c r="H584" s="61">
        <v>12.349895918014141</v>
      </c>
      <c r="I584" s="61">
        <v>100.142843436403</v>
      </c>
      <c r="J584" s="61">
        <v>4755333483.3666201</v>
      </c>
      <c r="K584" s="61">
        <v>73.711635045561636</v>
      </c>
      <c r="L584" s="61">
        <v>9418.2749236421314</v>
      </c>
      <c r="M584" s="61">
        <v>37.477542220625224</v>
      </c>
      <c r="N584" s="60">
        <v>86.841999999999999</v>
      </c>
    </row>
    <row r="585" spans="1:14" hidden="1" x14ac:dyDescent="0.4">
      <c r="A585" s="43">
        <v>26</v>
      </c>
      <c r="B585" s="42" t="s">
        <v>102</v>
      </c>
      <c r="C585" s="33">
        <v>2007</v>
      </c>
      <c r="D585" s="33" t="s">
        <v>251</v>
      </c>
      <c r="E585" s="42" t="s">
        <v>248</v>
      </c>
      <c r="F585" s="60">
        <v>3.9146343696095274</v>
      </c>
      <c r="G585" s="61">
        <v>16495538</v>
      </c>
      <c r="H585" s="61">
        <v>5.088757064565911</v>
      </c>
      <c r="I585" s="61">
        <v>97.517795853597704</v>
      </c>
      <c r="J585" s="61">
        <v>10545224588.4776</v>
      </c>
      <c r="K585" s="61">
        <v>76.977024714647385</v>
      </c>
      <c r="L585" s="61">
        <v>10456.832383906371</v>
      </c>
      <c r="M585" s="61">
        <v>41.801458928005069</v>
      </c>
      <c r="N585" s="60">
        <v>86.9</v>
      </c>
    </row>
    <row r="586" spans="1:14" hidden="1" x14ac:dyDescent="0.4">
      <c r="A586" s="43">
        <v>26</v>
      </c>
      <c r="B586" s="42" t="s">
        <v>102</v>
      </c>
      <c r="C586" s="33">
        <v>2008</v>
      </c>
      <c r="D586" s="33" t="s">
        <v>251</v>
      </c>
      <c r="E586" s="42" t="s">
        <v>248</v>
      </c>
      <c r="F586" s="60">
        <v>4.0807703429627011</v>
      </c>
      <c r="G586" s="61">
        <v>16661462</v>
      </c>
      <c r="H586" s="61">
        <v>0.31113250293626038</v>
      </c>
      <c r="I586" s="61">
        <v>98.26344630461</v>
      </c>
      <c r="J586" s="61">
        <v>18811777951.3689</v>
      </c>
      <c r="K586" s="61">
        <v>80.676626240175892</v>
      </c>
      <c r="L586" s="61">
        <v>10797.047370511658</v>
      </c>
      <c r="M586" s="61">
        <v>43.361900466095328</v>
      </c>
      <c r="N586" s="60">
        <v>86.959000000000003</v>
      </c>
    </row>
    <row r="587" spans="1:14" hidden="1" x14ac:dyDescent="0.4">
      <c r="A587" s="43">
        <v>26</v>
      </c>
      <c r="B587" s="42" t="s">
        <v>102</v>
      </c>
      <c r="C587" s="33">
        <v>2009</v>
      </c>
      <c r="D587" s="33" t="s">
        <v>251</v>
      </c>
      <c r="E587" s="42" t="s">
        <v>248</v>
      </c>
      <c r="F587" s="60">
        <v>3.8881282009561082</v>
      </c>
      <c r="G587" s="61">
        <v>16833447</v>
      </c>
      <c r="H587" s="61">
        <v>3.5777950370729457</v>
      </c>
      <c r="I587" s="61">
        <v>95.134090423004807</v>
      </c>
      <c r="J587" s="61">
        <v>12750321998.889</v>
      </c>
      <c r="K587" s="61">
        <v>66.686030962691135</v>
      </c>
      <c r="L587" s="61">
        <v>10204.55885376164</v>
      </c>
      <c r="M587" s="61">
        <v>42.000311575011686</v>
      </c>
      <c r="N587" s="60">
        <v>87.016999999999996</v>
      </c>
    </row>
    <row r="588" spans="1:14" hidden="1" x14ac:dyDescent="0.4">
      <c r="A588" s="43">
        <v>26</v>
      </c>
      <c r="B588" s="42" t="s">
        <v>102</v>
      </c>
      <c r="C588" s="33">
        <v>2010</v>
      </c>
      <c r="D588" s="33" t="s">
        <v>251</v>
      </c>
      <c r="E588" s="42" t="s">
        <v>248</v>
      </c>
      <c r="F588" s="60">
        <v>4.1018839975765937</v>
      </c>
      <c r="G588" s="61">
        <v>17004162</v>
      </c>
      <c r="H588" s="61">
        <v>8.8574414958317647</v>
      </c>
      <c r="I588" s="61">
        <v>100</v>
      </c>
      <c r="J588" s="61">
        <v>14849443157.025</v>
      </c>
      <c r="K588" s="61">
        <v>69.717680136106267</v>
      </c>
      <c r="L588" s="61">
        <v>12764.593117867114</v>
      </c>
      <c r="M588" s="61">
        <v>40.034990523399912</v>
      </c>
      <c r="N588" s="60">
        <v>87.073999999999998</v>
      </c>
    </row>
    <row r="589" spans="1:14" hidden="1" x14ac:dyDescent="0.4">
      <c r="A589" s="43">
        <v>26</v>
      </c>
      <c r="B589" s="42" t="s">
        <v>102</v>
      </c>
      <c r="C589" s="33">
        <v>2011</v>
      </c>
      <c r="D589" s="33" t="s">
        <v>251</v>
      </c>
      <c r="E589" s="42" t="s">
        <v>248</v>
      </c>
      <c r="F589" s="60">
        <v>4.4528008236841572</v>
      </c>
      <c r="G589" s="61">
        <v>17173573</v>
      </c>
      <c r="H589" s="61">
        <v>3.2605148601492431</v>
      </c>
      <c r="I589" s="61">
        <v>100.708996026184</v>
      </c>
      <c r="J589" s="61">
        <v>26369463388.827301</v>
      </c>
      <c r="K589" s="61">
        <v>72.481642810037158</v>
      </c>
      <c r="L589" s="61">
        <v>14637.756166625351</v>
      </c>
      <c r="M589" s="61">
        <v>43.12084993359894</v>
      </c>
      <c r="N589" s="60">
        <v>87.132000000000005</v>
      </c>
    </row>
    <row r="590" spans="1:14" hidden="1" x14ac:dyDescent="0.4">
      <c r="A590" s="43">
        <v>26</v>
      </c>
      <c r="B590" s="42" t="s">
        <v>102</v>
      </c>
      <c r="C590" s="33">
        <v>2012</v>
      </c>
      <c r="D590" s="33" t="s">
        <v>251</v>
      </c>
      <c r="E590" s="42" t="s">
        <v>248</v>
      </c>
      <c r="F590" s="60">
        <v>4.5216027820918638</v>
      </c>
      <c r="G590" s="61">
        <v>17341771</v>
      </c>
      <c r="H590" s="61">
        <v>0.76346667921202993</v>
      </c>
      <c r="I590" s="61">
        <v>102.90101382753301</v>
      </c>
      <c r="J590" s="61">
        <v>31801970676.060799</v>
      </c>
      <c r="K590" s="61">
        <v>68.156142893165921</v>
      </c>
      <c r="L590" s="61">
        <v>15397.780459815154</v>
      </c>
      <c r="M590" s="61">
        <v>47.863247863247857</v>
      </c>
      <c r="N590" s="60">
        <v>87.188999999999993</v>
      </c>
    </row>
    <row r="591" spans="1:14" hidden="1" x14ac:dyDescent="0.4">
      <c r="A591" s="43">
        <v>26</v>
      </c>
      <c r="B591" s="42" t="s">
        <v>102</v>
      </c>
      <c r="C591" s="33">
        <v>2013</v>
      </c>
      <c r="D591" s="33" t="s">
        <v>251</v>
      </c>
      <c r="E591" s="42" t="s">
        <v>248</v>
      </c>
      <c r="F591" s="60">
        <v>4.7400831242852268</v>
      </c>
      <c r="G591" s="61">
        <v>17509925</v>
      </c>
      <c r="H591" s="61">
        <v>2.2607706122646647</v>
      </c>
      <c r="I591" s="61">
        <v>101.363802355251</v>
      </c>
      <c r="J591" s="61">
        <v>21120756844.018101</v>
      </c>
      <c r="K591" s="61">
        <v>65.143287953719579</v>
      </c>
      <c r="L591" s="61">
        <v>15842.159156860007</v>
      </c>
      <c r="M591" s="61">
        <v>46.88452627728325</v>
      </c>
      <c r="N591" s="60">
        <v>87.245999999999995</v>
      </c>
    </row>
    <row r="592" spans="1:14" hidden="1" x14ac:dyDescent="0.4">
      <c r="A592" s="43">
        <v>26</v>
      </c>
      <c r="B592" s="42" t="s">
        <v>102</v>
      </c>
      <c r="C592" s="33">
        <v>2014</v>
      </c>
      <c r="D592" s="33" t="s">
        <v>251</v>
      </c>
      <c r="E592" s="42" t="s">
        <v>248</v>
      </c>
      <c r="F592" s="60">
        <v>4.3285934591454973</v>
      </c>
      <c r="G592" s="61">
        <v>17687108</v>
      </c>
      <c r="H592" s="61">
        <v>5.8528916281727277</v>
      </c>
      <c r="I592" s="61">
        <v>91.880374540783706</v>
      </c>
      <c r="J592" s="61">
        <v>25527831848.954601</v>
      </c>
      <c r="K592" s="61">
        <v>65.634628120340238</v>
      </c>
      <c r="L592" s="61">
        <v>14675.150873002822</v>
      </c>
      <c r="M592" s="61">
        <v>43.015433320142463</v>
      </c>
      <c r="N592" s="60">
        <v>87.302999999999997</v>
      </c>
    </row>
    <row r="593" spans="1:14" hidden="1" x14ac:dyDescent="0.4">
      <c r="A593" s="43">
        <v>26</v>
      </c>
      <c r="B593" s="42" t="s">
        <v>102</v>
      </c>
      <c r="C593" s="33">
        <v>2015</v>
      </c>
      <c r="D593" s="33" t="s">
        <v>251</v>
      </c>
      <c r="E593" s="42" t="s">
        <v>248</v>
      </c>
      <c r="F593" s="60">
        <v>4.6032361051327895</v>
      </c>
      <c r="G593" s="61">
        <v>17870124</v>
      </c>
      <c r="H593" s="61">
        <v>4.9543655271044145</v>
      </c>
      <c r="I593" s="61">
        <v>90.9872713831884</v>
      </c>
      <c r="J593" s="61">
        <v>17766285629.092602</v>
      </c>
      <c r="K593" s="61">
        <v>59.349110478720512</v>
      </c>
      <c r="L593" s="61">
        <v>13567.357217433244</v>
      </c>
      <c r="M593" s="61">
        <f>(M616+M662+M685)/3</f>
        <v>36.58048017968401</v>
      </c>
      <c r="N593" s="60">
        <v>87.36</v>
      </c>
    </row>
    <row r="594" spans="1:14" hidden="1" x14ac:dyDescent="0.4">
      <c r="A594" s="43">
        <v>26</v>
      </c>
      <c r="B594" s="42" t="s">
        <v>102</v>
      </c>
      <c r="C594" s="33">
        <v>2016</v>
      </c>
      <c r="D594" s="33" t="s">
        <v>251</v>
      </c>
      <c r="E594" s="42" t="s">
        <v>248</v>
      </c>
      <c r="F594" s="60">
        <v>4.7835257026437743</v>
      </c>
      <c r="G594" s="61">
        <v>18083879</v>
      </c>
      <c r="H594" s="61">
        <v>4.5606560439080539</v>
      </c>
      <c r="I594" s="61">
        <v>92.6380184861749</v>
      </c>
      <c r="J594" s="61">
        <v>11362832162.4891</v>
      </c>
      <c r="K594" s="61">
        <v>56.057861086939162</v>
      </c>
      <c r="L594" s="61">
        <v>13788.240015760101</v>
      </c>
      <c r="M594" s="61">
        <f>(M617+M663+M686)/3</f>
        <v>36.3889116457729</v>
      </c>
      <c r="N594" s="60">
        <v>87.421999999999997</v>
      </c>
    </row>
    <row r="595" spans="1:14" hidden="1" x14ac:dyDescent="0.4">
      <c r="A595" s="43">
        <v>26</v>
      </c>
      <c r="B595" s="42" t="s">
        <v>102</v>
      </c>
      <c r="C595" s="33">
        <v>2017</v>
      </c>
      <c r="D595" s="33" t="s">
        <v>251</v>
      </c>
      <c r="E595" s="42" t="s">
        <v>248</v>
      </c>
      <c r="F595" s="60">
        <v>4.7438024186631331</v>
      </c>
      <c r="G595" s="61">
        <v>18368577</v>
      </c>
      <c r="H595" s="61">
        <v>4.8281918816890368</v>
      </c>
      <c r="I595" s="61">
        <v>95.817434709535604</v>
      </c>
      <c r="J595" s="61">
        <v>5237183518.2124901</v>
      </c>
      <c r="K595" s="61">
        <v>56.026158966575188</v>
      </c>
      <c r="L595" s="61">
        <v>15034.058425228688</v>
      </c>
      <c r="M595" s="61">
        <f>(M592+M593+M594)/3</f>
        <v>38.661608381866465</v>
      </c>
      <c r="N595" s="60">
        <v>87.49</v>
      </c>
    </row>
    <row r="596" spans="1:14" hidden="1" x14ac:dyDescent="0.4">
      <c r="A596" s="43">
        <v>26</v>
      </c>
      <c r="B596" s="42" t="s">
        <v>102</v>
      </c>
      <c r="C596" s="33">
        <v>2018</v>
      </c>
      <c r="D596" s="33" t="s">
        <v>251</v>
      </c>
      <c r="E596" s="42" t="s">
        <v>248</v>
      </c>
      <c r="F596" s="60">
        <v>4.6296570586772683</v>
      </c>
      <c r="G596" s="61">
        <v>18701450</v>
      </c>
      <c r="H596" s="61">
        <v>1.5901997375738404</v>
      </c>
      <c r="I596" s="61">
        <v>97.142912121655897</v>
      </c>
      <c r="J596" s="61">
        <v>7942631935.0488596</v>
      </c>
      <c r="K596" s="61">
        <v>58.177050633173089</v>
      </c>
      <c r="L596" s="61">
        <v>15820.03335711549</v>
      </c>
      <c r="M596" s="61">
        <f>(M593+M594+M595)/3</f>
        <v>37.21033340244113</v>
      </c>
      <c r="N596" s="60">
        <v>87.563999999999993</v>
      </c>
    </row>
    <row r="597" spans="1:14" hidden="1" x14ac:dyDescent="0.4">
      <c r="A597" s="43">
        <v>26</v>
      </c>
      <c r="B597" s="42" t="s">
        <v>102</v>
      </c>
      <c r="C597" s="33">
        <v>2019</v>
      </c>
      <c r="D597" s="33" t="s">
        <v>251</v>
      </c>
      <c r="E597" s="42" t="s">
        <v>248</v>
      </c>
      <c r="F597" s="60">
        <v>4.8276200748076947</v>
      </c>
      <c r="G597" s="61">
        <v>19039485</v>
      </c>
      <c r="H597" s="61">
        <v>2.5725982088147248</v>
      </c>
      <c r="I597" s="61">
        <v>92.523985592756404</v>
      </c>
      <c r="J597" s="61">
        <v>13579090978.759899</v>
      </c>
      <c r="K597" s="61">
        <v>57.546857530030458</v>
      </c>
      <c r="L597" s="61">
        <v>14632.690307692654</v>
      </c>
      <c r="M597" s="61">
        <f>(M620+M666+M689)/3</f>
        <v>36.417266349216511</v>
      </c>
      <c r="N597" s="60">
        <v>87.643000000000001</v>
      </c>
    </row>
    <row r="598" spans="1:14" hidden="1" x14ac:dyDescent="0.4">
      <c r="A598" s="43">
        <v>26</v>
      </c>
      <c r="B598" s="42" t="s">
        <v>102</v>
      </c>
      <c r="C598" s="33">
        <v>2020</v>
      </c>
      <c r="D598" s="33" t="s">
        <v>251</v>
      </c>
      <c r="E598" s="42" t="s">
        <v>248</v>
      </c>
      <c r="F598" s="60">
        <v>4.3951510635966304</v>
      </c>
      <c r="G598" s="61">
        <v>19300315</v>
      </c>
      <c r="H598" s="61">
        <v>9.6374136543360862</v>
      </c>
      <c r="I598" s="61">
        <v>84.958382689985299</v>
      </c>
      <c r="J598" s="61">
        <v>11447397288.618</v>
      </c>
      <c r="K598" s="61">
        <v>58.133427033614382</v>
      </c>
      <c r="L598" s="61">
        <v>13173.784794172267</v>
      </c>
      <c r="M598" s="61" t="e">
        <f>(M621+M667+M690)/3</f>
        <v>#REF!</v>
      </c>
      <c r="N598" s="60">
        <v>87.727000000000004</v>
      </c>
    </row>
    <row r="599" spans="1:14" hidden="1" x14ac:dyDescent="0.4">
      <c r="A599" s="43">
        <v>26</v>
      </c>
      <c r="B599" s="42" t="s">
        <v>102</v>
      </c>
      <c r="C599" s="33">
        <v>2021</v>
      </c>
      <c r="D599" s="33" t="s">
        <v>251</v>
      </c>
      <c r="E599" s="42" t="s">
        <v>248</v>
      </c>
      <c r="F599" s="60">
        <f>(F596+F597+F598)/3</f>
        <v>4.6174760656938645</v>
      </c>
      <c r="G599" s="61">
        <v>19493184</v>
      </c>
      <c r="H599" s="61">
        <v>6.7978412320300947</v>
      </c>
      <c r="I599" s="61">
        <v>87.860426303655103</v>
      </c>
      <c r="J599" s="61">
        <v>15933021424.510599</v>
      </c>
      <c r="K599" s="61">
        <v>64.721624653600102</v>
      </c>
      <c r="L599" s="61">
        <v>16240.607775972905</v>
      </c>
      <c r="M599" s="61" t="e">
        <f>(M24+M576+M553)/3</f>
        <v>#REF!</v>
      </c>
      <c r="N599" s="60">
        <v>87.816999999999993</v>
      </c>
    </row>
    <row r="600" spans="1:14" hidden="1" x14ac:dyDescent="0.4">
      <c r="A600" s="43">
        <v>26</v>
      </c>
      <c r="B600" s="42" t="s">
        <v>102</v>
      </c>
      <c r="C600" s="33">
        <v>2022</v>
      </c>
      <c r="D600" s="33" t="s">
        <v>251</v>
      </c>
      <c r="E600" s="42" t="s">
        <v>248</v>
      </c>
      <c r="F600" s="60">
        <f>(F597+F598+F599)/3</f>
        <v>4.6134157346993971</v>
      </c>
      <c r="G600" s="61">
        <v>19603733</v>
      </c>
      <c r="H600" s="61">
        <v>6.6423061670436141</v>
      </c>
      <c r="I600" s="61">
        <v>84.772696351285205</v>
      </c>
      <c r="J600" s="61">
        <v>20864902958.1511</v>
      </c>
      <c r="K600" s="61">
        <v>75.018354350530245</v>
      </c>
      <c r="L600" s="61">
        <v>15355.479740104774</v>
      </c>
      <c r="M600" s="61" t="e">
        <f>(M623+M25+M669)/3</f>
        <v>#REF!</v>
      </c>
      <c r="N600" s="60">
        <v>87.912000000000006</v>
      </c>
    </row>
    <row r="601" spans="1:14" x14ac:dyDescent="0.4">
      <c r="A601" s="43">
        <v>27</v>
      </c>
      <c r="B601" s="42" t="s">
        <v>12</v>
      </c>
      <c r="C601" s="33">
        <v>2000</v>
      </c>
      <c r="D601" s="33" t="s">
        <v>249</v>
      </c>
      <c r="E601" s="42" t="s">
        <v>247</v>
      </c>
      <c r="F601" s="60">
        <v>2.6504091015289331</v>
      </c>
      <c r="G601" s="61">
        <v>1262645000</v>
      </c>
      <c r="H601" s="61">
        <v>2.0627926126036442</v>
      </c>
      <c r="I601" s="61">
        <v>92.758080981167694</v>
      </c>
      <c r="J601" s="61">
        <v>42095300000</v>
      </c>
      <c r="K601" s="61">
        <v>39.411014853399593</v>
      </c>
      <c r="L601" s="61">
        <v>959.36043134043825</v>
      </c>
      <c r="M601" s="61">
        <v>51.038493940768589</v>
      </c>
      <c r="N601" s="60">
        <v>35.877000000000002</v>
      </c>
    </row>
    <row r="602" spans="1:14" x14ac:dyDescent="0.4">
      <c r="A602" s="43">
        <v>27</v>
      </c>
      <c r="B602" s="42" t="s">
        <v>12</v>
      </c>
      <c r="C602" s="33">
        <v>2001</v>
      </c>
      <c r="D602" s="33" t="s">
        <v>249</v>
      </c>
      <c r="E602" s="42" t="s">
        <v>247</v>
      </c>
      <c r="F602" s="60">
        <v>2.7747621967999372</v>
      </c>
      <c r="G602" s="61">
        <v>1271850000</v>
      </c>
      <c r="H602" s="61">
        <v>2.0470494662777412</v>
      </c>
      <c r="I602" s="61">
        <v>96.766816312453898</v>
      </c>
      <c r="J602" s="61">
        <v>47053000000</v>
      </c>
      <c r="K602" s="61">
        <v>38.527359274608585</v>
      </c>
      <c r="L602" s="61">
        <v>1053.1123144658854</v>
      </c>
      <c r="M602" s="61">
        <v>51.225521941591879</v>
      </c>
      <c r="N602" s="60">
        <v>37.093000000000004</v>
      </c>
    </row>
    <row r="603" spans="1:14" x14ac:dyDescent="0.4">
      <c r="A603" s="43">
        <v>27</v>
      </c>
      <c r="B603" s="42" t="s">
        <v>12</v>
      </c>
      <c r="C603" s="33">
        <v>2002</v>
      </c>
      <c r="D603" s="33" t="s">
        <v>249</v>
      </c>
      <c r="E603" s="42" t="s">
        <v>247</v>
      </c>
      <c r="F603" s="60">
        <v>2.9648212277413308</v>
      </c>
      <c r="G603" s="61">
        <v>1280400000</v>
      </c>
      <c r="H603" s="61">
        <v>0.6020990763853149</v>
      </c>
      <c r="I603" s="61">
        <v>94.560479537638003</v>
      </c>
      <c r="J603" s="61">
        <v>53073618897.403603</v>
      </c>
      <c r="K603" s="61">
        <v>42.747403633139228</v>
      </c>
      <c r="L603" s="61">
        <v>1148.5142571259839</v>
      </c>
      <c r="M603" s="61">
        <v>52.624024247276466</v>
      </c>
      <c r="N603" s="60">
        <v>38.424999999999997</v>
      </c>
    </row>
    <row r="604" spans="1:14" x14ac:dyDescent="0.4">
      <c r="A604" s="43">
        <v>27</v>
      </c>
      <c r="B604" s="42" t="s">
        <v>12</v>
      </c>
      <c r="C604" s="33">
        <v>2003</v>
      </c>
      <c r="D604" s="33" t="s">
        <v>249</v>
      </c>
      <c r="E604" s="42" t="s">
        <v>247</v>
      </c>
      <c r="F604" s="60">
        <v>3.4340364793542375</v>
      </c>
      <c r="G604" s="61">
        <v>1288400000</v>
      </c>
      <c r="H604" s="61">
        <v>2.6031777153805251</v>
      </c>
      <c r="I604" s="61">
        <v>88.382977599929006</v>
      </c>
      <c r="J604" s="61">
        <v>57900937467.386398</v>
      </c>
      <c r="K604" s="61">
        <v>51.803987999184329</v>
      </c>
      <c r="L604" s="61">
        <v>1288.637491362118</v>
      </c>
      <c r="M604" s="61">
        <v>53.758309439325672</v>
      </c>
      <c r="N604" s="60">
        <v>39.776000000000003</v>
      </c>
    </row>
    <row r="605" spans="1:14" x14ac:dyDescent="0.4">
      <c r="A605" s="43">
        <v>27</v>
      </c>
      <c r="B605" s="42" t="s">
        <v>12</v>
      </c>
      <c r="C605" s="33">
        <v>2004</v>
      </c>
      <c r="D605" s="33" t="s">
        <v>249</v>
      </c>
      <c r="E605" s="42" t="s">
        <v>247</v>
      </c>
      <c r="F605" s="60">
        <v>3.945154871438767</v>
      </c>
      <c r="G605" s="61">
        <v>1296075000</v>
      </c>
      <c r="H605" s="61">
        <v>6.9519926801486776</v>
      </c>
      <c r="I605" s="61">
        <v>85.850676859388599</v>
      </c>
      <c r="J605" s="61">
        <v>68117272181.219398</v>
      </c>
      <c r="K605" s="61">
        <v>59.505524223222416</v>
      </c>
      <c r="L605" s="61">
        <v>1508.6679156357768</v>
      </c>
      <c r="M605" s="61">
        <v>50.294651815537804</v>
      </c>
      <c r="N605" s="60">
        <v>41.143999999999998</v>
      </c>
    </row>
    <row r="606" spans="1:14" x14ac:dyDescent="0.4">
      <c r="A606" s="43">
        <v>27</v>
      </c>
      <c r="B606" s="42" t="s">
        <v>12</v>
      </c>
      <c r="C606" s="33">
        <v>2005</v>
      </c>
      <c r="D606" s="33" t="s">
        <v>249</v>
      </c>
      <c r="E606" s="42" t="s">
        <v>247</v>
      </c>
      <c r="F606" s="60">
        <v>4.4676963611818481</v>
      </c>
      <c r="G606" s="61">
        <v>1303720000</v>
      </c>
      <c r="H606" s="61">
        <v>3.9037442693861095</v>
      </c>
      <c r="I606" s="61">
        <v>84.920183468440499</v>
      </c>
      <c r="J606" s="61">
        <v>104108693867.08501</v>
      </c>
      <c r="K606" s="61">
        <v>62.207892865403402</v>
      </c>
      <c r="L606" s="61">
        <v>1753.4141916241654</v>
      </c>
      <c r="M606" s="61">
        <v>50.225173522654522</v>
      </c>
      <c r="N606" s="60">
        <v>42.521999999999998</v>
      </c>
    </row>
    <row r="607" spans="1:14" x14ac:dyDescent="0.4">
      <c r="A607" s="43">
        <v>27</v>
      </c>
      <c r="B607" s="42" t="s">
        <v>12</v>
      </c>
      <c r="C607" s="33">
        <v>2006</v>
      </c>
      <c r="D607" s="33" t="s">
        <v>249</v>
      </c>
      <c r="E607" s="42" t="s">
        <v>247</v>
      </c>
      <c r="F607" s="60">
        <v>4.9102761971594635</v>
      </c>
      <c r="G607" s="61">
        <v>1311020000</v>
      </c>
      <c r="H607" s="61">
        <v>3.9265493980896338</v>
      </c>
      <c r="I607" s="61">
        <v>86.259442441260902</v>
      </c>
      <c r="J607" s="61">
        <v>124082035618.506</v>
      </c>
      <c r="K607" s="61">
        <v>64.478883902798998</v>
      </c>
      <c r="L607" s="61">
        <v>2099.2194300785955</v>
      </c>
      <c r="M607" s="61">
        <v>51.577911271664568</v>
      </c>
      <c r="N607" s="60">
        <v>43.868000000000002</v>
      </c>
    </row>
    <row r="608" spans="1:14" x14ac:dyDescent="0.4">
      <c r="A608" s="43">
        <v>27</v>
      </c>
      <c r="B608" s="42" t="s">
        <v>12</v>
      </c>
      <c r="C608" s="33">
        <v>2007</v>
      </c>
      <c r="D608" s="33" t="s">
        <v>249</v>
      </c>
      <c r="E608" s="42" t="s">
        <v>247</v>
      </c>
      <c r="F608" s="60">
        <v>5.3063680063131455</v>
      </c>
      <c r="G608" s="61">
        <v>1317885000</v>
      </c>
      <c r="H608" s="61">
        <v>7.7496864915605812</v>
      </c>
      <c r="I608" s="61">
        <v>89.328254645106</v>
      </c>
      <c r="J608" s="61">
        <v>156249335203.202</v>
      </c>
      <c r="K608" s="61">
        <v>62.193363476269148</v>
      </c>
      <c r="L608" s="61">
        <v>2693.9587316227794</v>
      </c>
      <c r="M608" s="61">
        <v>51.334839075715344</v>
      </c>
      <c r="N608" s="60">
        <v>45.198999999999998</v>
      </c>
    </row>
    <row r="609" spans="1:14" x14ac:dyDescent="0.4">
      <c r="A609" s="43">
        <v>27</v>
      </c>
      <c r="B609" s="42" t="s">
        <v>12</v>
      </c>
      <c r="C609" s="33">
        <v>2008</v>
      </c>
      <c r="D609" s="33" t="s">
        <v>249</v>
      </c>
      <c r="E609" s="42" t="s">
        <v>247</v>
      </c>
      <c r="F609" s="60">
        <v>5.4350790960665236</v>
      </c>
      <c r="G609" s="61">
        <v>1324655000</v>
      </c>
      <c r="H609" s="61">
        <v>7.7953460375503454</v>
      </c>
      <c r="I609" s="61">
        <v>97.008795066030501</v>
      </c>
      <c r="J609" s="61">
        <v>171534650311.569</v>
      </c>
      <c r="K609" s="61">
        <v>57.612715343054887</v>
      </c>
      <c r="L609" s="61">
        <v>3468.3270630859079</v>
      </c>
      <c r="M609" s="61">
        <v>50.162064498946812</v>
      </c>
      <c r="N609" s="60">
        <v>46.539000000000001</v>
      </c>
    </row>
    <row r="610" spans="1:14" x14ac:dyDescent="0.4">
      <c r="A610" s="43">
        <v>27</v>
      </c>
      <c r="B610" s="42" t="s">
        <v>12</v>
      </c>
      <c r="C610" s="33">
        <v>2009</v>
      </c>
      <c r="D610" s="33" t="s">
        <v>249</v>
      </c>
      <c r="E610" s="42" t="s">
        <v>247</v>
      </c>
      <c r="F610" s="60">
        <v>5.7983199375028169</v>
      </c>
      <c r="G610" s="61">
        <v>1331260000</v>
      </c>
      <c r="H610" s="61">
        <v>-0.20953335918167681</v>
      </c>
      <c r="I610" s="61">
        <v>101.10737777240401</v>
      </c>
      <c r="J610" s="61">
        <v>131057052869.5</v>
      </c>
      <c r="K610" s="61">
        <v>45.18487037788033</v>
      </c>
      <c r="L610" s="61">
        <v>3832.2274569643837</v>
      </c>
      <c r="M610" s="61">
        <v>50.365986783771042</v>
      </c>
      <c r="N610" s="60">
        <v>47.88</v>
      </c>
    </row>
    <row r="611" spans="1:14" x14ac:dyDescent="0.4">
      <c r="A611" s="43">
        <v>27</v>
      </c>
      <c r="B611" s="42" t="s">
        <v>12</v>
      </c>
      <c r="C611" s="33">
        <v>2010</v>
      </c>
      <c r="D611" s="33" t="s">
        <v>249</v>
      </c>
      <c r="E611" s="42" t="s">
        <v>247</v>
      </c>
      <c r="F611" s="60">
        <v>6.3354197674375134</v>
      </c>
      <c r="G611" s="61">
        <v>1337705000</v>
      </c>
      <c r="H611" s="61">
        <v>6.8813802514284106</v>
      </c>
      <c r="I611" s="61">
        <v>100</v>
      </c>
      <c r="J611" s="61">
        <v>243703434558.17801</v>
      </c>
      <c r="K611" s="61">
        <v>50.71707766148014</v>
      </c>
      <c r="L611" s="61">
        <v>4550.4739436113132</v>
      </c>
      <c r="M611" s="61">
        <v>51.568239469057552</v>
      </c>
      <c r="N611" s="60">
        <v>49.225999999999999</v>
      </c>
    </row>
    <row r="612" spans="1:14" x14ac:dyDescent="0.4">
      <c r="A612" s="43">
        <v>27</v>
      </c>
      <c r="B612" s="42" t="s">
        <v>12</v>
      </c>
      <c r="C612" s="33">
        <v>2011</v>
      </c>
      <c r="D612" s="33" t="s">
        <v>249</v>
      </c>
      <c r="E612" s="42" t="s">
        <v>247</v>
      </c>
      <c r="F612" s="60">
        <v>6.9013473255342799</v>
      </c>
      <c r="G612" s="61">
        <v>1345035000</v>
      </c>
      <c r="H612" s="61">
        <v>8.0756844670340371</v>
      </c>
      <c r="I612" s="61">
        <v>102.693964077934</v>
      </c>
      <c r="J612" s="61">
        <v>280072219149.935</v>
      </c>
      <c r="K612" s="61">
        <v>50.740904586105863</v>
      </c>
      <c r="L612" s="61">
        <v>5614.386022310302</v>
      </c>
      <c r="M612" s="61">
        <v>52.39090372120495</v>
      </c>
      <c r="N612" s="60">
        <v>50.511000000000003</v>
      </c>
    </row>
    <row r="613" spans="1:14" x14ac:dyDescent="0.4">
      <c r="A613" s="43">
        <v>27</v>
      </c>
      <c r="B613" s="42" t="s">
        <v>12</v>
      </c>
      <c r="C613" s="33">
        <v>2012</v>
      </c>
      <c r="D613" s="33" t="s">
        <v>249</v>
      </c>
      <c r="E613" s="42" t="s">
        <v>247</v>
      </c>
      <c r="F613" s="60">
        <v>7.0452002303960288</v>
      </c>
      <c r="G613" s="61">
        <v>1354190000</v>
      </c>
      <c r="H613" s="61">
        <v>2.3312175751131861</v>
      </c>
      <c r="I613" s="61">
        <v>108.66987406435</v>
      </c>
      <c r="J613" s="61">
        <v>241213868161.42001</v>
      </c>
      <c r="K613" s="61">
        <v>48.267522367870725</v>
      </c>
      <c r="L613" s="61">
        <v>6300.5821795290431</v>
      </c>
      <c r="M613" s="61">
        <v>52.52680382833951</v>
      </c>
      <c r="N613" s="60">
        <v>51.765000000000001</v>
      </c>
    </row>
    <row r="614" spans="1:14" x14ac:dyDescent="0.4">
      <c r="A614" s="43">
        <v>27</v>
      </c>
      <c r="B614" s="42" t="s">
        <v>12</v>
      </c>
      <c r="C614" s="33">
        <v>2013</v>
      </c>
      <c r="D614" s="33" t="s">
        <v>249</v>
      </c>
      <c r="E614" s="42" t="s">
        <v>247</v>
      </c>
      <c r="F614" s="60">
        <v>7.3201549250315425</v>
      </c>
      <c r="G614" s="61">
        <v>1363240000</v>
      </c>
      <c r="H614" s="61">
        <v>2.1633700269888294</v>
      </c>
      <c r="I614" s="61">
        <v>114.65378037632399</v>
      </c>
      <c r="J614" s="61">
        <v>290928431467.00299</v>
      </c>
      <c r="K614" s="61">
        <v>46.744375576264602</v>
      </c>
      <c r="L614" s="61">
        <v>7020.386074240645</v>
      </c>
      <c r="M614" s="61">
        <v>53.156462872905173</v>
      </c>
      <c r="N614" s="60">
        <v>53.012999999999998</v>
      </c>
    </row>
    <row r="615" spans="1:14" x14ac:dyDescent="0.4">
      <c r="A615" s="43">
        <v>27</v>
      </c>
      <c r="B615" s="42" t="s">
        <v>12</v>
      </c>
      <c r="C615" s="33">
        <v>2014</v>
      </c>
      <c r="D615" s="33" t="s">
        <v>249</v>
      </c>
      <c r="E615" s="42" t="s">
        <v>247</v>
      </c>
      <c r="F615" s="60">
        <v>7.3047128715758172</v>
      </c>
      <c r="G615" s="61">
        <v>1371860000</v>
      </c>
      <c r="H615" s="61">
        <v>1.0310636873394685</v>
      </c>
      <c r="I615" s="61">
        <v>118.35860865478701</v>
      </c>
      <c r="J615" s="61">
        <v>268097181064.33499</v>
      </c>
      <c r="K615" s="61">
        <v>44.905215954939493</v>
      </c>
      <c r="L615" s="61">
        <v>7636.0743401587006</v>
      </c>
      <c r="M615" s="61">
        <v>52.253008706982307</v>
      </c>
      <c r="N615" s="60">
        <v>54.259</v>
      </c>
    </row>
    <row r="616" spans="1:14" x14ac:dyDescent="0.4">
      <c r="A616" s="43">
        <v>27</v>
      </c>
      <c r="B616" s="42" t="s">
        <v>12</v>
      </c>
      <c r="C616" s="33">
        <v>2015</v>
      </c>
      <c r="D616" s="33" t="s">
        <v>249</v>
      </c>
      <c r="E616" s="42" t="s">
        <v>247</v>
      </c>
      <c r="F616" s="60">
        <v>7.1451315350832685</v>
      </c>
      <c r="G616" s="61">
        <v>1379860000</v>
      </c>
      <c r="H616" s="61">
        <v>-2.9440935731486206E-3</v>
      </c>
      <c r="I616" s="61">
        <v>130.04445448326399</v>
      </c>
      <c r="J616" s="61">
        <v>242489331627.39899</v>
      </c>
      <c r="K616" s="61">
        <v>39.464169335099356</v>
      </c>
      <c r="L616" s="61">
        <v>8016.4455949116218</v>
      </c>
      <c r="M616" s="61">
        <f>(M662+M685+M1007)/3</f>
        <v>41.442394766797641</v>
      </c>
      <c r="N616" s="60">
        <v>55.5</v>
      </c>
    </row>
    <row r="617" spans="1:14" x14ac:dyDescent="0.4">
      <c r="A617" s="43">
        <v>27</v>
      </c>
      <c r="B617" s="42" t="s">
        <v>12</v>
      </c>
      <c r="C617" s="33">
        <v>2016</v>
      </c>
      <c r="D617" s="33" t="s">
        <v>249</v>
      </c>
      <c r="E617" s="42" t="s">
        <v>247</v>
      </c>
      <c r="F617" s="60">
        <v>7.1054799357251452</v>
      </c>
      <c r="G617" s="61">
        <v>1387790000</v>
      </c>
      <c r="H617" s="61">
        <v>1.4073460271193596</v>
      </c>
      <c r="I617" s="61">
        <v>123.89172860824</v>
      </c>
      <c r="J617" s="61">
        <v>174749584584.05099</v>
      </c>
      <c r="K617" s="61">
        <v>36.894415016874703</v>
      </c>
      <c r="L617" s="61">
        <v>8094.3901673081082</v>
      </c>
      <c r="M617" s="61">
        <f>(M663+M686+M1008)/3</f>
        <v>41.270760213406156</v>
      </c>
      <c r="N617" s="60">
        <v>56.735999999999997</v>
      </c>
    </row>
    <row r="618" spans="1:14" x14ac:dyDescent="0.4">
      <c r="A618" s="43">
        <v>27</v>
      </c>
      <c r="B618" s="42" t="s">
        <v>12</v>
      </c>
      <c r="C618" s="33">
        <v>2017</v>
      </c>
      <c r="D618" s="33" t="s">
        <v>249</v>
      </c>
      <c r="E618" s="42" t="s">
        <v>247</v>
      </c>
      <c r="F618" s="60">
        <v>7.2261601544174789</v>
      </c>
      <c r="G618" s="61">
        <v>1396215000</v>
      </c>
      <c r="H618" s="61">
        <v>4.2326819759298502</v>
      </c>
      <c r="I618" s="61">
        <v>120.271147748408</v>
      </c>
      <c r="J618" s="61">
        <v>166083755721.64899</v>
      </c>
      <c r="K618" s="61">
        <v>37.632413240306114</v>
      </c>
      <c r="L618" s="61">
        <v>8817.0456082916226</v>
      </c>
      <c r="M618" s="61">
        <f>(M615+M616+M617)/3</f>
        <v>44.988721229062037</v>
      </c>
      <c r="N618" s="60">
        <v>57.96</v>
      </c>
    </row>
    <row r="619" spans="1:14" x14ac:dyDescent="0.4">
      <c r="A619" s="43">
        <v>27</v>
      </c>
      <c r="B619" s="42" t="s">
        <v>12</v>
      </c>
      <c r="C619" s="33">
        <v>2018</v>
      </c>
      <c r="D619" s="33" t="s">
        <v>249</v>
      </c>
      <c r="E619" s="42" t="s">
        <v>247</v>
      </c>
      <c r="F619" s="60">
        <v>7.5331931335367424</v>
      </c>
      <c r="G619" s="61">
        <v>1402760000</v>
      </c>
      <c r="H619" s="61">
        <v>3.4997476359946376</v>
      </c>
      <c r="I619" s="61">
        <v>121.95963398695</v>
      </c>
      <c r="J619" s="61">
        <v>235365050036.341</v>
      </c>
      <c r="K619" s="61">
        <v>37.565784102341119</v>
      </c>
      <c r="L619" s="61">
        <v>9905.4063830775904</v>
      </c>
      <c r="M619" s="61">
        <f>(M616+M617+M618)/3</f>
        <v>42.567292069755275</v>
      </c>
      <c r="N619" s="60">
        <v>59.152000000000001</v>
      </c>
    </row>
    <row r="620" spans="1:14" x14ac:dyDescent="0.4">
      <c r="A620" s="43">
        <v>27</v>
      </c>
      <c r="B620" s="42" t="s">
        <v>12</v>
      </c>
      <c r="C620" s="33">
        <v>2019</v>
      </c>
      <c r="D620" s="33" t="s">
        <v>249</v>
      </c>
      <c r="E620" s="42" t="s">
        <v>247</v>
      </c>
      <c r="F620" s="60">
        <v>7.6454357856003758</v>
      </c>
      <c r="G620" s="61">
        <v>1407745000</v>
      </c>
      <c r="H620" s="61">
        <v>1.2867004064390812</v>
      </c>
      <c r="I620" s="61">
        <v>121.177276475158</v>
      </c>
      <c r="J620" s="61">
        <v>187169822364.755</v>
      </c>
      <c r="K620" s="61">
        <v>35.890096033808376</v>
      </c>
      <c r="L620" s="61">
        <v>10143.8602205959</v>
      </c>
      <c r="M620" s="61">
        <f>(M666+M689+M1011)/3</f>
        <v>41.278564908083077</v>
      </c>
      <c r="N620" s="60">
        <v>60.308</v>
      </c>
    </row>
    <row r="621" spans="1:14" x14ac:dyDescent="0.4">
      <c r="A621" s="43">
        <v>27</v>
      </c>
      <c r="B621" s="42" t="s">
        <v>12</v>
      </c>
      <c r="C621" s="33">
        <v>2020</v>
      </c>
      <c r="D621" s="33" t="s">
        <v>249</v>
      </c>
      <c r="E621" s="42" t="s">
        <v>247</v>
      </c>
      <c r="F621" s="60">
        <v>7.7561379065976892</v>
      </c>
      <c r="G621" s="61">
        <v>1411100000</v>
      </c>
      <c r="H621" s="61">
        <v>0.49249391787307673</v>
      </c>
      <c r="I621" s="61">
        <v>123.63810274272601</v>
      </c>
      <c r="J621" s="61">
        <v>253095616058.57999</v>
      </c>
      <c r="K621" s="61">
        <v>34.754295699705267</v>
      </c>
      <c r="L621" s="61">
        <v>10408.719554107458</v>
      </c>
      <c r="M621" s="61" t="e">
        <f>(M667+M690+M23)/3</f>
        <v>#REF!</v>
      </c>
      <c r="N621" s="60">
        <v>61.427999999999997</v>
      </c>
    </row>
    <row r="622" spans="1:14" x14ac:dyDescent="0.4">
      <c r="A622" s="43">
        <v>27</v>
      </c>
      <c r="B622" s="42" t="s">
        <v>12</v>
      </c>
      <c r="C622" s="33">
        <v>2021</v>
      </c>
      <c r="D622" s="33" t="s">
        <v>249</v>
      </c>
      <c r="E622" s="42" t="s">
        <v>247</v>
      </c>
      <c r="F622" s="60">
        <f>(F619+F620+F621)/3</f>
        <v>7.6449222752449364</v>
      </c>
      <c r="G622" s="61">
        <v>1412360000</v>
      </c>
      <c r="H622" s="61">
        <v>4.5523265795457917</v>
      </c>
      <c r="I622" s="61">
        <v>127.32223545480601</v>
      </c>
      <c r="J622" s="61">
        <v>344074977062.47998</v>
      </c>
      <c r="K622" s="61">
        <v>37.301990865985239</v>
      </c>
      <c r="L622" s="61">
        <v>12617.50510411806</v>
      </c>
      <c r="M622" s="61" t="e">
        <f>(M553+M576+M599)/3</f>
        <v>#REF!</v>
      </c>
      <c r="N622" s="60">
        <v>62.512</v>
      </c>
    </row>
    <row r="623" spans="1:14" x14ac:dyDescent="0.4">
      <c r="A623" s="43">
        <v>27</v>
      </c>
      <c r="B623" s="42" t="s">
        <v>12</v>
      </c>
      <c r="C623" s="33">
        <v>2022</v>
      </c>
      <c r="D623" s="33" t="s">
        <v>249</v>
      </c>
      <c r="E623" s="42" t="s">
        <v>247</v>
      </c>
      <c r="F623" s="60">
        <f>(F620+F621+F622)/3</f>
        <v>7.6821653224810005</v>
      </c>
      <c r="G623" s="61">
        <v>1412175000</v>
      </c>
      <c r="H623" s="61">
        <v>2.2489744540687298</v>
      </c>
      <c r="I623" s="61">
        <v>125.84707991562099</v>
      </c>
      <c r="J623" s="61">
        <v>180166881345.04001</v>
      </c>
      <c r="K623" s="61">
        <v>38.143818034423788</v>
      </c>
      <c r="L623" s="61">
        <v>12720.216318236287</v>
      </c>
      <c r="M623" s="61" t="e">
        <f>(M669+M25+M692)/3</f>
        <v>#REF!</v>
      </c>
      <c r="N623" s="60">
        <v>63.56</v>
      </c>
    </row>
    <row r="624" spans="1:14" hidden="1" x14ac:dyDescent="0.4">
      <c r="A624" s="43">
        <v>28</v>
      </c>
      <c r="B624" s="42" t="s">
        <v>104</v>
      </c>
      <c r="C624" s="33">
        <v>2000</v>
      </c>
      <c r="D624" s="33" t="s">
        <v>246</v>
      </c>
      <c r="E624" s="42" t="s">
        <v>247</v>
      </c>
      <c r="F624" s="60">
        <v>0.19543257855495402</v>
      </c>
      <c r="G624" s="61">
        <v>536758</v>
      </c>
      <c r="H624" s="61">
        <v>-4.4600245133590306</v>
      </c>
      <c r="I624" s="61">
        <f>(I463+I486+I509)/3</f>
        <v>85.964908091990651</v>
      </c>
      <c r="J624" s="61">
        <v>93636.115000000005</v>
      </c>
      <c r="K624" s="61">
        <v>35.757478546796058</v>
      </c>
      <c r="L624" s="61">
        <v>654.18043075023047</v>
      </c>
      <c r="M624" s="61">
        <f>(M463+M486+M509)/3</f>
        <v>15.085969877897336</v>
      </c>
      <c r="N624" s="60">
        <v>28.08</v>
      </c>
    </row>
    <row r="625" spans="1:14" hidden="1" x14ac:dyDescent="0.4">
      <c r="A625" s="43">
        <v>28</v>
      </c>
      <c r="B625" s="42" t="s">
        <v>104</v>
      </c>
      <c r="C625" s="33">
        <v>2001</v>
      </c>
      <c r="D625" s="33" t="s">
        <v>246</v>
      </c>
      <c r="E625" s="42" t="s">
        <v>247</v>
      </c>
      <c r="F625" s="60">
        <v>0.2004597063210532</v>
      </c>
      <c r="G625" s="61">
        <v>547741</v>
      </c>
      <c r="H625" s="61">
        <v>8.6299839892223673</v>
      </c>
      <c r="I625" s="61">
        <f>(I487+I464+I510)/3</f>
        <v>87.91913244731326</v>
      </c>
      <c r="J625" s="61">
        <v>1145914.9950000001</v>
      </c>
      <c r="K625" s="61">
        <v>35.75722888089421</v>
      </c>
      <c r="L625" s="61">
        <v>691.04197801069529</v>
      </c>
      <c r="M625" s="61">
        <f>(M464+M487+M510)/3</f>
        <v>15.260967355870667</v>
      </c>
      <c r="N625" s="60">
        <v>28.036000000000001</v>
      </c>
    </row>
    <row r="626" spans="1:14" hidden="1" x14ac:dyDescent="0.4">
      <c r="A626" s="43">
        <v>28</v>
      </c>
      <c r="B626" s="42" t="s">
        <v>104</v>
      </c>
      <c r="C626" s="33">
        <v>2002</v>
      </c>
      <c r="D626" s="33" t="s">
        <v>246</v>
      </c>
      <c r="E626" s="42" t="s">
        <v>247</v>
      </c>
      <c r="F626" s="60">
        <v>0.19622679309610822</v>
      </c>
      <c r="G626" s="61">
        <v>559047</v>
      </c>
      <c r="H626" s="61">
        <v>4.1706559168441402</v>
      </c>
      <c r="I626" s="61">
        <f>(I465+I488+I511)/3</f>
        <v>87.608699461493117</v>
      </c>
      <c r="J626" s="61">
        <v>430423.47899999999</v>
      </c>
      <c r="K626" s="61">
        <v>35.757119071576504</v>
      </c>
      <c r="L626" s="61">
        <v>761.94788818181382</v>
      </c>
      <c r="M626" s="61">
        <f>(M465+M488+M511)/3</f>
        <v>17.907497038535862</v>
      </c>
      <c r="N626" s="60">
        <v>27.992000000000001</v>
      </c>
    </row>
    <row r="627" spans="1:14" hidden="1" x14ac:dyDescent="0.4">
      <c r="A627" s="43">
        <v>28</v>
      </c>
      <c r="B627" s="42" t="s">
        <v>104</v>
      </c>
      <c r="C627" s="33">
        <v>2003</v>
      </c>
      <c r="D627" s="33" t="s">
        <v>246</v>
      </c>
      <c r="E627" s="42" t="s">
        <v>247</v>
      </c>
      <c r="F627" s="60">
        <v>0.24503183484468452</v>
      </c>
      <c r="G627" s="61">
        <v>570130</v>
      </c>
      <c r="H627" s="61">
        <v>5.1118291762750232</v>
      </c>
      <c r="I627" s="61">
        <f>(I466+I489+I512)/3</f>
        <v>84.456944075370686</v>
      </c>
      <c r="J627" s="61">
        <v>793243.73456213402</v>
      </c>
      <c r="K627" s="61">
        <v>35.756959130219087</v>
      </c>
      <c r="L627" s="61">
        <v>959.22898762223554</v>
      </c>
      <c r="M627" s="61">
        <f>(M466+M489+M512)/3</f>
        <v>17.824277344600812</v>
      </c>
      <c r="N627" s="60">
        <v>27.946999999999999</v>
      </c>
    </row>
    <row r="628" spans="1:14" hidden="1" x14ac:dyDescent="0.4">
      <c r="A628" s="43">
        <v>28</v>
      </c>
      <c r="B628" s="42" t="s">
        <v>104</v>
      </c>
      <c r="C628" s="33">
        <v>2004</v>
      </c>
      <c r="D628" s="33" t="s">
        <v>246</v>
      </c>
      <c r="E628" s="42" t="s">
        <v>247</v>
      </c>
      <c r="F628" s="60">
        <v>0.26361343120756286</v>
      </c>
      <c r="G628" s="61">
        <v>581154</v>
      </c>
      <c r="H628" s="61">
        <v>3.3883617324946158</v>
      </c>
      <c r="I628" s="61">
        <f>(I490+I467+I513)/3</f>
        <v>82.394506617435198</v>
      </c>
      <c r="J628" s="61">
        <v>672560.37863500603</v>
      </c>
      <c r="K628" s="61">
        <v>35.757063116189805</v>
      </c>
      <c r="L628" s="61">
        <v>1090.4271686947254</v>
      </c>
      <c r="M628" s="61">
        <f>(M490+M467+M513)/3</f>
        <v>18.696376348067115</v>
      </c>
      <c r="N628" s="60">
        <v>27.902999999999999</v>
      </c>
    </row>
    <row r="629" spans="1:14" hidden="1" x14ac:dyDescent="0.4">
      <c r="A629" s="43">
        <v>28</v>
      </c>
      <c r="B629" s="42" t="s">
        <v>104</v>
      </c>
      <c r="C629" s="33">
        <v>2005</v>
      </c>
      <c r="D629" s="33" t="s">
        <v>246</v>
      </c>
      <c r="E629" s="42" t="s">
        <v>247</v>
      </c>
      <c r="F629" s="60">
        <v>0.24802466073769622</v>
      </c>
      <c r="G629" s="61">
        <v>592683</v>
      </c>
      <c r="H629" s="61">
        <v>0.31588165822853398</v>
      </c>
      <c r="I629" s="61">
        <f>(I491+I468+I514)/3</f>
        <v>81.931568358871218</v>
      </c>
      <c r="J629" s="61">
        <v>558865.80003372906</v>
      </c>
      <c r="K629" s="61">
        <v>35.757409334039814</v>
      </c>
      <c r="L629" s="61">
        <v>1103.1954167212093</v>
      </c>
      <c r="M629" s="61">
        <f>(M468+M491+M514)/3</f>
        <v>19.975305378292646</v>
      </c>
      <c r="N629" s="60">
        <v>27.875</v>
      </c>
    </row>
    <row r="630" spans="1:14" hidden="1" x14ac:dyDescent="0.4">
      <c r="A630" s="43">
        <v>28</v>
      </c>
      <c r="B630" s="42" t="s">
        <v>104</v>
      </c>
      <c r="C630" s="33">
        <v>2006</v>
      </c>
      <c r="D630" s="33" t="s">
        <v>246</v>
      </c>
      <c r="E630" s="42" t="s">
        <v>247</v>
      </c>
      <c r="F630" s="60">
        <v>0.28462370463964753</v>
      </c>
      <c r="G630" s="61">
        <v>604658</v>
      </c>
      <c r="H630" s="61">
        <v>3.1107637092896425</v>
      </c>
      <c r="I630" s="61">
        <f>(I492+I469+I515)/3</f>
        <v>81.872399574912194</v>
      </c>
      <c r="J630" s="61">
        <v>778420.21387879003</v>
      </c>
      <c r="K630" s="61">
        <v>35.757274564330061</v>
      </c>
      <c r="L630" s="61">
        <v>1155.0856746669617</v>
      </c>
      <c r="M630" s="61">
        <f>(M469+M492+M515)/3</f>
        <v>25.736533784859432</v>
      </c>
      <c r="N630" s="60">
        <v>27.863</v>
      </c>
    </row>
    <row r="631" spans="1:14" hidden="1" x14ac:dyDescent="0.4">
      <c r="A631" s="43">
        <v>28</v>
      </c>
      <c r="B631" s="42" t="s">
        <v>104</v>
      </c>
      <c r="C631" s="33">
        <v>2007</v>
      </c>
      <c r="D631" s="33" t="s">
        <v>246</v>
      </c>
      <c r="E631" s="42" t="s">
        <v>247</v>
      </c>
      <c r="F631" s="60">
        <v>0.18122901804023023</v>
      </c>
      <c r="G631" s="61">
        <v>616899</v>
      </c>
      <c r="H631" s="61">
        <v>3.5449226957637023</v>
      </c>
      <c r="I631" s="61">
        <f>(I470+I493+I516)/3</f>
        <v>83.849588808898872</v>
      </c>
      <c r="J631" s="61">
        <v>7691947.2891569398</v>
      </c>
      <c r="K631" s="61">
        <v>33.156179212749493</v>
      </c>
      <c r="L631" s="61">
        <v>1289.7948500214345</v>
      </c>
      <c r="M631" s="61">
        <f>(M470+M493+M516)/3</f>
        <v>30.724867811342335</v>
      </c>
      <c r="N631" s="60">
        <v>27.867000000000001</v>
      </c>
    </row>
    <row r="632" spans="1:14" hidden="1" x14ac:dyDescent="0.4">
      <c r="A632" s="43">
        <v>28</v>
      </c>
      <c r="B632" s="42" t="s">
        <v>104</v>
      </c>
      <c r="C632" s="33">
        <v>2008</v>
      </c>
      <c r="D632" s="33" t="s">
        <v>246</v>
      </c>
      <c r="E632" s="42" t="s">
        <v>247</v>
      </c>
      <c r="F632" s="60">
        <v>0.18126360271339378</v>
      </c>
      <c r="G632" s="61">
        <v>629470</v>
      </c>
      <c r="H632" s="61">
        <v>3.1442897986536451</v>
      </c>
      <c r="I632" s="61">
        <f>(I471+I494+I517)/3</f>
        <v>89.539011416328364</v>
      </c>
      <c r="J632" s="61">
        <v>4650574.1569067603</v>
      </c>
      <c r="K632" s="61">
        <v>36.218526354280939</v>
      </c>
      <c r="L632" s="61">
        <v>1454.6509091165788</v>
      </c>
      <c r="M632" s="61">
        <f>(M471+M494+M517)/3</f>
        <v>30.570054760478353</v>
      </c>
      <c r="N632" s="60">
        <v>27.885999999999999</v>
      </c>
    </row>
    <row r="633" spans="1:14" hidden="1" x14ac:dyDescent="0.4">
      <c r="A633" s="43">
        <v>28</v>
      </c>
      <c r="B633" s="42" t="s">
        <v>104</v>
      </c>
      <c r="C633" s="33">
        <v>2009</v>
      </c>
      <c r="D633" s="33" t="s">
        <v>246</v>
      </c>
      <c r="E633" s="42" t="s">
        <v>247</v>
      </c>
      <c r="F633" s="60">
        <v>0.21852378158205615</v>
      </c>
      <c r="G633" s="61">
        <v>642493</v>
      </c>
      <c r="H633" s="61">
        <v>0.98604111094964253</v>
      </c>
      <c r="I633" s="61">
        <f>(I472+I495+I518)/3</f>
        <v>91.612846681827364</v>
      </c>
      <c r="J633" s="61">
        <v>13839598.167791501</v>
      </c>
      <c r="K633" s="61">
        <v>37.896922325354176</v>
      </c>
      <c r="L633" s="61">
        <v>1409.1066734949638</v>
      </c>
      <c r="M633" s="61">
        <f>(M518+M495+M472)/3</f>
        <v>27.376170543148159</v>
      </c>
      <c r="N633" s="60">
        <v>27.920999999999999</v>
      </c>
    </row>
    <row r="634" spans="1:14" hidden="1" x14ac:dyDescent="0.4">
      <c r="A634" s="43">
        <v>28</v>
      </c>
      <c r="B634" s="42" t="s">
        <v>104</v>
      </c>
      <c r="C634" s="33">
        <v>2010</v>
      </c>
      <c r="D634" s="33" t="s">
        <v>246</v>
      </c>
      <c r="E634" s="42" t="s">
        <v>247</v>
      </c>
      <c r="F634" s="60">
        <v>0.25578332500030487</v>
      </c>
      <c r="G634" s="61">
        <v>656024</v>
      </c>
      <c r="H634" s="61">
        <v>1.6751524700268021</v>
      </c>
      <c r="I634" s="61">
        <f>(I496+I473+I519)/3</f>
        <v>85.766906887749698</v>
      </c>
      <c r="J634" s="61">
        <v>8350406.7221210599</v>
      </c>
      <c r="K634" s="61">
        <v>39.550136965160689</v>
      </c>
      <c r="L634" s="61">
        <v>1384.0632838160234</v>
      </c>
      <c r="M634" s="61">
        <f>(M496+M473+M519)/3</f>
        <v>25.368104752771728</v>
      </c>
      <c r="N634" s="60">
        <v>27.972999999999999</v>
      </c>
    </row>
    <row r="635" spans="1:14" hidden="1" x14ac:dyDescent="0.4">
      <c r="A635" s="43">
        <v>28</v>
      </c>
      <c r="B635" s="42" t="s">
        <v>104</v>
      </c>
      <c r="C635" s="33">
        <v>2011</v>
      </c>
      <c r="D635" s="33" t="s">
        <v>246</v>
      </c>
      <c r="E635" s="42" t="s">
        <v>247</v>
      </c>
      <c r="F635" s="60">
        <v>0.22385687486848407</v>
      </c>
      <c r="G635" s="61">
        <v>670071</v>
      </c>
      <c r="H635" s="61">
        <v>3.0456888014940233</v>
      </c>
      <c r="I635" s="61">
        <f>(I474+I497+I520)/3</f>
        <v>88.255316338106425</v>
      </c>
      <c r="J635" s="61">
        <v>23118440.5401983</v>
      </c>
      <c r="K635" s="61">
        <v>40.00099558623436</v>
      </c>
      <c r="L635" s="61">
        <v>1526.8326381774782</v>
      </c>
      <c r="M635" s="61">
        <f>(M474+M497+M520)/3</f>
        <v>24.432005456321871</v>
      </c>
      <c r="N635" s="60">
        <v>28.04</v>
      </c>
    </row>
    <row r="636" spans="1:14" hidden="1" x14ac:dyDescent="0.4">
      <c r="A636" s="43">
        <v>28</v>
      </c>
      <c r="B636" s="42" t="s">
        <v>104</v>
      </c>
      <c r="C636" s="33">
        <v>2012</v>
      </c>
      <c r="D636" s="33" t="s">
        <v>246</v>
      </c>
      <c r="E636" s="42" t="s">
        <v>247</v>
      </c>
      <c r="F636" s="60">
        <v>0.2338752441374152</v>
      </c>
      <c r="G636" s="61">
        <v>684553</v>
      </c>
      <c r="H636" s="61">
        <v>4.2704825693603112</v>
      </c>
      <c r="I636" s="61">
        <f>(I475+I498+I521)/3</f>
        <v>87.99853916707508</v>
      </c>
      <c r="J636" s="61">
        <v>10375197.461467501</v>
      </c>
      <c r="K636" s="61">
        <v>40.810418937539851</v>
      </c>
      <c r="L636" s="61">
        <v>1483.95155852994</v>
      </c>
      <c r="M636" s="61">
        <f>(M475+M498+M521)/3</f>
        <v>23.983416046075462</v>
      </c>
      <c r="N636" s="60">
        <v>28.123000000000001</v>
      </c>
    </row>
    <row r="637" spans="1:14" hidden="1" x14ac:dyDescent="0.4">
      <c r="A637" s="43">
        <v>28</v>
      </c>
      <c r="B637" s="42" t="s">
        <v>104</v>
      </c>
      <c r="C637" s="33">
        <v>2013</v>
      </c>
      <c r="D637" s="33" t="s">
        <v>246</v>
      </c>
      <c r="E637" s="42" t="s">
        <v>247</v>
      </c>
      <c r="F637" s="60">
        <v>0.27480972786401919</v>
      </c>
      <c r="G637" s="61">
        <v>699393</v>
      </c>
      <c r="H637" s="61">
        <v>1.7521570355324201</v>
      </c>
      <c r="I637" s="61">
        <f>(I476+I499+I522)/3</f>
        <v>89.237299777692542</v>
      </c>
      <c r="J637" s="61">
        <v>4231644.4170000004</v>
      </c>
      <c r="K637" s="61">
        <v>39.243295273981381</v>
      </c>
      <c r="L637" s="61">
        <v>1595.9898185586032</v>
      </c>
      <c r="M637" s="61">
        <f>(M476+M499+M522)/3</f>
        <v>24.372325253409041</v>
      </c>
      <c r="N637" s="60">
        <v>28.222999999999999</v>
      </c>
    </row>
    <row r="638" spans="1:14" hidden="1" x14ac:dyDescent="0.4">
      <c r="A638" s="43">
        <v>28</v>
      </c>
      <c r="B638" s="42" t="s">
        <v>104</v>
      </c>
      <c r="C638" s="33">
        <v>2014</v>
      </c>
      <c r="D638" s="33" t="s">
        <v>246</v>
      </c>
      <c r="E638" s="42" t="s">
        <v>247</v>
      </c>
      <c r="F638" s="60">
        <v>0.24055011670668838</v>
      </c>
      <c r="G638" s="61">
        <v>714612</v>
      </c>
      <c r="H638" s="61">
        <v>0.83504486194776462</v>
      </c>
      <c r="I638" s="61">
        <f>(I477+I500+I523)/3</f>
        <v>90.563815271655855</v>
      </c>
      <c r="J638" s="61">
        <v>4684558.6751838103</v>
      </c>
      <c r="K638" s="61">
        <v>39.235823195439181</v>
      </c>
      <c r="L638" s="61">
        <v>1608.6878750217154</v>
      </c>
      <c r="M638" s="61">
        <f>(M477+M500+M523)/3</f>
        <v>26.340867606232493</v>
      </c>
      <c r="N638" s="60">
        <v>28.338000000000001</v>
      </c>
    </row>
    <row r="639" spans="1:14" hidden="1" x14ac:dyDescent="0.4">
      <c r="A639" s="43">
        <v>28</v>
      </c>
      <c r="B639" s="42" t="s">
        <v>104</v>
      </c>
      <c r="C639" s="33">
        <v>2015</v>
      </c>
      <c r="D639" s="33" t="s">
        <v>246</v>
      </c>
      <c r="E639" s="42" t="s">
        <v>247</v>
      </c>
      <c r="F639" s="60">
        <v>0.2545822058130745</v>
      </c>
      <c r="G639" s="61">
        <v>730216</v>
      </c>
      <c r="H639" s="61">
        <v>-0.52285992296937422</v>
      </c>
      <c r="I639" s="61">
        <f>(I501+I478+I524)/3</f>
        <v>90.502027421818454</v>
      </c>
      <c r="J639" s="61">
        <v>4936699.5104448199</v>
      </c>
      <c r="K639" s="61">
        <v>37.804952071456256</v>
      </c>
      <c r="L639" s="61">
        <v>1322.9367745998829</v>
      </c>
      <c r="M639" s="61">
        <f>(M501+M478+M524)/3</f>
        <v>21.5050492936669</v>
      </c>
      <c r="N639" s="60">
        <v>28.47</v>
      </c>
    </row>
    <row r="640" spans="1:14" hidden="1" x14ac:dyDescent="0.4">
      <c r="A640" s="43">
        <v>28</v>
      </c>
      <c r="B640" s="42" t="s">
        <v>104</v>
      </c>
      <c r="C640" s="33">
        <v>2016</v>
      </c>
      <c r="D640" s="33" t="s">
        <v>246</v>
      </c>
      <c r="E640" s="42" t="s">
        <v>247</v>
      </c>
      <c r="F640" s="60">
        <v>0.29200034305685091</v>
      </c>
      <c r="G640" s="61">
        <v>746232</v>
      </c>
      <c r="H640" s="61">
        <v>1.7149868082195354</v>
      </c>
      <c r="I640" s="61">
        <f>(I502+I479+I525)/3</f>
        <v>89.226823086926757</v>
      </c>
      <c r="J640" s="61">
        <v>3569823.7299721702</v>
      </c>
      <c r="K640" s="61">
        <v>37.132879715833738</v>
      </c>
      <c r="L640" s="61">
        <v>1357.266228888268</v>
      </c>
      <c r="M640" s="61">
        <f>(M502+M479+M525)/3</f>
        <v>21.685229743362665</v>
      </c>
      <c r="N640" s="60">
        <v>28.619</v>
      </c>
    </row>
    <row r="641" spans="1:14" hidden="1" x14ac:dyDescent="0.4">
      <c r="A641" s="43">
        <v>28</v>
      </c>
      <c r="B641" s="42" t="s">
        <v>104</v>
      </c>
      <c r="C641" s="33">
        <v>2017</v>
      </c>
      <c r="D641" s="33" t="s">
        <v>246</v>
      </c>
      <c r="E641" s="42" t="s">
        <v>247</v>
      </c>
      <c r="F641" s="60">
        <v>0.3663032518275775</v>
      </c>
      <c r="G641" s="61">
        <v>761664</v>
      </c>
      <c r="H641" s="61">
        <v>0.40249413511538989</v>
      </c>
      <c r="I641" s="61">
        <f>(I480+I503+I526)/3</f>
        <v>88.571174590356279</v>
      </c>
      <c r="J641" s="61">
        <v>3919473.0250083501</v>
      </c>
      <c r="K641" s="61">
        <v>40.164358921351955</v>
      </c>
      <c r="L641" s="61">
        <v>1414.5866893042216</v>
      </c>
      <c r="M641" s="61">
        <f>(M480+M503+M526)/3</f>
        <v>22.184598340455</v>
      </c>
      <c r="N641" s="60">
        <v>28.783999999999999</v>
      </c>
    </row>
    <row r="642" spans="1:14" hidden="1" x14ac:dyDescent="0.4">
      <c r="A642" s="43">
        <v>28</v>
      </c>
      <c r="B642" s="42" t="s">
        <v>104</v>
      </c>
      <c r="C642" s="33">
        <v>2018</v>
      </c>
      <c r="D642" s="33" t="s">
        <v>246</v>
      </c>
      <c r="E642" s="42" t="s">
        <v>247</v>
      </c>
      <c r="F642" s="60">
        <v>0.38992004513643336</v>
      </c>
      <c r="G642" s="61">
        <v>776313</v>
      </c>
      <c r="H642" s="61">
        <v>1.8356679398123958</v>
      </c>
      <c r="I642" s="61">
        <f>(I481+I504+I527)/3</f>
        <v>91.358922498875856</v>
      </c>
      <c r="J642" s="61">
        <v>5672348.1285800003</v>
      </c>
      <c r="K642" s="61">
        <v>42.996153341342996</v>
      </c>
      <c r="L642" s="61">
        <v>1531.3378108575916</v>
      </c>
      <c r="M642" s="61">
        <f>(M481+M504+M527)/3</f>
        <v>21.791625792494855</v>
      </c>
      <c r="N642" s="60">
        <v>28.965</v>
      </c>
    </row>
    <row r="643" spans="1:14" hidden="1" x14ac:dyDescent="0.4">
      <c r="A643" s="43">
        <v>28</v>
      </c>
      <c r="B643" s="42" t="s">
        <v>104</v>
      </c>
      <c r="C643" s="33">
        <v>2019</v>
      </c>
      <c r="D643" s="33" t="s">
        <v>246</v>
      </c>
      <c r="E643" s="42" t="s">
        <v>247</v>
      </c>
      <c r="F643" s="60">
        <v>0.41239667958724929</v>
      </c>
      <c r="G643" s="61">
        <v>790986</v>
      </c>
      <c r="H643" s="61">
        <v>4.2091059680909808</v>
      </c>
      <c r="I643" s="61">
        <f>(I482+I505+I528)/3</f>
        <v>91.949516820767826</v>
      </c>
      <c r="J643" s="61">
        <v>4300803.9663215</v>
      </c>
      <c r="K643" s="61">
        <v>42.268078535018383</v>
      </c>
      <c r="L643" s="61">
        <v>1510.7973226285167</v>
      </c>
      <c r="M643" s="61">
        <f>(M482+M505+M528)/3</f>
        <v>21.887151292104175</v>
      </c>
      <c r="N643" s="60">
        <v>29.164000000000001</v>
      </c>
    </row>
    <row r="644" spans="1:14" hidden="1" x14ac:dyDescent="0.4">
      <c r="A644" s="43">
        <v>28</v>
      </c>
      <c r="B644" s="42" t="s">
        <v>104</v>
      </c>
      <c r="C644" s="33">
        <v>2020</v>
      </c>
      <c r="D644" s="33" t="s">
        <v>246</v>
      </c>
      <c r="E644" s="42" t="s">
        <v>247</v>
      </c>
      <c r="F644" s="60">
        <v>0.40711218285067841</v>
      </c>
      <c r="G644" s="61">
        <v>806166</v>
      </c>
      <c r="H644" s="61">
        <v>0.66966839430655511</v>
      </c>
      <c r="I644" s="61">
        <f>(I483+I506+I529)/3</f>
        <v>94.152927471769047</v>
      </c>
      <c r="J644" s="61">
        <v>3875846.0805885401</v>
      </c>
      <c r="K644" s="61">
        <v>33.729934615749073</v>
      </c>
      <c r="L644" s="61">
        <v>1519.586779816336</v>
      </c>
      <c r="M644" s="61">
        <f>(M483+M506+M529)/3</f>
        <v>21.954458475018011</v>
      </c>
      <c r="N644" s="60">
        <v>29.38</v>
      </c>
    </row>
    <row r="645" spans="1:14" hidden="1" x14ac:dyDescent="0.4">
      <c r="A645" s="43">
        <v>28</v>
      </c>
      <c r="B645" s="42" t="s">
        <v>104</v>
      </c>
      <c r="C645" s="33">
        <v>2021</v>
      </c>
      <c r="D645" s="33" t="s">
        <v>246</v>
      </c>
      <c r="E645" s="42" t="s">
        <v>247</v>
      </c>
      <c r="F645" s="60">
        <f>(F642+F643+F644)/3</f>
        <v>0.40314296919145365</v>
      </c>
      <c r="G645" s="61">
        <v>821625</v>
      </c>
      <c r="H645" s="61">
        <v>5.9577397380877528E-2</v>
      </c>
      <c r="I645" s="61">
        <f>(I484+I507+I530)/3</f>
        <v>93.197734388194291</v>
      </c>
      <c r="J645" s="61">
        <v>4024772.1820532</v>
      </c>
      <c r="K645" s="61">
        <v>42.277728726285254</v>
      </c>
      <c r="L645" s="61">
        <v>1577.4708406612619</v>
      </c>
      <c r="M645" s="61">
        <f>(M507+M484+M530)/3</f>
        <v>21.877745186539013</v>
      </c>
      <c r="N645" s="60">
        <v>29.613</v>
      </c>
    </row>
    <row r="646" spans="1:14" hidden="1" x14ac:dyDescent="0.4">
      <c r="A646" s="43">
        <v>28</v>
      </c>
      <c r="B646" s="42" t="s">
        <v>104</v>
      </c>
      <c r="C646" s="33">
        <v>2022</v>
      </c>
      <c r="D646" s="33" t="s">
        <v>246</v>
      </c>
      <c r="E646" s="42" t="s">
        <v>247</v>
      </c>
      <c r="F646" s="60">
        <f>(F643+F644+F645)/3</f>
        <v>0.40755061054312708</v>
      </c>
      <c r="G646" s="61">
        <v>836774</v>
      </c>
      <c r="H646" s="61">
        <v>5.1626368943134366</v>
      </c>
      <c r="I646" s="61">
        <f>(I485+I508+I531)/3</f>
        <v>93.153224365852907</v>
      </c>
      <c r="J646" s="61">
        <v>3839060.1164943399</v>
      </c>
      <c r="K646" s="61">
        <v>47.781726606550016</v>
      </c>
      <c r="L646" s="61">
        <v>1484.8924647254212</v>
      </c>
      <c r="M646" s="61">
        <f>(M485+M508+M531)/3</f>
        <v>21.906451651220394</v>
      </c>
      <c r="N646" s="60">
        <v>29.864000000000001</v>
      </c>
    </row>
    <row r="647" spans="1:14" hidden="1" x14ac:dyDescent="0.4">
      <c r="A647" s="43">
        <v>29</v>
      </c>
      <c r="B647" s="42" t="s">
        <v>106</v>
      </c>
      <c r="C647" s="33">
        <v>2000</v>
      </c>
      <c r="D647" s="33" t="s">
        <v>246</v>
      </c>
      <c r="E647" s="42" t="s">
        <v>247</v>
      </c>
      <c r="F647" s="60">
        <v>3.362924427204142E-2</v>
      </c>
      <c r="G647" s="61">
        <v>48616317</v>
      </c>
      <c r="H647" s="61">
        <v>2630.1226744223991</v>
      </c>
      <c r="I647" s="61">
        <v>511.05108865402099</v>
      </c>
      <c r="J647" s="61">
        <v>94190399.900000006</v>
      </c>
      <c r="K647" s="61">
        <v>27.014402922756858</v>
      </c>
      <c r="L647" s="61">
        <v>392.62633378413057</v>
      </c>
      <c r="M647" s="61">
        <f>(M601+M578+M555)/3</f>
        <v>42.542493216012772</v>
      </c>
      <c r="N647" s="60">
        <v>35.122</v>
      </c>
    </row>
    <row r="648" spans="1:14" hidden="1" x14ac:dyDescent="0.4">
      <c r="A648" s="43">
        <v>29</v>
      </c>
      <c r="B648" s="42" t="s">
        <v>106</v>
      </c>
      <c r="C648" s="33">
        <v>2001</v>
      </c>
      <c r="D648" s="33" t="s">
        <v>246</v>
      </c>
      <c r="E648" s="42" t="s">
        <v>247</v>
      </c>
      <c r="F648" s="60">
        <v>3.1242156107121659E-2</v>
      </c>
      <c r="G648" s="61">
        <v>50106657</v>
      </c>
      <c r="H648" s="61">
        <v>73.059711361527036</v>
      </c>
      <c r="I648" s="61">
        <v>246.008426928955</v>
      </c>
      <c r="J648" s="61">
        <v>102221899.90000001</v>
      </c>
      <c r="K648" s="61">
        <v>25.041937513839134</v>
      </c>
      <c r="L648" s="61">
        <v>148.44712350962334</v>
      </c>
      <c r="M648" s="61">
        <v>1.4084507042253522</v>
      </c>
      <c r="N648" s="60">
        <v>35.587000000000003</v>
      </c>
    </row>
    <row r="649" spans="1:14" hidden="1" x14ac:dyDescent="0.4">
      <c r="A649" s="43">
        <v>29</v>
      </c>
      <c r="B649" s="42" t="s">
        <v>106</v>
      </c>
      <c r="C649" s="33">
        <v>2002</v>
      </c>
      <c r="D649" s="33" t="s">
        <v>246</v>
      </c>
      <c r="E649" s="42" t="s">
        <v>247</v>
      </c>
      <c r="F649" s="60">
        <v>3.1942196045528254E-2</v>
      </c>
      <c r="G649" s="61">
        <v>51662071</v>
      </c>
      <c r="H649" s="61">
        <v>31.719461228940474</v>
      </c>
      <c r="I649" s="61">
        <v>110.401762100941</v>
      </c>
      <c r="J649" s="61">
        <v>187598693.59999999</v>
      </c>
      <c r="K649" s="61">
        <v>29.316845642982127</v>
      </c>
      <c r="L649" s="61">
        <v>168.94480527387947</v>
      </c>
      <c r="M649" s="61">
        <v>1.2987012987012987</v>
      </c>
      <c r="N649" s="60">
        <v>36.055</v>
      </c>
    </row>
    <row r="650" spans="1:14" hidden="1" x14ac:dyDescent="0.4">
      <c r="A650" s="43">
        <v>29</v>
      </c>
      <c r="B650" s="42" t="s">
        <v>106</v>
      </c>
      <c r="C650" s="33">
        <v>2003</v>
      </c>
      <c r="D650" s="33" t="s">
        <v>246</v>
      </c>
      <c r="E650" s="42" t="s">
        <v>247</v>
      </c>
      <c r="F650" s="60">
        <v>3.7563687563267494E-2</v>
      </c>
      <c r="G650" s="61">
        <v>53205639</v>
      </c>
      <c r="H650" s="61">
        <v>13.415453520497309</v>
      </c>
      <c r="I650" s="61">
        <v>91.068756997562005</v>
      </c>
      <c r="J650" s="61">
        <v>391254723.5</v>
      </c>
      <c r="K650" s="61">
        <v>54.031356177641911</v>
      </c>
      <c r="L650" s="61">
        <v>167.98157540928213</v>
      </c>
      <c r="M650" s="61">
        <v>1.0638297872340428</v>
      </c>
      <c r="N650" s="60">
        <v>36.526000000000003</v>
      </c>
    </row>
    <row r="651" spans="1:14" hidden="1" x14ac:dyDescent="0.4">
      <c r="A651" s="43">
        <v>29</v>
      </c>
      <c r="B651" s="42" t="s">
        <v>106</v>
      </c>
      <c r="C651" s="33">
        <v>2004</v>
      </c>
      <c r="D651" s="33" t="s">
        <v>246</v>
      </c>
      <c r="E651" s="42" t="s">
        <v>247</v>
      </c>
      <c r="F651" s="60">
        <v>3.5385907520827056E-2</v>
      </c>
      <c r="G651" s="61">
        <v>54815607</v>
      </c>
      <c r="H651" s="61">
        <v>6.3654582626611216</v>
      </c>
      <c r="I651" s="61">
        <v>86.999514446753693</v>
      </c>
      <c r="J651" s="61">
        <v>409032814.39999998</v>
      </c>
      <c r="K651" s="61">
        <v>49.336414625499422</v>
      </c>
      <c r="L651" s="61">
        <v>187.85678102995399</v>
      </c>
      <c r="M651" s="61">
        <v>0.99009900990099009</v>
      </c>
      <c r="N651" s="60">
        <v>37</v>
      </c>
    </row>
    <row r="652" spans="1:14" hidden="1" x14ac:dyDescent="0.4">
      <c r="A652" s="43">
        <v>29</v>
      </c>
      <c r="B652" s="42" t="s">
        <v>106</v>
      </c>
      <c r="C652" s="33">
        <v>2005</v>
      </c>
      <c r="D652" s="33" t="s">
        <v>246</v>
      </c>
      <c r="E652" s="42" t="s">
        <v>247</v>
      </c>
      <c r="F652" s="60">
        <v>3.9057300669261441E-2</v>
      </c>
      <c r="G652" s="61">
        <v>56550247</v>
      </c>
      <c r="H652" s="61">
        <v>29.869546622257388</v>
      </c>
      <c r="I652" s="61">
        <v>85.233983022613799</v>
      </c>
      <c r="J652" s="61">
        <v>180000000</v>
      </c>
      <c r="K652" s="61">
        <v>52.314604695007901</v>
      </c>
      <c r="L652" s="61">
        <v>211.57262966400128</v>
      </c>
      <c r="M652" s="61">
        <v>0.78125</v>
      </c>
      <c r="N652" s="60">
        <v>37.481000000000002</v>
      </c>
    </row>
    <row r="653" spans="1:14" hidden="1" x14ac:dyDescent="0.4">
      <c r="A653" s="43">
        <v>29</v>
      </c>
      <c r="B653" s="42" t="s">
        <v>106</v>
      </c>
      <c r="C653" s="33">
        <v>2006</v>
      </c>
      <c r="D653" s="33" t="s">
        <v>246</v>
      </c>
      <c r="E653" s="42" t="s">
        <v>247</v>
      </c>
      <c r="F653" s="60">
        <v>3.9101340610051487E-2</v>
      </c>
      <c r="G653" s="61">
        <v>58381630</v>
      </c>
      <c r="H653" s="61">
        <v>13.325225383839424</v>
      </c>
      <c r="I653" s="61">
        <v>93.918253898018094</v>
      </c>
      <c r="J653" s="61">
        <v>256100000</v>
      </c>
      <c r="K653" s="61">
        <v>47.963259623037374</v>
      </c>
      <c r="L653" s="61">
        <v>247.54193564632968</v>
      </c>
      <c r="M653" s="61">
        <v>2.1582733812949639</v>
      </c>
      <c r="N653" s="60">
        <v>37.970999999999997</v>
      </c>
    </row>
    <row r="654" spans="1:14" hidden="1" x14ac:dyDescent="0.4">
      <c r="A654" s="43">
        <v>29</v>
      </c>
      <c r="B654" s="42" t="s">
        <v>106</v>
      </c>
      <c r="C654" s="33">
        <v>2007</v>
      </c>
      <c r="D654" s="33" t="s">
        <v>246</v>
      </c>
      <c r="E654" s="42" t="s">
        <v>247</v>
      </c>
      <c r="F654" s="60">
        <v>4.1015486929033756E-2</v>
      </c>
      <c r="G654" s="61">
        <v>60289422</v>
      </c>
      <c r="H654" s="61">
        <v>20.271464976046701</v>
      </c>
      <c r="I654" s="61">
        <v>91.380485651849398</v>
      </c>
      <c r="J654" s="61">
        <v>1808000000</v>
      </c>
      <c r="K654" s="61">
        <v>80.142055052808743</v>
      </c>
      <c r="L654" s="61">
        <v>277.61207955153384</v>
      </c>
      <c r="M654" s="61">
        <v>3.8961038961038961</v>
      </c>
      <c r="N654" s="60">
        <v>38.47</v>
      </c>
    </row>
    <row r="655" spans="1:14" hidden="1" x14ac:dyDescent="0.4">
      <c r="A655" s="43">
        <v>29</v>
      </c>
      <c r="B655" s="42" t="s">
        <v>106</v>
      </c>
      <c r="C655" s="33">
        <v>2008</v>
      </c>
      <c r="D655" s="33" t="s">
        <v>246</v>
      </c>
      <c r="E655" s="42" t="s">
        <v>247</v>
      </c>
      <c r="F655" s="60">
        <v>4.1017049328604255E-2</v>
      </c>
      <c r="G655" s="61">
        <v>62249724</v>
      </c>
      <c r="H655" s="61">
        <v>20.465316617956717</v>
      </c>
      <c r="I655" s="61">
        <v>92.591381591389904</v>
      </c>
      <c r="J655" s="61">
        <v>1726800000</v>
      </c>
      <c r="K655" s="61">
        <v>83.772291650798266</v>
      </c>
      <c r="L655" s="61">
        <v>317.88921008113027</v>
      </c>
      <c r="M655" s="61">
        <v>3.4883720930232567</v>
      </c>
      <c r="N655" s="60">
        <v>38.975999999999999</v>
      </c>
    </row>
    <row r="656" spans="1:14" hidden="1" x14ac:dyDescent="0.4">
      <c r="A656" s="43">
        <v>29</v>
      </c>
      <c r="B656" s="42" t="s">
        <v>106</v>
      </c>
      <c r="C656" s="33">
        <v>2009</v>
      </c>
      <c r="D656" s="33" t="s">
        <v>246</v>
      </c>
      <c r="E656" s="42" t="s">
        <v>247</v>
      </c>
      <c r="F656" s="60">
        <v>3.8941823020025822E-2</v>
      </c>
      <c r="G656" s="61">
        <v>64270232</v>
      </c>
      <c r="H656" s="61">
        <v>32.657929155267311</v>
      </c>
      <c r="I656" s="61">
        <v>96.259862591051899</v>
      </c>
      <c r="J656" s="61">
        <v>-243200000</v>
      </c>
      <c r="K656" s="61">
        <v>62.946879362656382</v>
      </c>
      <c r="L656" s="61">
        <v>290.15567507352506</v>
      </c>
      <c r="M656" s="61">
        <v>3.4482758620689653</v>
      </c>
      <c r="N656" s="60">
        <v>39.491</v>
      </c>
    </row>
    <row r="657" spans="1:14" hidden="1" x14ac:dyDescent="0.4">
      <c r="A657" s="43">
        <v>29</v>
      </c>
      <c r="B657" s="42" t="s">
        <v>106</v>
      </c>
      <c r="C657" s="33">
        <v>2010</v>
      </c>
      <c r="D657" s="33" t="s">
        <v>246</v>
      </c>
      <c r="E657" s="42" t="s">
        <v>247</v>
      </c>
      <c r="F657" s="60">
        <v>3.9973636890170645E-2</v>
      </c>
      <c r="G657" s="61">
        <v>66391257</v>
      </c>
      <c r="H657" s="61">
        <v>20.786325148869338</v>
      </c>
      <c r="I657" s="61">
        <v>100</v>
      </c>
      <c r="J657" s="61">
        <v>2742300000</v>
      </c>
      <c r="K657" s="61">
        <v>90.747610292954278</v>
      </c>
      <c r="L657" s="61">
        <v>324.82772610927077</v>
      </c>
      <c r="M657" s="61">
        <v>3.2085561497326207</v>
      </c>
      <c r="N657" s="60">
        <v>40.012999999999998</v>
      </c>
    </row>
    <row r="658" spans="1:14" hidden="1" x14ac:dyDescent="0.4">
      <c r="A658" s="43">
        <v>29</v>
      </c>
      <c r="B658" s="42" t="s">
        <v>106</v>
      </c>
      <c r="C658" s="33">
        <v>2011</v>
      </c>
      <c r="D658" s="33" t="s">
        <v>246</v>
      </c>
      <c r="E658" s="42" t="s">
        <v>247</v>
      </c>
      <c r="F658" s="60">
        <v>4.3943370804807494E-2</v>
      </c>
      <c r="G658" s="61">
        <v>68654269</v>
      </c>
      <c r="H658" s="61">
        <v>13.791660106754961</v>
      </c>
      <c r="I658" s="61">
        <v>105.481614686391</v>
      </c>
      <c r="J658" s="61">
        <v>1596024303.8568599</v>
      </c>
      <c r="K658" s="61">
        <v>85.198144191941765</v>
      </c>
      <c r="L658" s="61">
        <v>376.37498112997292</v>
      </c>
      <c r="M658" s="61">
        <v>2.5641025641025643</v>
      </c>
      <c r="N658" s="60">
        <v>40.543999999999997</v>
      </c>
    </row>
    <row r="659" spans="1:14" hidden="1" x14ac:dyDescent="0.4">
      <c r="A659" s="43">
        <v>29</v>
      </c>
      <c r="B659" s="42" t="s">
        <v>106</v>
      </c>
      <c r="C659" s="33">
        <v>2012</v>
      </c>
      <c r="D659" s="33" t="s">
        <v>246</v>
      </c>
      <c r="E659" s="42" t="s">
        <v>247</v>
      </c>
      <c r="F659" s="60">
        <v>3.9822321430206288E-2</v>
      </c>
      <c r="G659" s="61">
        <v>70997870</v>
      </c>
      <c r="H659" s="61">
        <v>5.9399922119393551</v>
      </c>
      <c r="I659" s="61">
        <v>107.205955032047</v>
      </c>
      <c r="J659" s="61">
        <v>2891607809.0954199</v>
      </c>
      <c r="K659" s="61">
        <v>68.35171139520358</v>
      </c>
      <c r="L659" s="61">
        <v>412.77626054499467</v>
      </c>
      <c r="M659" s="61">
        <f>(M613+M590)/2</f>
        <v>50.19502584579368</v>
      </c>
      <c r="N659" s="60">
        <v>41.082000000000001</v>
      </c>
    </row>
    <row r="660" spans="1:14" hidden="1" x14ac:dyDescent="0.4">
      <c r="A660" s="43">
        <v>29</v>
      </c>
      <c r="B660" s="42" t="s">
        <v>106</v>
      </c>
      <c r="C660" s="33">
        <v>2013</v>
      </c>
      <c r="D660" s="33" t="s">
        <v>246</v>
      </c>
      <c r="E660" s="42" t="s">
        <v>247</v>
      </c>
      <c r="F660" s="60">
        <v>5.3900066268698726E-2</v>
      </c>
      <c r="G660" s="61">
        <v>73460021</v>
      </c>
      <c r="H660" s="61">
        <v>2.7712914145542982</v>
      </c>
      <c r="I660" s="61">
        <v>108.05472959380999</v>
      </c>
      <c r="J660" s="61">
        <v>1697585830.8062601</v>
      </c>
      <c r="K660" s="61">
        <v>77.46594514722652</v>
      </c>
      <c r="L660" s="61">
        <v>444.86435755909639</v>
      </c>
      <c r="M660" s="61">
        <f>(M683+M1028+M1005)/3</f>
        <v>50.74764309623739</v>
      </c>
      <c r="N660" s="60">
        <v>41.627000000000002</v>
      </c>
    </row>
    <row r="661" spans="1:14" hidden="1" x14ac:dyDescent="0.4">
      <c r="A661" s="43">
        <v>29</v>
      </c>
      <c r="B661" s="42" t="s">
        <v>106</v>
      </c>
      <c r="C661" s="33">
        <v>2014</v>
      </c>
      <c r="D661" s="33" t="s">
        <v>246</v>
      </c>
      <c r="E661" s="42" t="s">
        <v>247</v>
      </c>
      <c r="F661" s="60">
        <v>6.754863262187176E-2</v>
      </c>
      <c r="G661" s="61">
        <v>76035588</v>
      </c>
      <c r="H661" s="61">
        <v>0.99363066697173963</v>
      </c>
      <c r="I661" s="61">
        <v>109.458264326655</v>
      </c>
      <c r="J661" s="61">
        <v>1499572152.4979701</v>
      </c>
      <c r="K661" s="61">
        <v>78.69015012421599</v>
      </c>
      <c r="L661" s="61">
        <v>472.26623572553251</v>
      </c>
      <c r="M661" s="61">
        <f>(M684+M615+M592)/3</f>
        <v>37.564228150455733</v>
      </c>
      <c r="N661" s="60">
        <v>42.18</v>
      </c>
    </row>
    <row r="662" spans="1:14" hidden="1" x14ac:dyDescent="0.4">
      <c r="A662" s="43">
        <v>29</v>
      </c>
      <c r="B662" s="42" t="s">
        <v>106</v>
      </c>
      <c r="C662" s="33">
        <v>2015</v>
      </c>
      <c r="D662" s="33" t="s">
        <v>246</v>
      </c>
      <c r="E662" s="42" t="s">
        <v>247</v>
      </c>
      <c r="F662" s="60">
        <v>4.1082217016830458E-2</v>
      </c>
      <c r="G662" s="61">
        <v>78656904</v>
      </c>
      <c r="H662" s="61">
        <v>-1.1558785928701241</v>
      </c>
      <c r="I662" s="61">
        <v>121.612628222583</v>
      </c>
      <c r="J662" s="61">
        <v>1165720010.3076701</v>
      </c>
      <c r="K662" s="61">
        <v>59.332430964424532</v>
      </c>
      <c r="L662" s="61">
        <v>482.0645686382378</v>
      </c>
      <c r="M662" s="61">
        <f>(M685+M1007+M1030)/3</f>
        <v>50.569893438921412</v>
      </c>
      <c r="N662" s="60">
        <v>42.74</v>
      </c>
    </row>
    <row r="663" spans="1:14" hidden="1" x14ac:dyDescent="0.4">
      <c r="A663" s="43">
        <v>29</v>
      </c>
      <c r="B663" s="42" t="s">
        <v>106</v>
      </c>
      <c r="C663" s="33">
        <v>2016</v>
      </c>
      <c r="D663" s="33" t="s">
        <v>246</v>
      </c>
      <c r="E663" s="42" t="s">
        <v>247</v>
      </c>
      <c r="F663" s="60">
        <v>2.9732419887335992E-2</v>
      </c>
      <c r="G663" s="61">
        <v>81430977</v>
      </c>
      <c r="H663" s="61">
        <v>4.3492289447587922</v>
      </c>
      <c r="I663" s="61">
        <v>118.309318169691</v>
      </c>
      <c r="J663" s="61">
        <v>932374669.38090706</v>
      </c>
      <c r="K663" s="61">
        <v>55.925210262411561</v>
      </c>
      <c r="L663" s="61">
        <v>456.02795058362364</v>
      </c>
      <c r="M663" s="61">
        <f>(M686+M1008+M1031)/3</f>
        <v>50.535131851964842</v>
      </c>
      <c r="N663" s="60">
        <v>43.307000000000002</v>
      </c>
    </row>
    <row r="664" spans="1:14" hidden="1" x14ac:dyDescent="0.4">
      <c r="A664" s="43">
        <v>29</v>
      </c>
      <c r="B664" s="42" t="s">
        <v>106</v>
      </c>
      <c r="C664" s="33">
        <v>2017</v>
      </c>
      <c r="D664" s="33" t="s">
        <v>246</v>
      </c>
      <c r="E664" s="42" t="s">
        <v>247</v>
      </c>
      <c r="F664" s="60">
        <v>3.3755214987913437E-2</v>
      </c>
      <c r="G664" s="61">
        <v>84283273</v>
      </c>
      <c r="H664" s="61">
        <v>43.068659764167705</v>
      </c>
      <c r="I664" s="61">
        <v>104.102175461035</v>
      </c>
      <c r="J664" s="61">
        <v>1047979482.5552599</v>
      </c>
      <c r="K664" s="61">
        <v>74.291379617190358</v>
      </c>
      <c r="L664" s="61">
        <v>451.08908851731871</v>
      </c>
      <c r="M664" s="61">
        <f>(M661+M662+M663)/3</f>
        <v>46.223084480447334</v>
      </c>
      <c r="N664" s="60">
        <v>43.88</v>
      </c>
    </row>
    <row r="665" spans="1:14" hidden="1" x14ac:dyDescent="0.4">
      <c r="A665" s="43">
        <v>29</v>
      </c>
      <c r="B665" s="42" t="s">
        <v>106</v>
      </c>
      <c r="C665" s="33">
        <v>2018</v>
      </c>
      <c r="D665" s="33" t="s">
        <v>246</v>
      </c>
      <c r="E665" s="42" t="s">
        <v>247</v>
      </c>
      <c r="F665" s="60">
        <v>3.2311235081143523E-2</v>
      </c>
      <c r="G665" s="61">
        <v>87087355</v>
      </c>
      <c r="H665" s="61">
        <v>30.998612148703</v>
      </c>
      <c r="I665" s="61">
        <v>118.07731716473501</v>
      </c>
      <c r="J665" s="61">
        <v>1407563588.4242301</v>
      </c>
      <c r="K665" s="61">
        <v>69.919729150181695</v>
      </c>
      <c r="L665" s="61">
        <v>546.21259320388322</v>
      </c>
      <c r="M665" s="61">
        <f>(M662+M663+M664)/3</f>
        <v>49.109369923777869</v>
      </c>
      <c r="N665" s="60">
        <v>44.46</v>
      </c>
    </row>
    <row r="666" spans="1:14" hidden="1" x14ac:dyDescent="0.4">
      <c r="A666" s="43">
        <v>29</v>
      </c>
      <c r="B666" s="42" t="s">
        <v>106</v>
      </c>
      <c r="C666" s="33">
        <v>2019</v>
      </c>
      <c r="D666" s="33" t="s">
        <v>246</v>
      </c>
      <c r="E666" s="42" t="s">
        <v>247</v>
      </c>
      <c r="F666" s="60">
        <v>3.371487991632232E-2</v>
      </c>
      <c r="G666" s="61">
        <v>89906890</v>
      </c>
      <c r="H666" s="61">
        <v>5.8954053744032535</v>
      </c>
      <c r="I666" s="61">
        <v>124.785482202742</v>
      </c>
      <c r="J666" s="61">
        <v>1350994226.2053499</v>
      </c>
      <c r="K666" s="61">
        <v>55.235158039985443</v>
      </c>
      <c r="L666" s="61">
        <v>575.882781366465</v>
      </c>
      <c r="M666" s="61">
        <f>(M689+M1011+M1034)/3</f>
        <v>50.50751110321594</v>
      </c>
      <c r="N666" s="60">
        <v>45.045999999999999</v>
      </c>
    </row>
    <row r="667" spans="1:14" hidden="1" x14ac:dyDescent="0.4">
      <c r="A667" s="43">
        <v>29</v>
      </c>
      <c r="B667" s="42" t="s">
        <v>106</v>
      </c>
      <c r="C667" s="33">
        <v>2020</v>
      </c>
      <c r="D667" s="33" t="s">
        <v>246</v>
      </c>
      <c r="E667" s="42" t="s">
        <v>247</v>
      </c>
      <c r="F667" s="60">
        <v>3.2584780848178743E-2</v>
      </c>
      <c r="G667" s="61">
        <v>92853164</v>
      </c>
      <c r="H667" s="61">
        <v>3.9015495706452725</v>
      </c>
      <c r="I667" s="61">
        <v>126.256764411471</v>
      </c>
      <c r="J667" s="61">
        <v>1498084807.8648</v>
      </c>
      <c r="K667" s="61">
        <v>58.491757328202254</v>
      </c>
      <c r="L667" s="61">
        <v>524.66668621149506</v>
      </c>
      <c r="M667" s="61">
        <f>(M690+M1012+M1035)/3</f>
        <v>50.498304186966301</v>
      </c>
      <c r="N667" s="60">
        <v>45.637999999999998</v>
      </c>
    </row>
    <row r="668" spans="1:14" hidden="1" x14ac:dyDescent="0.4">
      <c r="A668" s="43">
        <v>29</v>
      </c>
      <c r="B668" s="42" t="s">
        <v>106</v>
      </c>
      <c r="C668" s="33">
        <v>2021</v>
      </c>
      <c r="D668" s="33" t="s">
        <v>246</v>
      </c>
      <c r="E668" s="42" t="s">
        <v>247</v>
      </c>
      <c r="F668" s="60">
        <f>(F665+F666+F667)/3</f>
        <v>3.2870298615214864E-2</v>
      </c>
      <c r="G668" s="61">
        <v>95894118</v>
      </c>
      <c r="H668" s="61">
        <v>14.975434553120891</v>
      </c>
      <c r="I668" s="61">
        <v>118.311304439873</v>
      </c>
      <c r="J668" s="61">
        <v>1677673789.73561</v>
      </c>
      <c r="K668" s="61">
        <v>80.481311420690602</v>
      </c>
      <c r="L668" s="61">
        <v>576.97472939413603</v>
      </c>
      <c r="M668" s="61" t="e">
        <f>(M622+M599+M576)/3</f>
        <v>#REF!</v>
      </c>
      <c r="N668" s="60">
        <v>46.234999999999999</v>
      </c>
    </row>
    <row r="669" spans="1:14" hidden="1" x14ac:dyDescent="0.4">
      <c r="A669" s="43">
        <v>29</v>
      </c>
      <c r="B669" s="42" t="s">
        <v>106</v>
      </c>
      <c r="C669" s="33">
        <v>2022</v>
      </c>
      <c r="D669" s="33" t="s">
        <v>246</v>
      </c>
      <c r="E669" s="42" t="s">
        <v>247</v>
      </c>
      <c r="F669" s="60">
        <f>(F666+F667+F668)/3</f>
        <v>3.3056653126571973E-2</v>
      </c>
      <c r="G669" s="61">
        <v>99010212</v>
      </c>
      <c r="H669" s="61">
        <v>8.445461981379168</v>
      </c>
      <c r="I669" s="61">
        <v>128.497714702411</v>
      </c>
      <c r="J669" s="61">
        <v>1845773308.5999999</v>
      </c>
      <c r="K669" s="61">
        <v>95.164219284668519</v>
      </c>
      <c r="L669" s="61">
        <v>653.65622306935416</v>
      </c>
      <c r="M669" s="61" t="e">
        <f>(M692+M25+M1014)/3</f>
        <v>#REF!</v>
      </c>
      <c r="N669" s="60">
        <v>46.837000000000003</v>
      </c>
    </row>
    <row r="670" spans="1:14" hidden="1" x14ac:dyDescent="0.4">
      <c r="A670" s="43">
        <v>30</v>
      </c>
      <c r="B670" s="42" t="s">
        <v>108</v>
      </c>
      <c r="C670" s="33">
        <v>2000</v>
      </c>
      <c r="D670" s="33" t="s">
        <v>250</v>
      </c>
      <c r="E670" s="42" t="s">
        <v>247</v>
      </c>
      <c r="F670" s="60">
        <v>1.3870275651477491</v>
      </c>
      <c r="G670" s="61">
        <v>3134030</v>
      </c>
      <c r="H670" s="61">
        <v>47.040083076182242</v>
      </c>
      <c r="I670" s="61">
        <f>(I647+I601+I578)/3</f>
        <v>236.76657409209292</v>
      </c>
      <c r="J670" s="61">
        <v>-98141674.346360594</v>
      </c>
      <c r="K670" s="61">
        <v>123.90988440567065</v>
      </c>
      <c r="L670" s="61">
        <v>1029.9606888189367</v>
      </c>
      <c r="M670" s="61">
        <f>(M647+M601+M578)/3</f>
        <v>42.542493216012765</v>
      </c>
      <c r="N670" s="60">
        <v>58.695</v>
      </c>
    </row>
    <row r="671" spans="1:14" hidden="1" x14ac:dyDescent="0.4">
      <c r="A671" s="43">
        <v>30</v>
      </c>
      <c r="B671" s="42" t="s">
        <v>108</v>
      </c>
      <c r="C671" s="33">
        <v>2001</v>
      </c>
      <c r="D671" s="33" t="s">
        <v>250</v>
      </c>
      <c r="E671" s="42" t="s">
        <v>247</v>
      </c>
      <c r="F671" s="60">
        <v>1.3040468012517128</v>
      </c>
      <c r="G671" s="61">
        <v>3254101</v>
      </c>
      <c r="H671" s="61">
        <v>-13.92520816832311</v>
      </c>
      <c r="I671" s="61">
        <f>(I648+I602+I579)/3</f>
        <v>146.23486424537899</v>
      </c>
      <c r="J671" s="61">
        <v>-135479673.01522401</v>
      </c>
      <c r="K671" s="61">
        <v>130.73248108187278</v>
      </c>
      <c r="L671" s="61">
        <v>859.44001247598737</v>
      </c>
      <c r="M671" s="61">
        <f>(M648+M602+M579)/3</f>
        <v>28.003294496741191</v>
      </c>
      <c r="N671" s="60">
        <v>59.155999999999999</v>
      </c>
    </row>
    <row r="672" spans="1:14" hidden="1" x14ac:dyDescent="0.4">
      <c r="A672" s="43">
        <v>30</v>
      </c>
      <c r="B672" s="42" t="s">
        <v>108</v>
      </c>
      <c r="C672" s="33">
        <v>2002</v>
      </c>
      <c r="D672" s="33" t="s">
        <v>250</v>
      </c>
      <c r="E672" s="42" t="s">
        <v>247</v>
      </c>
      <c r="F672" s="60">
        <v>0.82709976530683915</v>
      </c>
      <c r="G672" s="61">
        <v>3331158</v>
      </c>
      <c r="H672" s="61">
        <v>-1.7389275602747034</v>
      </c>
      <c r="I672" s="61">
        <f>(I649+I603+I580)/3</f>
        <v>98.874351156930445</v>
      </c>
      <c r="J672" s="61">
        <v>200095651.48564401</v>
      </c>
      <c r="K672" s="61">
        <v>135.45607107225996</v>
      </c>
      <c r="L672" s="61">
        <v>910.86971076642567</v>
      </c>
      <c r="M672" s="61">
        <f>(M649+M603+M580)/3</f>
        <v>29.047855010439473</v>
      </c>
      <c r="N672" s="60">
        <v>59.616999999999997</v>
      </c>
    </row>
    <row r="673" spans="1:14" hidden="1" x14ac:dyDescent="0.4">
      <c r="A673" s="43">
        <v>30</v>
      </c>
      <c r="B673" s="42" t="s">
        <v>108</v>
      </c>
      <c r="C673" s="33">
        <v>2003</v>
      </c>
      <c r="D673" s="33" t="s">
        <v>250</v>
      </c>
      <c r="E673" s="42" t="s">
        <v>247</v>
      </c>
      <c r="F673" s="60">
        <v>0.94167204677379002</v>
      </c>
      <c r="G673" s="61">
        <v>3424653</v>
      </c>
      <c r="H673" s="61">
        <v>-4.2515369203041047</v>
      </c>
      <c r="I673" s="61">
        <f>(I650+I604+I581)/3</f>
        <v>88.5553829471</v>
      </c>
      <c r="J673" s="61">
        <v>220038914.195923</v>
      </c>
      <c r="K673" s="61">
        <v>156.86177733536766</v>
      </c>
      <c r="L673" s="61">
        <v>1023.0884961906597</v>
      </c>
      <c r="M673" s="61">
        <v>4</v>
      </c>
      <c r="N673" s="60">
        <v>60.076000000000001</v>
      </c>
    </row>
    <row r="674" spans="1:14" hidden="1" x14ac:dyDescent="0.4">
      <c r="A674" s="43">
        <v>30</v>
      </c>
      <c r="B674" s="42" t="s">
        <v>108</v>
      </c>
      <c r="C674" s="33">
        <v>2004</v>
      </c>
      <c r="D674" s="33" t="s">
        <v>250</v>
      </c>
      <c r="E674" s="42" t="s">
        <v>247</v>
      </c>
      <c r="F674" s="60">
        <v>0.99195260981334521</v>
      </c>
      <c r="G674" s="61">
        <v>3543012</v>
      </c>
      <c r="H674" s="61">
        <v>16.807238305784992</v>
      </c>
      <c r="I674" s="61">
        <f>(I651+I605+I582)/3</f>
        <v>87.963509579826564</v>
      </c>
      <c r="J674" s="61">
        <v>88557997.224403903</v>
      </c>
      <c r="K674" s="61">
        <v>131.36819871732226</v>
      </c>
      <c r="L674" s="61">
        <v>1314.4112806073501</v>
      </c>
      <c r="M674" s="61">
        <v>5.1282051282051277</v>
      </c>
      <c r="N674" s="60">
        <v>60.533000000000001</v>
      </c>
    </row>
    <row r="675" spans="1:14" hidden="1" x14ac:dyDescent="0.4">
      <c r="A675" s="43">
        <v>30</v>
      </c>
      <c r="B675" s="42" t="s">
        <v>108</v>
      </c>
      <c r="C675" s="33">
        <v>2005</v>
      </c>
      <c r="D675" s="33" t="s">
        <v>250</v>
      </c>
      <c r="E675" s="42" t="s">
        <v>247</v>
      </c>
      <c r="F675" s="60">
        <v>1.1743585820124431</v>
      </c>
      <c r="G675" s="61">
        <v>3672839</v>
      </c>
      <c r="H675" s="61">
        <v>32.498739510546443</v>
      </c>
      <c r="I675" s="61">
        <f>(I652+I606+I583)/3</f>
        <v>88.826686165738593</v>
      </c>
      <c r="J675" s="61">
        <v>801314933.87191701</v>
      </c>
      <c r="K675" s="61">
        <v>119.552892262402</v>
      </c>
      <c r="L675" s="61">
        <v>1810.5889423645947</v>
      </c>
      <c r="M675" s="61">
        <v>4.7619047619047628</v>
      </c>
      <c r="N675" s="60">
        <v>60.988</v>
      </c>
    </row>
    <row r="676" spans="1:14" hidden="1" x14ac:dyDescent="0.4">
      <c r="A676" s="43">
        <v>30</v>
      </c>
      <c r="B676" s="42" t="s">
        <v>108</v>
      </c>
      <c r="C676" s="33">
        <v>2006</v>
      </c>
      <c r="D676" s="33" t="s">
        <v>250</v>
      </c>
      <c r="E676" s="42" t="s">
        <v>247</v>
      </c>
      <c r="F676" s="60">
        <v>1.252964933733649</v>
      </c>
      <c r="G676" s="61">
        <v>3813323</v>
      </c>
      <c r="H676" s="61">
        <v>11.380301762570639</v>
      </c>
      <c r="I676" s="61">
        <f>(I653+I607+I584)/3</f>
        <v>93.440179925227326</v>
      </c>
      <c r="J676" s="61">
        <v>1489015781.2532401</v>
      </c>
      <c r="K676" s="61">
        <v>125.60076297449076</v>
      </c>
      <c r="L676" s="61">
        <v>2116.8689431934149</v>
      </c>
      <c r="M676" s="61">
        <v>4.9019607843137258</v>
      </c>
      <c r="N676" s="60">
        <v>61.441000000000003</v>
      </c>
    </row>
    <row r="677" spans="1:14" hidden="1" x14ac:dyDescent="0.4">
      <c r="A677" s="43">
        <v>30</v>
      </c>
      <c r="B677" s="42" t="s">
        <v>108</v>
      </c>
      <c r="C677" s="33">
        <v>2007</v>
      </c>
      <c r="D677" s="33" t="s">
        <v>250</v>
      </c>
      <c r="E677" s="42" t="s">
        <v>247</v>
      </c>
      <c r="F677" s="60">
        <v>1.0491341847455053</v>
      </c>
      <c r="G677" s="61">
        <v>3956329</v>
      </c>
      <c r="H677" s="61">
        <v>6.7401171318129514</v>
      </c>
      <c r="I677" s="61">
        <f>(I654+I608+I585)/3</f>
        <v>92.742178716851029</v>
      </c>
      <c r="J677" s="61">
        <v>1424251935.6347101</v>
      </c>
      <c r="K677" s="61">
        <v>148.58662539506881</v>
      </c>
      <c r="L677" s="61">
        <v>2219.9123067626283</v>
      </c>
      <c r="M677" s="61">
        <v>3.6363636363636362</v>
      </c>
      <c r="N677" s="60">
        <v>61.893000000000001</v>
      </c>
    </row>
    <row r="678" spans="1:14" hidden="1" x14ac:dyDescent="0.4">
      <c r="A678" s="43">
        <v>30</v>
      </c>
      <c r="B678" s="42" t="s">
        <v>108</v>
      </c>
      <c r="C678" s="33">
        <v>2008</v>
      </c>
      <c r="D678" s="33" t="s">
        <v>250</v>
      </c>
      <c r="E678" s="42" t="s">
        <v>247</v>
      </c>
      <c r="F678" s="60">
        <v>1.0662626827745096</v>
      </c>
      <c r="G678" s="61">
        <v>4089602</v>
      </c>
      <c r="H678" s="61">
        <v>16.269203427653608</v>
      </c>
      <c r="I678" s="61">
        <f>(I655+I609+I586)/3</f>
        <v>95.954540987343464</v>
      </c>
      <c r="J678" s="61">
        <v>1947972913.2063899</v>
      </c>
      <c r="K678" s="61">
        <v>133.10848665960847</v>
      </c>
      <c r="L678" s="61">
        <v>2848.6531631791008</v>
      </c>
      <c r="M678" s="61">
        <v>3.6496350364963499</v>
      </c>
      <c r="N678" s="60">
        <v>62.345999999999997</v>
      </c>
    </row>
    <row r="679" spans="1:14" hidden="1" x14ac:dyDescent="0.4">
      <c r="A679" s="43">
        <v>30</v>
      </c>
      <c r="B679" s="42" t="s">
        <v>108</v>
      </c>
      <c r="C679" s="33">
        <v>2009</v>
      </c>
      <c r="D679" s="33" t="s">
        <v>250</v>
      </c>
      <c r="E679" s="42" t="s">
        <v>247</v>
      </c>
      <c r="F679" s="60">
        <v>1.1365512316694188</v>
      </c>
      <c r="G679" s="61">
        <v>4257230</v>
      </c>
      <c r="H679" s="61">
        <v>-21.165233112896161</v>
      </c>
      <c r="I679" s="61">
        <f>(I656+I610+I587)/3</f>
        <v>97.5004435954869</v>
      </c>
      <c r="J679" s="61">
        <v>1189051286.3796899</v>
      </c>
      <c r="K679" s="61">
        <v>135.55236568197543</v>
      </c>
      <c r="L679" s="61">
        <v>2283.9498723942847</v>
      </c>
      <c r="M679" s="61">
        <v>8.9171974522293009</v>
      </c>
      <c r="N679" s="60">
        <v>62.8</v>
      </c>
    </row>
    <row r="680" spans="1:14" hidden="1" x14ac:dyDescent="0.4">
      <c r="A680" s="43">
        <v>30</v>
      </c>
      <c r="B680" s="42" t="s">
        <v>108</v>
      </c>
      <c r="C680" s="33">
        <v>2010</v>
      </c>
      <c r="D680" s="33" t="s">
        <v>250</v>
      </c>
      <c r="E680" s="42" t="s">
        <v>247</v>
      </c>
      <c r="F680" s="60">
        <v>1.2220576292665604</v>
      </c>
      <c r="G680" s="61">
        <v>4437884</v>
      </c>
      <c r="H680" s="61">
        <v>29.417683796629632</v>
      </c>
      <c r="I680" s="61">
        <v>100</v>
      </c>
      <c r="J680" s="61">
        <v>1522228646.3391199</v>
      </c>
      <c r="K680" s="61">
        <v>124.06475439960735</v>
      </c>
      <c r="L680" s="61">
        <v>2962.76248130765</v>
      </c>
      <c r="M680" s="61">
        <v>11.475409836065573</v>
      </c>
      <c r="N680" s="60">
        <v>63.256</v>
      </c>
    </row>
    <row r="681" spans="1:14" hidden="1" x14ac:dyDescent="0.4">
      <c r="A681" s="43">
        <v>30</v>
      </c>
      <c r="B681" s="42" t="s">
        <v>108</v>
      </c>
      <c r="C681" s="33">
        <v>2011</v>
      </c>
      <c r="D681" s="33" t="s">
        <v>250</v>
      </c>
      <c r="E681" s="42" t="s">
        <v>247</v>
      </c>
      <c r="F681" s="60">
        <v>1.1744581843438442</v>
      </c>
      <c r="G681" s="61">
        <v>4584216</v>
      </c>
      <c r="H681" s="61">
        <v>10.953325511461955</v>
      </c>
      <c r="I681" s="61">
        <f>(I658+I612+I589)/3</f>
        <v>102.96152493016966</v>
      </c>
      <c r="J681" s="61">
        <v>298678855.10598302</v>
      </c>
      <c r="K681" s="61">
        <v>124.59174271014146</v>
      </c>
      <c r="L681" s="61">
        <v>3415.0623741663853</v>
      </c>
      <c r="M681" s="61">
        <v>14.354066985645932</v>
      </c>
      <c r="N681" s="60">
        <v>63.712000000000003</v>
      </c>
    </row>
    <row r="682" spans="1:14" hidden="1" x14ac:dyDescent="0.4">
      <c r="A682" s="43">
        <v>30</v>
      </c>
      <c r="B682" s="42" t="s">
        <v>108</v>
      </c>
      <c r="C682" s="33">
        <v>2012</v>
      </c>
      <c r="D682" s="33" t="s">
        <v>250</v>
      </c>
      <c r="E682" s="42" t="s">
        <v>247</v>
      </c>
      <c r="F682" s="60">
        <v>1.1161602263572727</v>
      </c>
      <c r="G682" s="61">
        <v>4713257</v>
      </c>
      <c r="H682" s="61">
        <v>11.364090236871775</v>
      </c>
      <c r="I682" s="61">
        <f>(I659+I613+I590)/3</f>
        <v>106.25894764131</v>
      </c>
      <c r="J682" s="61">
        <v>-69249948.217356503</v>
      </c>
      <c r="K682" s="61">
        <v>97.444435145443023</v>
      </c>
      <c r="L682" s="61">
        <v>3753.8609280810247</v>
      </c>
      <c r="M682" s="61">
        <v>18.834080717488789</v>
      </c>
      <c r="N682" s="60">
        <v>64.168999999999997</v>
      </c>
    </row>
    <row r="683" spans="1:14" hidden="1" x14ac:dyDescent="0.4">
      <c r="A683" s="43">
        <v>30</v>
      </c>
      <c r="B683" s="42" t="s">
        <v>108</v>
      </c>
      <c r="C683" s="33">
        <v>2013</v>
      </c>
      <c r="D683" s="33" t="s">
        <v>250</v>
      </c>
      <c r="E683" s="42" t="s">
        <v>247</v>
      </c>
      <c r="F683" s="60">
        <v>1.1001527319634818</v>
      </c>
      <c r="G683" s="61">
        <v>4828066</v>
      </c>
      <c r="H683" s="61">
        <v>-1.1045621892685773</v>
      </c>
      <c r="I683" s="61">
        <f>(I660+I614+I591)/3</f>
        <v>108.02410410846166</v>
      </c>
      <c r="J683" s="61">
        <v>1878859499.3496599</v>
      </c>
      <c r="K683" s="61">
        <v>93.002863391523533</v>
      </c>
      <c r="L683" s="61">
        <v>3719.6510360643006</v>
      </c>
      <c r="M683" s="61">
        <v>16.929133858267718</v>
      </c>
      <c r="N683" s="60">
        <v>64.626999999999995</v>
      </c>
    </row>
    <row r="684" spans="1:14" hidden="1" x14ac:dyDescent="0.4">
      <c r="A684" s="43">
        <v>30</v>
      </c>
      <c r="B684" s="42" t="s">
        <v>108</v>
      </c>
      <c r="C684" s="33">
        <v>2014</v>
      </c>
      <c r="D684" s="33" t="s">
        <v>250</v>
      </c>
      <c r="E684" s="42" t="s">
        <v>247</v>
      </c>
      <c r="F684" s="60">
        <v>1.0465612683551673</v>
      </c>
      <c r="G684" s="61">
        <v>4944861</v>
      </c>
      <c r="H684" s="61">
        <v>-6.4645633129211859</v>
      </c>
      <c r="I684" s="61">
        <f>(I661+I615+I592)/3</f>
        <v>106.56574917407524</v>
      </c>
      <c r="J684" s="61">
        <v>2891102397.1238799</v>
      </c>
      <c r="K684" s="61">
        <v>104.19762010341688</v>
      </c>
      <c r="L684" s="61">
        <v>3623.8074598175604</v>
      </c>
      <c r="M684" s="61">
        <v>17.424242424242426</v>
      </c>
      <c r="N684" s="60">
        <v>65.084999999999994</v>
      </c>
    </row>
    <row r="685" spans="1:14" hidden="1" x14ac:dyDescent="0.4">
      <c r="A685" s="43">
        <v>30</v>
      </c>
      <c r="B685" s="42" t="s">
        <v>108</v>
      </c>
      <c r="C685" s="33">
        <v>2015</v>
      </c>
      <c r="D685" s="33" t="s">
        <v>250</v>
      </c>
      <c r="E685" s="42" t="s">
        <v>247</v>
      </c>
      <c r="F685" s="60">
        <v>1.1166210474478051</v>
      </c>
      <c r="G685" s="61">
        <v>5064386</v>
      </c>
      <c r="H685" s="61">
        <v>-17.253987544945787</v>
      </c>
      <c r="I685" s="61">
        <f>(I662+I616+I593)/3</f>
        <v>114.21478469634513</v>
      </c>
      <c r="J685" s="61">
        <v>4279839199.1127801</v>
      </c>
      <c r="K685" s="61">
        <v>117.32072155858117</v>
      </c>
      <c r="L685" s="61">
        <v>2455.3479100978352</v>
      </c>
      <c r="M685" s="61">
        <f t="shared" ref="M685:M692" si="24">(M684+M683+M682)/3</f>
        <v>17.729152333332976</v>
      </c>
      <c r="N685" s="60">
        <v>65.543000000000006</v>
      </c>
    </row>
    <row r="686" spans="1:14" hidden="1" x14ac:dyDescent="0.4">
      <c r="A686" s="43">
        <v>30</v>
      </c>
      <c r="B686" s="42" t="s">
        <v>108</v>
      </c>
      <c r="C686" s="33">
        <v>2016</v>
      </c>
      <c r="D686" s="33" t="s">
        <v>250</v>
      </c>
      <c r="E686" s="42" t="s">
        <v>247</v>
      </c>
      <c r="F686" s="60">
        <v>1.0599164344115013</v>
      </c>
      <c r="G686" s="61">
        <v>5186824</v>
      </c>
      <c r="H686" s="61">
        <v>-3.5024872890262913</v>
      </c>
      <c r="I686" s="61">
        <f>(I663+I617+I594)/3</f>
        <v>111.61302175470196</v>
      </c>
      <c r="J686" s="61">
        <v>50608700.352612302</v>
      </c>
      <c r="K686" s="61">
        <v>122.25981828402067</v>
      </c>
      <c r="L686" s="61">
        <v>2107.5030239722028</v>
      </c>
      <c r="M686" s="61">
        <f t="shared" si="24"/>
        <v>17.360842871947707</v>
      </c>
      <c r="N686" s="60">
        <v>66.001000000000005</v>
      </c>
    </row>
    <row r="687" spans="1:14" hidden="1" x14ac:dyDescent="0.4">
      <c r="A687" s="43">
        <v>30</v>
      </c>
      <c r="B687" s="42" t="s">
        <v>108</v>
      </c>
      <c r="C687" s="33">
        <v>2017</v>
      </c>
      <c r="D687" s="33" t="s">
        <v>250</v>
      </c>
      <c r="E687" s="42" t="s">
        <v>247</v>
      </c>
      <c r="F687" s="60">
        <v>1.0177624173151567</v>
      </c>
      <c r="G687" s="61">
        <v>5312340</v>
      </c>
      <c r="H687" s="61">
        <v>12.365676852804228</v>
      </c>
      <c r="I687" s="61" t="s">
        <v>34</v>
      </c>
      <c r="J687" s="61">
        <v>4416953733.8540001</v>
      </c>
      <c r="K687" s="61">
        <v>94.617095258342161</v>
      </c>
      <c r="L687" s="61">
        <v>2227.7201385607391</v>
      </c>
      <c r="M687" s="61">
        <f t="shared" si="24"/>
        <v>17.504745876507702</v>
      </c>
      <c r="N687" s="60">
        <v>66.459000000000003</v>
      </c>
    </row>
    <row r="688" spans="1:14" hidden="1" x14ac:dyDescent="0.4">
      <c r="A688" s="43">
        <v>30</v>
      </c>
      <c r="B688" s="42" t="s">
        <v>108</v>
      </c>
      <c r="C688" s="33">
        <v>2018</v>
      </c>
      <c r="D688" s="33" t="s">
        <v>250</v>
      </c>
      <c r="E688" s="42" t="s">
        <v>247</v>
      </c>
      <c r="F688" s="60">
        <v>1.1425894430168226</v>
      </c>
      <c r="G688" s="61">
        <v>5441062</v>
      </c>
      <c r="H688" s="61">
        <v>22.234441292158394</v>
      </c>
      <c r="I688" s="61">
        <f>(I665+I619+I596)/3</f>
        <v>112.3932877577803</v>
      </c>
      <c r="J688" s="61">
        <v>4315250918.3879995</v>
      </c>
      <c r="K688" s="61">
        <v>100.58321677971374</v>
      </c>
      <c r="L688" s="61">
        <v>2715.2431047716132</v>
      </c>
      <c r="M688" s="61">
        <f t="shared" si="24"/>
        <v>17.531580360596127</v>
      </c>
      <c r="N688" s="60">
        <v>66.915999999999997</v>
      </c>
    </row>
    <row r="689" spans="1:14" hidden="1" x14ac:dyDescent="0.4">
      <c r="A689" s="43">
        <v>30</v>
      </c>
      <c r="B689" s="42" t="s">
        <v>108</v>
      </c>
      <c r="C689" s="33">
        <v>2019</v>
      </c>
      <c r="D689" s="33" t="s">
        <v>250</v>
      </c>
      <c r="E689" s="42" t="s">
        <v>247</v>
      </c>
      <c r="F689" s="60">
        <v>1.2576621424864556</v>
      </c>
      <c r="G689" s="61">
        <v>5570733</v>
      </c>
      <c r="H689" s="61">
        <v>-1.3173727345035644</v>
      </c>
      <c r="I689" s="61">
        <f>(I666+I620+I597)/3</f>
        <v>112.82891475688547</v>
      </c>
      <c r="J689" s="61">
        <v>-1427679257.0589399</v>
      </c>
      <c r="K689" s="61">
        <v>91.575757720664768</v>
      </c>
      <c r="L689" s="61">
        <v>2508.9447830009021</v>
      </c>
      <c r="M689" s="61">
        <f t="shared" si="24"/>
        <v>17.465723036350511</v>
      </c>
      <c r="N689" s="60">
        <v>67.373000000000005</v>
      </c>
    </row>
    <row r="690" spans="1:14" hidden="1" x14ac:dyDescent="0.4">
      <c r="A690" s="43">
        <v>30</v>
      </c>
      <c r="B690" s="42" t="s">
        <v>108</v>
      </c>
      <c r="C690" s="33">
        <v>2020</v>
      </c>
      <c r="D690" s="33" t="s">
        <v>250</v>
      </c>
      <c r="E690" s="42" t="s">
        <v>247</v>
      </c>
      <c r="F690" s="60">
        <v>1.2545916697736688</v>
      </c>
      <c r="G690" s="61">
        <v>5702174</v>
      </c>
      <c r="H690" s="61">
        <v>-13.999554899506535</v>
      </c>
      <c r="I690" s="61">
        <f>(I667+I621+I598)/3</f>
        <v>111.61774994806076</v>
      </c>
      <c r="J690" s="61">
        <v>-1983178866.50125</v>
      </c>
      <c r="K690" s="61">
        <v>69.306620688247179</v>
      </c>
      <c r="L690" s="61">
        <v>2011.2694790098988</v>
      </c>
      <c r="M690" s="61">
        <f t="shared" si="24"/>
        <v>17.500683091151444</v>
      </c>
      <c r="N690" s="60">
        <v>67.828999999999994</v>
      </c>
    </row>
    <row r="691" spans="1:14" hidden="1" x14ac:dyDescent="0.4">
      <c r="A691" s="43">
        <v>30</v>
      </c>
      <c r="B691" s="42" t="s">
        <v>108</v>
      </c>
      <c r="C691" s="33">
        <v>2021</v>
      </c>
      <c r="D691" s="33" t="s">
        <v>250</v>
      </c>
      <c r="E691" s="42" t="s">
        <v>247</v>
      </c>
      <c r="F691" s="60">
        <f>(F689+F688+F690)/3</f>
        <v>1.2182810850923156</v>
      </c>
      <c r="G691" s="61">
        <v>5835806</v>
      </c>
      <c r="H691" s="61">
        <v>23.290714713115307</v>
      </c>
      <c r="I691" s="61">
        <f>(I668+I622+I599)/3</f>
        <v>111.16465539944471</v>
      </c>
      <c r="J691" s="61">
        <v>-320209517.69602299</v>
      </c>
      <c r="K691" s="61">
        <v>85.546201226621747</v>
      </c>
      <c r="L691" s="61">
        <v>2540.4732115331731</v>
      </c>
      <c r="M691" s="61">
        <f t="shared" si="24"/>
        <v>17.499328829366025</v>
      </c>
      <c r="N691" s="60">
        <v>68.283000000000001</v>
      </c>
    </row>
    <row r="692" spans="1:14" hidden="1" x14ac:dyDescent="0.4">
      <c r="A692" s="43">
        <v>30</v>
      </c>
      <c r="B692" s="42" t="s">
        <v>108</v>
      </c>
      <c r="C692" s="33">
        <v>2022</v>
      </c>
      <c r="D692" s="33" t="s">
        <v>250</v>
      </c>
      <c r="E692" s="42" t="s">
        <v>247</v>
      </c>
      <c r="F692" s="60">
        <f>(F690+F689+F691)/3</f>
        <v>1.2435116324508133</v>
      </c>
      <c r="G692" s="61">
        <v>5970424</v>
      </c>
      <c r="H692" s="61">
        <v>18.260703425617166</v>
      </c>
      <c r="I692" s="61">
        <f>(I669+I623+I600)/3</f>
        <v>113.03916365643907</v>
      </c>
      <c r="J692" s="61">
        <v>532256251.03299999</v>
      </c>
      <c r="K692" s="61">
        <v>98.161510677065806</v>
      </c>
      <c r="L692" s="61">
        <v>2649.2250223064207</v>
      </c>
      <c r="M692" s="61">
        <f t="shared" si="24"/>
        <v>17.488578318955991</v>
      </c>
      <c r="N692" s="60">
        <v>68.736000000000004</v>
      </c>
    </row>
    <row r="693" spans="1:14" x14ac:dyDescent="0.4">
      <c r="A693" s="53">
        <v>31</v>
      </c>
      <c r="B693" s="54" t="s">
        <v>112</v>
      </c>
      <c r="C693" s="55">
        <v>2000</v>
      </c>
      <c r="D693" s="55" t="s">
        <v>249</v>
      </c>
      <c r="E693" s="54" t="s">
        <v>247</v>
      </c>
      <c r="F693" s="60">
        <v>1.2431666420804419</v>
      </c>
      <c r="G693" s="61">
        <v>3979193</v>
      </c>
      <c r="H693" s="61">
        <v>9.3897135490407067</v>
      </c>
      <c r="I693" s="61">
        <v>92.136684895816302</v>
      </c>
      <c r="J693" s="61">
        <v>723426415.26423895</v>
      </c>
      <c r="K693" s="61">
        <v>86.52492353177027</v>
      </c>
      <c r="L693" s="61">
        <v>3773.0337931967938</v>
      </c>
      <c r="M693" s="61">
        <v>1.3333333333333333</v>
      </c>
      <c r="N693" s="60">
        <v>59.052</v>
      </c>
    </row>
    <row r="694" spans="1:14" x14ac:dyDescent="0.4">
      <c r="A694" s="53">
        <v>31</v>
      </c>
      <c r="B694" s="54" t="s">
        <v>112</v>
      </c>
      <c r="C694" s="55">
        <v>2001</v>
      </c>
      <c r="D694" s="55" t="s">
        <v>249</v>
      </c>
      <c r="E694" s="54" t="s">
        <v>247</v>
      </c>
      <c r="F694" s="60">
        <v>1.3378739185763819</v>
      </c>
      <c r="G694" s="61">
        <v>4053222</v>
      </c>
      <c r="H694" s="61">
        <v>9.7209379059262346</v>
      </c>
      <c r="I694" s="61">
        <v>95.845293340013896</v>
      </c>
      <c r="J694" s="61">
        <v>621846413.15973401</v>
      </c>
      <c r="K694" s="61">
        <v>80.852758718109001</v>
      </c>
      <c r="L694" s="61">
        <v>3941.5986434920305</v>
      </c>
      <c r="M694" s="61">
        <v>3.8696537678207736</v>
      </c>
      <c r="N694" s="60">
        <v>60.41</v>
      </c>
    </row>
    <row r="695" spans="1:14" x14ac:dyDescent="0.4">
      <c r="A695" s="53">
        <v>31</v>
      </c>
      <c r="B695" s="54" t="s">
        <v>112</v>
      </c>
      <c r="C695" s="55">
        <v>2002</v>
      </c>
      <c r="D695" s="55" t="s">
        <v>249</v>
      </c>
      <c r="E695" s="54" t="s">
        <v>247</v>
      </c>
      <c r="F695" s="60">
        <v>1.3397295847813395</v>
      </c>
      <c r="G695" s="61">
        <v>4122623</v>
      </c>
      <c r="H695" s="61">
        <v>9.7868862840208948</v>
      </c>
      <c r="I695" s="61">
        <v>93.613181875311199</v>
      </c>
      <c r="J695" s="61">
        <v>723172624.76883495</v>
      </c>
      <c r="K695" s="61">
        <v>80.413944336003908</v>
      </c>
      <c r="L695" s="61">
        <v>4021.4253613022802</v>
      </c>
      <c r="M695" s="61">
        <v>3.7848605577689245</v>
      </c>
      <c r="N695" s="60">
        <v>61.753</v>
      </c>
    </row>
    <row r="696" spans="1:14" x14ac:dyDescent="0.4">
      <c r="A696" s="53">
        <v>31</v>
      </c>
      <c r="B696" s="54" t="s">
        <v>112</v>
      </c>
      <c r="C696" s="55">
        <v>2003</v>
      </c>
      <c r="D696" s="55" t="s">
        <v>249</v>
      </c>
      <c r="E696" s="54" t="s">
        <v>247</v>
      </c>
      <c r="F696" s="60">
        <v>1.3844449590675665</v>
      </c>
      <c r="G696" s="61">
        <v>4188610</v>
      </c>
      <c r="H696" s="61">
        <v>10.648236989935484</v>
      </c>
      <c r="I696" s="61">
        <v>87.561445838139406</v>
      </c>
      <c r="J696" s="61">
        <v>774386239.76420498</v>
      </c>
      <c r="K696" s="61">
        <v>83.327707535564173</v>
      </c>
      <c r="L696" s="61">
        <v>4123.5064871039021</v>
      </c>
      <c r="M696" s="61">
        <v>4.3233082706766917</v>
      </c>
      <c r="N696" s="60">
        <v>63.08</v>
      </c>
    </row>
    <row r="697" spans="1:14" x14ac:dyDescent="0.4">
      <c r="A697" s="53">
        <v>31</v>
      </c>
      <c r="B697" s="54" t="s">
        <v>112</v>
      </c>
      <c r="C697" s="55">
        <v>2004</v>
      </c>
      <c r="D697" s="55" t="s">
        <v>249</v>
      </c>
      <c r="E697" s="54" t="s">
        <v>247</v>
      </c>
      <c r="F697" s="60">
        <v>1.3975733634311513</v>
      </c>
      <c r="G697" s="61">
        <v>4252800</v>
      </c>
      <c r="H697" s="61">
        <v>13.350349429511169</v>
      </c>
      <c r="I697" s="61">
        <v>84.814196490716697</v>
      </c>
      <c r="J697" s="61">
        <v>1083718486.4979899</v>
      </c>
      <c r="K697" s="61">
        <v>85.256477196587227</v>
      </c>
      <c r="L697" s="61">
        <v>4376.0804284726055</v>
      </c>
      <c r="M697" s="61">
        <v>2.4482109227871942</v>
      </c>
      <c r="N697" s="60">
        <v>64.388000000000005</v>
      </c>
    </row>
    <row r="698" spans="1:14" x14ac:dyDescent="0.4">
      <c r="A698" s="53">
        <v>31</v>
      </c>
      <c r="B698" s="54" t="s">
        <v>112</v>
      </c>
      <c r="C698" s="55">
        <v>2005</v>
      </c>
      <c r="D698" s="55" t="s">
        <v>249</v>
      </c>
      <c r="E698" s="54" t="s">
        <v>247</v>
      </c>
      <c r="F698" s="60">
        <v>1.4536756870603886</v>
      </c>
      <c r="G698" s="61">
        <v>4315887</v>
      </c>
      <c r="H698" s="61">
        <v>13.013325443748911</v>
      </c>
      <c r="I698" s="61">
        <v>84.703968345496094</v>
      </c>
      <c r="J698" s="61">
        <v>1528787464.115</v>
      </c>
      <c r="K698" s="61">
        <v>89.22266389232243</v>
      </c>
      <c r="L698" s="61">
        <v>4643.4585699258741</v>
      </c>
      <c r="M698" s="61">
        <v>5.3308823529411766</v>
      </c>
      <c r="N698" s="60">
        <v>65.671999999999997</v>
      </c>
    </row>
    <row r="699" spans="1:14" x14ac:dyDescent="0.4">
      <c r="A699" s="53">
        <v>31</v>
      </c>
      <c r="B699" s="54" t="s">
        <v>112</v>
      </c>
      <c r="C699" s="55">
        <v>2006</v>
      </c>
      <c r="D699" s="55" t="s">
        <v>249</v>
      </c>
      <c r="E699" s="54" t="s">
        <v>247</v>
      </c>
      <c r="F699" s="60">
        <v>1.4976570130182185</v>
      </c>
      <c r="G699" s="61">
        <v>4378172</v>
      </c>
      <c r="H699" s="61">
        <v>12.984310489578618</v>
      </c>
      <c r="I699" s="61">
        <v>85.295777947499204</v>
      </c>
      <c r="J699" s="61">
        <v>1801002598.41588</v>
      </c>
      <c r="K699" s="61">
        <v>89.81455461214631</v>
      </c>
      <c r="L699" s="61">
        <v>5188.3617922489975</v>
      </c>
      <c r="M699" s="61">
        <v>9.3802345058626457</v>
      </c>
      <c r="N699" s="60">
        <v>66.935000000000002</v>
      </c>
    </row>
    <row r="700" spans="1:14" x14ac:dyDescent="0.4">
      <c r="A700" s="53">
        <v>31</v>
      </c>
      <c r="B700" s="54" t="s">
        <v>112</v>
      </c>
      <c r="C700" s="55">
        <v>2007</v>
      </c>
      <c r="D700" s="55" t="s">
        <v>249</v>
      </c>
      <c r="E700" s="54" t="s">
        <v>247</v>
      </c>
      <c r="F700" s="60">
        <v>1.7122674475041662</v>
      </c>
      <c r="G700" s="61">
        <v>4440019</v>
      </c>
      <c r="H700" s="61">
        <v>10.516785943753959</v>
      </c>
      <c r="I700" s="61">
        <v>86.520080266169003</v>
      </c>
      <c r="J700" s="61">
        <v>2241492021.1967702</v>
      </c>
      <c r="K700" s="61">
        <v>86.45659584455737</v>
      </c>
      <c r="L700" s="61">
        <v>6055.0867788720279</v>
      </c>
      <c r="M700" s="61">
        <v>10.944527736131935</v>
      </c>
      <c r="N700" s="60">
        <v>68.174000000000007</v>
      </c>
    </row>
    <row r="701" spans="1:14" x14ac:dyDescent="0.4">
      <c r="A701" s="53">
        <v>31</v>
      </c>
      <c r="B701" s="54" t="s">
        <v>112</v>
      </c>
      <c r="C701" s="55">
        <v>2008</v>
      </c>
      <c r="D701" s="55" t="s">
        <v>249</v>
      </c>
      <c r="E701" s="54" t="s">
        <v>247</v>
      </c>
      <c r="F701" s="60">
        <v>1.6693540379762328</v>
      </c>
      <c r="G701" s="61">
        <v>4501921</v>
      </c>
      <c r="H701" s="61">
        <v>11.423785789756963</v>
      </c>
      <c r="I701" s="61">
        <v>89.122887853976195</v>
      </c>
      <c r="J701" s="61">
        <v>2436112218.26755</v>
      </c>
      <c r="K701" s="61">
        <v>86.401512708660192</v>
      </c>
      <c r="L701" s="61">
        <v>6841.9114600078974</v>
      </c>
      <c r="M701" s="61">
        <v>10.179640718562874</v>
      </c>
      <c r="N701" s="60">
        <v>69.39</v>
      </c>
    </row>
    <row r="702" spans="1:14" x14ac:dyDescent="0.4">
      <c r="A702" s="53">
        <v>31</v>
      </c>
      <c r="B702" s="54" t="s">
        <v>112</v>
      </c>
      <c r="C702" s="55">
        <v>2009</v>
      </c>
      <c r="D702" s="55" t="s">
        <v>249</v>
      </c>
      <c r="E702" s="54" t="s">
        <v>247</v>
      </c>
      <c r="F702" s="60">
        <v>1.5775366322261029</v>
      </c>
      <c r="G702" s="61">
        <v>4563127</v>
      </c>
      <c r="H702" s="61">
        <v>9.701330913435811</v>
      </c>
      <c r="I702" s="61">
        <v>90.276212299453206</v>
      </c>
      <c r="J702" s="61">
        <v>1614614468.4523399</v>
      </c>
      <c r="K702" s="61">
        <v>69.759317724361907</v>
      </c>
      <c r="L702" s="61">
        <v>6737.8607505314958</v>
      </c>
      <c r="M702" s="61">
        <v>6.9182389937106921</v>
      </c>
      <c r="N702" s="60">
        <v>70.575000000000003</v>
      </c>
    </row>
    <row r="703" spans="1:14" x14ac:dyDescent="0.4">
      <c r="A703" s="53">
        <v>31</v>
      </c>
      <c r="B703" s="54" t="s">
        <v>112</v>
      </c>
      <c r="C703" s="55">
        <v>2010</v>
      </c>
      <c r="D703" s="55" t="s">
        <v>249</v>
      </c>
      <c r="E703" s="54" t="s">
        <v>247</v>
      </c>
      <c r="F703" s="60">
        <v>1.537237692795633</v>
      </c>
      <c r="G703" s="61">
        <v>4622252</v>
      </c>
      <c r="H703" s="61">
        <v>6.6288449121507256</v>
      </c>
      <c r="I703" s="61">
        <v>100</v>
      </c>
      <c r="J703" s="61">
        <v>1906923793.4507799</v>
      </c>
      <c r="K703" s="61">
        <v>67.512089683084227</v>
      </c>
      <c r="L703" s="61">
        <v>8147.2439849337543</v>
      </c>
      <c r="M703" s="61">
        <v>9.2284417549167941</v>
      </c>
      <c r="N703" s="60">
        <v>71.736000000000004</v>
      </c>
    </row>
    <row r="704" spans="1:14" x14ac:dyDescent="0.4">
      <c r="A704" s="53">
        <v>31</v>
      </c>
      <c r="B704" s="54" t="s">
        <v>112</v>
      </c>
      <c r="C704" s="55">
        <v>2011</v>
      </c>
      <c r="D704" s="55" t="s">
        <v>249</v>
      </c>
      <c r="E704" s="54" t="s">
        <v>247</v>
      </c>
      <c r="F704" s="60">
        <v>1.5878028840626968</v>
      </c>
      <c r="G704" s="61">
        <v>4679926</v>
      </c>
      <c r="H704" s="61">
        <v>4.5932251422023995</v>
      </c>
      <c r="I704" s="61">
        <v>101.815694964057</v>
      </c>
      <c r="J704" s="61">
        <v>2733268839.9815502</v>
      </c>
      <c r="K704" s="61">
        <v>68.63914650581448</v>
      </c>
      <c r="L704" s="61">
        <v>9137.4551007756017</v>
      </c>
      <c r="M704" s="61">
        <v>9.9112426035502956</v>
      </c>
      <c r="N704" s="60">
        <v>72.867999999999995</v>
      </c>
    </row>
    <row r="705" spans="1:14" x14ac:dyDescent="0.4">
      <c r="A705" s="53">
        <v>31</v>
      </c>
      <c r="B705" s="54" t="s">
        <v>112</v>
      </c>
      <c r="C705" s="55">
        <v>2012</v>
      </c>
      <c r="D705" s="55" t="s">
        <v>249</v>
      </c>
      <c r="E705" s="54" t="s">
        <v>247</v>
      </c>
      <c r="F705" s="60">
        <v>1.5721637894579501</v>
      </c>
      <c r="G705" s="61">
        <v>4736593</v>
      </c>
      <c r="H705" s="61">
        <v>4.733632968425411</v>
      </c>
      <c r="I705" s="61">
        <v>106.189547641167</v>
      </c>
      <c r="J705" s="61">
        <v>2696295210.6789298</v>
      </c>
      <c r="K705" s="61">
        <v>67.048539295944437</v>
      </c>
      <c r="L705" s="61">
        <v>9971.651655765847</v>
      </c>
      <c r="M705" s="61">
        <v>8.6257309941520468</v>
      </c>
      <c r="N705" s="60">
        <v>73.945999999999998</v>
      </c>
    </row>
    <row r="706" spans="1:14" x14ac:dyDescent="0.4">
      <c r="A706" s="53">
        <v>31</v>
      </c>
      <c r="B706" s="54" t="s">
        <v>112</v>
      </c>
      <c r="C706" s="55">
        <v>2013</v>
      </c>
      <c r="D706" s="55" t="s">
        <v>249</v>
      </c>
      <c r="E706" s="54" t="s">
        <v>247</v>
      </c>
      <c r="F706" s="60">
        <v>1.6234254784740172</v>
      </c>
      <c r="G706" s="61">
        <v>4791535</v>
      </c>
      <c r="H706" s="61">
        <v>4.5902116726891649</v>
      </c>
      <c r="I706" s="61">
        <v>110.566123221458</v>
      </c>
      <c r="J706" s="61">
        <v>3205384976.8029399</v>
      </c>
      <c r="K706" s="61">
        <v>64.06641058895066</v>
      </c>
      <c r="L706" s="61">
        <v>10633.266550462269</v>
      </c>
      <c r="M706" s="61">
        <v>11.921458625525947</v>
      </c>
      <c r="N706" s="60">
        <v>74.97</v>
      </c>
    </row>
    <row r="707" spans="1:14" x14ac:dyDescent="0.4">
      <c r="A707" s="53">
        <v>31</v>
      </c>
      <c r="B707" s="54" t="s">
        <v>112</v>
      </c>
      <c r="C707" s="55">
        <v>2014</v>
      </c>
      <c r="D707" s="55" t="s">
        <v>249</v>
      </c>
      <c r="E707" s="54" t="s">
        <v>247</v>
      </c>
      <c r="F707" s="60">
        <v>1.6168113869365321</v>
      </c>
      <c r="G707" s="61">
        <v>4844288</v>
      </c>
      <c r="H707" s="61">
        <v>6.2069204254105301</v>
      </c>
      <c r="I707" s="61">
        <v>106.42245805619601</v>
      </c>
      <c r="J707" s="61">
        <v>3242149796.9724002</v>
      </c>
      <c r="K707" s="61">
        <v>65.191242052072695</v>
      </c>
      <c r="L707" s="61">
        <v>10737.67888115291</v>
      </c>
      <c r="M707" s="61">
        <v>10.739191073919107</v>
      </c>
      <c r="N707" s="60">
        <v>75.941000000000003</v>
      </c>
    </row>
    <row r="708" spans="1:14" x14ac:dyDescent="0.4">
      <c r="A708" s="53">
        <v>31</v>
      </c>
      <c r="B708" s="54" t="s">
        <v>112</v>
      </c>
      <c r="C708" s="55">
        <v>2015</v>
      </c>
      <c r="D708" s="55" t="s">
        <v>249</v>
      </c>
      <c r="E708" s="54" t="s">
        <v>247</v>
      </c>
      <c r="F708" s="60">
        <v>1.5398421569352443</v>
      </c>
      <c r="G708" s="61">
        <v>4895242</v>
      </c>
      <c r="H708" s="61">
        <v>3.9552153961299297</v>
      </c>
      <c r="I708" s="61">
        <v>114.75330065773301</v>
      </c>
      <c r="J708" s="61">
        <v>2955521680.8396702</v>
      </c>
      <c r="K708" s="61">
        <v>60.753561938916924</v>
      </c>
      <c r="L708" s="61">
        <v>11529.955173019154</v>
      </c>
      <c r="M708" s="61">
        <f t="shared" ref="M708:M715" si="25">(M707+M706+M705)/3</f>
        <v>10.428793564532366</v>
      </c>
      <c r="N708" s="60">
        <v>76.861999999999995</v>
      </c>
    </row>
    <row r="709" spans="1:14" x14ac:dyDescent="0.4">
      <c r="A709" s="53">
        <v>31</v>
      </c>
      <c r="B709" s="54" t="s">
        <v>112</v>
      </c>
      <c r="C709" s="55">
        <v>2016</v>
      </c>
      <c r="D709" s="55" t="s">
        <v>249</v>
      </c>
      <c r="E709" s="54" t="s">
        <v>247</v>
      </c>
      <c r="F709" s="60">
        <v>1.6195284118656355</v>
      </c>
      <c r="G709" s="61">
        <v>4945205</v>
      </c>
      <c r="H709" s="61">
        <v>1.958764798509165</v>
      </c>
      <c r="I709" s="61">
        <v>113.96776654834299</v>
      </c>
      <c r="J709" s="61">
        <v>2620435490.6153402</v>
      </c>
      <c r="K709" s="61">
        <v>62.178478175581731</v>
      </c>
      <c r="L709" s="61">
        <v>11899.813983374785</v>
      </c>
      <c r="M709" s="61">
        <f t="shared" si="25"/>
        <v>11.029814421325804</v>
      </c>
      <c r="N709" s="60">
        <v>77.734999999999999</v>
      </c>
    </row>
    <row r="710" spans="1:14" x14ac:dyDescent="0.4">
      <c r="A710" s="53">
        <v>31</v>
      </c>
      <c r="B710" s="54" t="s">
        <v>112</v>
      </c>
      <c r="C710" s="55">
        <v>2017</v>
      </c>
      <c r="D710" s="55" t="s">
        <v>249</v>
      </c>
      <c r="E710" s="54" t="s">
        <v>247</v>
      </c>
      <c r="F710" s="60">
        <v>1.6367157791536056</v>
      </c>
      <c r="G710" s="61">
        <v>4993842</v>
      </c>
      <c r="H710" s="61">
        <v>2.8588837295795599</v>
      </c>
      <c r="I710" s="61">
        <v>108.536891189748</v>
      </c>
      <c r="J710" s="61">
        <v>2924906990.98245</v>
      </c>
      <c r="K710" s="61">
        <v>65.071953744288336</v>
      </c>
      <c r="L710" s="61">
        <v>12118.133624817414</v>
      </c>
      <c r="M710" s="61">
        <f t="shared" si="25"/>
        <v>10.732599686592428</v>
      </c>
      <c r="N710" s="60">
        <v>78.56</v>
      </c>
    </row>
    <row r="711" spans="1:14" x14ac:dyDescent="0.4">
      <c r="A711" s="53">
        <v>31</v>
      </c>
      <c r="B711" s="54" t="s">
        <v>112</v>
      </c>
      <c r="C711" s="55">
        <v>2018</v>
      </c>
      <c r="D711" s="55" t="s">
        <v>249</v>
      </c>
      <c r="E711" s="54" t="s">
        <v>247</v>
      </c>
      <c r="F711" s="60">
        <v>1.620121196635252</v>
      </c>
      <c r="G711" s="61">
        <v>5040734</v>
      </c>
      <c r="H711" s="61">
        <v>2.1924784282276022</v>
      </c>
      <c r="I711" s="61">
        <v>106.11944836567299</v>
      </c>
      <c r="J711" s="61">
        <v>3014543618.02812</v>
      </c>
      <c r="K711" s="61">
        <v>66.94534201552537</v>
      </c>
      <c r="L711" s="61">
        <v>12383.149952276284</v>
      </c>
      <c r="M711" s="61">
        <f t="shared" si="25"/>
        <v>10.730402557483535</v>
      </c>
      <c r="N711" s="60">
        <v>79.34</v>
      </c>
    </row>
    <row r="712" spans="1:14" x14ac:dyDescent="0.4">
      <c r="A712" s="53">
        <v>31</v>
      </c>
      <c r="B712" s="54" t="s">
        <v>112</v>
      </c>
      <c r="C712" s="55">
        <v>2019</v>
      </c>
      <c r="D712" s="55" t="s">
        <v>249</v>
      </c>
      <c r="E712" s="54" t="s">
        <v>247</v>
      </c>
      <c r="F712" s="60">
        <v>1.5648244518866239</v>
      </c>
      <c r="G712" s="61">
        <v>5084532</v>
      </c>
      <c r="H712" s="61">
        <v>2.5667921177562505</v>
      </c>
      <c r="I712" s="61">
        <v>106.743709119854</v>
      </c>
      <c r="J712" s="61">
        <v>2719031329.4226799</v>
      </c>
      <c r="K712" s="61">
        <v>65.760530017571682</v>
      </c>
      <c r="L712" s="61">
        <v>12669.341154935053</v>
      </c>
      <c r="M712" s="61">
        <f t="shared" si="25"/>
        <v>10.830938888467257</v>
      </c>
      <c r="N712" s="60">
        <v>80.075999999999993</v>
      </c>
    </row>
    <row r="713" spans="1:14" x14ac:dyDescent="0.4">
      <c r="A713" s="53">
        <v>31</v>
      </c>
      <c r="B713" s="54" t="s">
        <v>112</v>
      </c>
      <c r="C713" s="55">
        <v>2020</v>
      </c>
      <c r="D713" s="55" t="s">
        <v>249</v>
      </c>
      <c r="E713" s="54" t="s">
        <v>247</v>
      </c>
      <c r="F713" s="60">
        <v>1.35999554957394</v>
      </c>
      <c r="G713" s="61">
        <v>5123105</v>
      </c>
      <c r="H713" s="61">
        <v>0.77259324675162588</v>
      </c>
      <c r="I713" s="61">
        <v>107.860511655919</v>
      </c>
      <c r="J713" s="61">
        <v>2103003648.9835999</v>
      </c>
      <c r="K713" s="61">
        <v>60.139886248979643</v>
      </c>
      <c r="L713" s="61">
        <v>12179.256673519512</v>
      </c>
      <c r="M713" s="61">
        <f t="shared" si="25"/>
        <v>10.764647044181073</v>
      </c>
      <c r="N713" s="60">
        <v>80.771000000000001</v>
      </c>
    </row>
    <row r="714" spans="1:14" x14ac:dyDescent="0.4">
      <c r="A714" s="53">
        <v>31</v>
      </c>
      <c r="B714" s="54" t="s">
        <v>112</v>
      </c>
      <c r="C714" s="55">
        <v>2021</v>
      </c>
      <c r="D714" s="55" t="s">
        <v>249</v>
      </c>
      <c r="E714" s="54" t="s">
        <v>247</v>
      </c>
      <c r="F714" s="60">
        <f>(F711+F712+F713)/3</f>
        <v>1.514980399365272</v>
      </c>
      <c r="G714" s="61">
        <v>5153957</v>
      </c>
      <c r="H714" s="61">
        <v>2.3741308256793872</v>
      </c>
      <c r="I714" s="61">
        <v>97.9898889061365</v>
      </c>
      <c r="J714" s="61">
        <v>3592802258.0967698</v>
      </c>
      <c r="K714" s="61">
        <v>70.781642302674967</v>
      </c>
      <c r="L714" s="61">
        <v>12604.048837473065</v>
      </c>
      <c r="M714" s="61">
        <f t="shared" si="25"/>
        <v>10.77532949671062</v>
      </c>
      <c r="N714" s="60">
        <v>81.424999999999997</v>
      </c>
    </row>
    <row r="715" spans="1:14" x14ac:dyDescent="0.4">
      <c r="A715" s="53">
        <v>31</v>
      </c>
      <c r="B715" s="54" t="s">
        <v>112</v>
      </c>
      <c r="C715" s="55">
        <v>2022</v>
      </c>
      <c r="D715" s="55" t="s">
        <v>249</v>
      </c>
      <c r="E715" s="54" t="s">
        <v>247</v>
      </c>
      <c r="F715" s="60">
        <f>(F712+F713+F714)/3</f>
        <v>1.4799334669419453</v>
      </c>
      <c r="G715" s="61">
        <v>5180829</v>
      </c>
      <c r="H715" s="61">
        <v>6.280385136814175</v>
      </c>
      <c r="I715" s="61">
        <v>99.747781621072903</v>
      </c>
      <c r="J715" s="61">
        <v>3673404328.9731398</v>
      </c>
      <c r="K715" s="61">
        <v>79.65919533226095</v>
      </c>
      <c r="L715" s="61">
        <v>13365.356399269232</v>
      </c>
      <c r="M715" s="61">
        <f t="shared" si="25"/>
        <v>10.790305143119651</v>
      </c>
      <c r="N715" s="60">
        <v>82.042000000000002</v>
      </c>
    </row>
    <row r="716" spans="1:14" hidden="1" x14ac:dyDescent="0.4">
      <c r="A716" s="43">
        <v>32</v>
      </c>
      <c r="B716" s="42" t="s">
        <v>114</v>
      </c>
      <c r="C716" s="33">
        <v>2000</v>
      </c>
      <c r="D716" s="33" t="s">
        <v>250</v>
      </c>
      <c r="E716" s="42" t="s">
        <v>247</v>
      </c>
      <c r="F716" s="60">
        <v>0.38628139719411153</v>
      </c>
      <c r="G716" s="61">
        <v>16799670</v>
      </c>
      <c r="H716" s="61">
        <v>1.6010172872691726</v>
      </c>
      <c r="I716" s="61">
        <v>86.561348552303997</v>
      </c>
      <c r="J716" s="61">
        <v>234701731.51899999</v>
      </c>
      <c r="K716" s="61">
        <v>54.963991629515206</v>
      </c>
      <c r="L716" s="61">
        <v>986.77735283956724</v>
      </c>
      <c r="M716" s="61">
        <v>37.440758293838869</v>
      </c>
      <c r="N716" s="60">
        <v>43.155000000000001</v>
      </c>
    </row>
    <row r="717" spans="1:14" hidden="1" x14ac:dyDescent="0.4">
      <c r="A717" s="43">
        <v>32</v>
      </c>
      <c r="B717" s="42" t="s">
        <v>114</v>
      </c>
      <c r="C717" s="33">
        <v>2001</v>
      </c>
      <c r="D717" s="33" t="s">
        <v>250</v>
      </c>
      <c r="E717" s="42" t="s">
        <v>247</v>
      </c>
      <c r="F717" s="60">
        <v>0.37658009628964545</v>
      </c>
      <c r="G717" s="61">
        <v>17245468</v>
      </c>
      <c r="H717" s="61">
        <v>6.8759687974264523</v>
      </c>
      <c r="I717" s="61">
        <v>89.635751762105997</v>
      </c>
      <c r="J717" s="61">
        <v>272679898.34100002</v>
      </c>
      <c r="K717" s="61">
        <v>53.114104718044665</v>
      </c>
      <c r="L717" s="61">
        <v>974.77998497187957</v>
      </c>
      <c r="M717" s="61">
        <v>39.29712460063898</v>
      </c>
      <c r="N717" s="60">
        <v>43.567999999999998</v>
      </c>
    </row>
    <row r="718" spans="1:14" hidden="1" x14ac:dyDescent="0.4">
      <c r="A718" s="43">
        <v>32</v>
      </c>
      <c r="B718" s="42" t="s">
        <v>114</v>
      </c>
      <c r="C718" s="33">
        <v>2002</v>
      </c>
      <c r="D718" s="33" t="s">
        <v>250</v>
      </c>
      <c r="E718" s="42" t="s">
        <v>247</v>
      </c>
      <c r="F718" s="60">
        <v>0.38673036831191671</v>
      </c>
      <c r="G718" s="61">
        <v>17683897</v>
      </c>
      <c r="H718" s="61">
        <v>4.582137352165546</v>
      </c>
      <c r="I718" s="61">
        <v>93.200106011533407</v>
      </c>
      <c r="J718" s="61">
        <v>212580417.45300001</v>
      </c>
      <c r="K718" s="61">
        <v>55.901948227538831</v>
      </c>
      <c r="L718" s="61">
        <v>1020.9504915042322</v>
      </c>
      <c r="M718" s="61">
        <v>41.379310344827594</v>
      </c>
      <c r="N718" s="60">
        <v>43.982999999999997</v>
      </c>
    </row>
    <row r="719" spans="1:14" hidden="1" x14ac:dyDescent="0.4">
      <c r="A719" s="43">
        <v>32</v>
      </c>
      <c r="B719" s="42" t="s">
        <v>114</v>
      </c>
      <c r="C719" s="33">
        <v>2003</v>
      </c>
      <c r="D719" s="33" t="s">
        <v>250</v>
      </c>
      <c r="E719" s="42" t="s">
        <v>247</v>
      </c>
      <c r="F719" s="60">
        <v>0.29297128891304375</v>
      </c>
      <c r="G719" s="61">
        <v>18116451</v>
      </c>
      <c r="H719" s="61">
        <v>3.2781206928541167</v>
      </c>
      <c r="I719" s="61">
        <v>99.665592942836597</v>
      </c>
      <c r="J719" s="61">
        <v>165390571.23199999</v>
      </c>
      <c r="K719" s="61">
        <v>53.260060681877007</v>
      </c>
      <c r="L719" s="61">
        <v>1173.0638817834949</v>
      </c>
      <c r="M719" s="61">
        <v>42.33009708737864</v>
      </c>
      <c r="N719" s="60">
        <v>44.399000000000001</v>
      </c>
    </row>
    <row r="720" spans="1:14" hidden="1" x14ac:dyDescent="0.4">
      <c r="A720" s="43">
        <v>32</v>
      </c>
      <c r="B720" s="42" t="s">
        <v>114</v>
      </c>
      <c r="C720" s="33">
        <v>2004</v>
      </c>
      <c r="D720" s="33" t="s">
        <v>250</v>
      </c>
      <c r="E720" s="42" t="s">
        <v>247</v>
      </c>
      <c r="F720" s="60">
        <v>0.29474945218101167</v>
      </c>
      <c r="G720" s="61">
        <v>18544903</v>
      </c>
      <c r="H720" s="61">
        <v>-2.5033575200438634</v>
      </c>
      <c r="I720" s="61">
        <v>100.90949870403099</v>
      </c>
      <c r="J720" s="61">
        <v>282979830.96200001</v>
      </c>
      <c r="K720" s="61">
        <v>58.118296303594555</v>
      </c>
      <c r="L720" s="61">
        <v>1267.7648229510519</v>
      </c>
      <c r="M720" s="61">
        <v>42.988929889298895</v>
      </c>
      <c r="N720" s="60">
        <v>44.817</v>
      </c>
    </row>
    <row r="721" spans="1:14" hidden="1" x14ac:dyDescent="0.4">
      <c r="A721" s="43">
        <v>32</v>
      </c>
      <c r="B721" s="42" t="s">
        <v>114</v>
      </c>
      <c r="C721" s="33">
        <v>2005</v>
      </c>
      <c r="D721" s="33" t="s">
        <v>250</v>
      </c>
      <c r="E721" s="42" t="s">
        <v>247</v>
      </c>
      <c r="F721" s="60">
        <v>0.30977508689279487</v>
      </c>
      <c r="G721" s="61">
        <v>18970215</v>
      </c>
      <c r="H721" s="61">
        <v>1.2151349397056492</v>
      </c>
      <c r="I721" s="61">
        <v>101.112547104673</v>
      </c>
      <c r="J721" s="61">
        <v>349059586.54327202</v>
      </c>
      <c r="K721" s="61">
        <v>62.820936040280614</v>
      </c>
      <c r="L721" s="61">
        <v>1267.0873112998836</v>
      </c>
      <c r="M721" s="61">
        <v>53.87263339070568</v>
      </c>
      <c r="N721" s="60">
        <v>45.234000000000002</v>
      </c>
    </row>
    <row r="722" spans="1:14" hidden="1" x14ac:dyDescent="0.4">
      <c r="A722" s="43">
        <v>32</v>
      </c>
      <c r="B722" s="42" t="s">
        <v>114</v>
      </c>
      <c r="C722" s="33">
        <v>2006</v>
      </c>
      <c r="D722" s="33" t="s">
        <v>250</v>
      </c>
      <c r="E722" s="42" t="s">
        <v>247</v>
      </c>
      <c r="F722" s="60">
        <v>0.29383743690141778</v>
      </c>
      <c r="G722" s="61">
        <v>19394057</v>
      </c>
      <c r="H722" s="61">
        <v>1.359538259600896</v>
      </c>
      <c r="I722" s="61">
        <v>100.88205031844301</v>
      </c>
      <c r="J722" s="61">
        <v>350964618.55939698</v>
      </c>
      <c r="K722" s="61">
        <v>63.690377061451983</v>
      </c>
      <c r="L722" s="61">
        <v>1303.5649667426705</v>
      </c>
      <c r="M722" s="61">
        <v>41.56305506216696</v>
      </c>
      <c r="N722" s="60">
        <v>45.652000000000001</v>
      </c>
    </row>
    <row r="723" spans="1:14" hidden="1" x14ac:dyDescent="0.4">
      <c r="A723" s="43">
        <v>32</v>
      </c>
      <c r="B723" s="42" t="s">
        <v>114</v>
      </c>
      <c r="C723" s="33">
        <v>2007</v>
      </c>
      <c r="D723" s="33" t="s">
        <v>250</v>
      </c>
      <c r="E723" s="42" t="s">
        <v>247</v>
      </c>
      <c r="F723" s="60">
        <v>0.28549226196783684</v>
      </c>
      <c r="G723" s="61">
        <v>19817700</v>
      </c>
      <c r="H723" s="61">
        <v>3.0885494457229186</v>
      </c>
      <c r="I723" s="61">
        <v>102.575309271831</v>
      </c>
      <c r="J723" s="61">
        <v>443801751.42317301</v>
      </c>
      <c r="K723" s="61">
        <v>61.430942348442628</v>
      </c>
      <c r="L723" s="61">
        <v>1451.2325307409976</v>
      </c>
      <c r="M723" s="61">
        <v>44.14414414414415</v>
      </c>
      <c r="N723" s="60">
        <v>46.070999999999998</v>
      </c>
    </row>
    <row r="724" spans="1:14" hidden="1" x14ac:dyDescent="0.4">
      <c r="A724" s="43">
        <v>32</v>
      </c>
      <c r="B724" s="42" t="s">
        <v>114</v>
      </c>
      <c r="C724" s="33">
        <v>2008</v>
      </c>
      <c r="D724" s="33" t="s">
        <v>250</v>
      </c>
      <c r="E724" s="42" t="s">
        <v>247</v>
      </c>
      <c r="F724" s="60">
        <v>0.31982594339811371</v>
      </c>
      <c r="G724" s="61">
        <v>20244449</v>
      </c>
      <c r="H724" s="61">
        <v>5.3729334850033865</v>
      </c>
      <c r="I724" s="61">
        <v>107.044050068031</v>
      </c>
      <c r="J724" s="61">
        <v>468377743.88890201</v>
      </c>
      <c r="K724" s="61">
        <v>61.940621296949928</v>
      </c>
      <c r="L724" s="61">
        <v>1683.3375045376754</v>
      </c>
      <c r="M724" s="61">
        <v>44.654088050314463</v>
      </c>
      <c r="N724" s="60">
        <v>46.491</v>
      </c>
    </row>
    <row r="725" spans="1:14" hidden="1" x14ac:dyDescent="0.4">
      <c r="A725" s="43">
        <v>32</v>
      </c>
      <c r="B725" s="42" t="s">
        <v>114</v>
      </c>
      <c r="C725" s="33">
        <v>2009</v>
      </c>
      <c r="D725" s="33" t="s">
        <v>250</v>
      </c>
      <c r="E725" s="42" t="s">
        <v>247</v>
      </c>
      <c r="F725" s="60">
        <v>0.29167566586751509</v>
      </c>
      <c r="G725" s="61">
        <v>20677762</v>
      </c>
      <c r="H725" s="61">
        <v>1.2077792972368826</v>
      </c>
      <c r="I725" s="61">
        <v>107.345185172841</v>
      </c>
      <c r="J725" s="61">
        <v>397624744.26800501</v>
      </c>
      <c r="K725" s="61">
        <v>66.672903746918479</v>
      </c>
      <c r="L725" s="61">
        <v>1638.8046842644294</v>
      </c>
      <c r="M725" s="61">
        <v>42.567567567567565</v>
      </c>
      <c r="N725" s="60">
        <v>46.91</v>
      </c>
    </row>
    <row r="726" spans="1:14" hidden="1" x14ac:dyDescent="0.4">
      <c r="A726" s="43">
        <v>32</v>
      </c>
      <c r="B726" s="42" t="s">
        <v>114</v>
      </c>
      <c r="C726" s="33">
        <v>2010</v>
      </c>
      <c r="D726" s="33" t="s">
        <v>250</v>
      </c>
      <c r="E726" s="42" t="s">
        <v>247</v>
      </c>
      <c r="F726" s="60">
        <v>0.30069068991434772</v>
      </c>
      <c r="G726" s="61">
        <v>21120042</v>
      </c>
      <c r="H726" s="61">
        <v>1.5162179241976048</v>
      </c>
      <c r="I726" s="61">
        <v>100</v>
      </c>
      <c r="J726" s="61">
        <v>358468317.34200197</v>
      </c>
      <c r="K726" s="61">
        <v>67.472940081256993</v>
      </c>
      <c r="L726" s="61">
        <v>1654.1779587620767</v>
      </c>
      <c r="M726" s="61">
        <v>46.859903381642511</v>
      </c>
      <c r="N726" s="60">
        <v>47.33</v>
      </c>
    </row>
    <row r="727" spans="1:14" hidden="1" x14ac:dyDescent="0.4">
      <c r="A727" s="43">
        <v>32</v>
      </c>
      <c r="B727" s="42" t="s">
        <v>114</v>
      </c>
      <c r="C727" s="33">
        <v>2011</v>
      </c>
      <c r="D727" s="33" t="s">
        <v>250</v>
      </c>
      <c r="E727" s="42" t="s">
        <v>247</v>
      </c>
      <c r="F727" s="60">
        <v>0.28374179853427972</v>
      </c>
      <c r="G727" s="61">
        <v>21562914</v>
      </c>
      <c r="H727" s="61">
        <v>5.7093205000567906</v>
      </c>
      <c r="I727" s="61">
        <v>102.203145823263</v>
      </c>
      <c r="J727" s="61">
        <v>301972462.51786101</v>
      </c>
      <c r="K727" s="61">
        <v>64.715903061134512</v>
      </c>
      <c r="L727" s="61">
        <v>1701.7046408105975</v>
      </c>
      <c r="M727" s="61">
        <v>47.781569965870304</v>
      </c>
      <c r="N727" s="60">
        <v>47.750999999999998</v>
      </c>
    </row>
    <row r="728" spans="1:14" hidden="1" x14ac:dyDescent="0.4">
      <c r="A728" s="43">
        <v>32</v>
      </c>
      <c r="B728" s="42" t="s">
        <v>114</v>
      </c>
      <c r="C728" s="33">
        <v>2012</v>
      </c>
      <c r="D728" s="33" t="s">
        <v>250</v>
      </c>
      <c r="E728" s="42" t="s">
        <v>247</v>
      </c>
      <c r="F728" s="60">
        <v>0.36517219433882919</v>
      </c>
      <c r="G728" s="61">
        <v>22010712</v>
      </c>
      <c r="H728" s="61">
        <v>-0.4040983607408748</v>
      </c>
      <c r="I728" s="61">
        <v>97.328432385530604</v>
      </c>
      <c r="J728" s="61">
        <v>330255520.654571</v>
      </c>
      <c r="K728" s="61">
        <v>70.301089319124898</v>
      </c>
      <c r="L728" s="61">
        <v>1649.3016148365036</v>
      </c>
      <c r="M728" s="61">
        <v>46.192893401015226</v>
      </c>
      <c r="N728" s="60">
        <v>48.171999999999997</v>
      </c>
    </row>
    <row r="729" spans="1:14" hidden="1" x14ac:dyDescent="0.4">
      <c r="A729" s="43">
        <v>32</v>
      </c>
      <c r="B729" s="42" t="s">
        <v>114</v>
      </c>
      <c r="C729" s="33">
        <v>2013</v>
      </c>
      <c r="D729" s="33" t="s">
        <v>250</v>
      </c>
      <c r="E729" s="42" t="s">
        <v>247</v>
      </c>
      <c r="F729" s="60">
        <v>0.38685728435835115</v>
      </c>
      <c r="G729" s="61">
        <v>22469268</v>
      </c>
      <c r="H729" s="61">
        <v>2.876730428525164</v>
      </c>
      <c r="I729" s="61">
        <v>100.48059637610299</v>
      </c>
      <c r="J729" s="61">
        <v>407592122.10142702</v>
      </c>
      <c r="K729" s="61">
        <v>58.352679252723441</v>
      </c>
      <c r="L729" s="61">
        <v>1903.0542293409751</v>
      </c>
      <c r="M729" s="61">
        <v>41.782407407407405</v>
      </c>
      <c r="N729" s="60">
        <v>48.593000000000004</v>
      </c>
    </row>
    <row r="730" spans="1:14" hidden="1" x14ac:dyDescent="0.4">
      <c r="A730" s="43">
        <v>32</v>
      </c>
      <c r="B730" s="42" t="s">
        <v>114</v>
      </c>
      <c r="C730" s="33">
        <v>2014</v>
      </c>
      <c r="D730" s="33" t="s">
        <v>250</v>
      </c>
      <c r="E730" s="42" t="s">
        <v>247</v>
      </c>
      <c r="F730" s="60">
        <v>0.39994251062868452</v>
      </c>
      <c r="G730" s="61">
        <v>22995555</v>
      </c>
      <c r="H730" s="61">
        <v>4.4073323557207544</v>
      </c>
      <c r="I730" s="61">
        <v>100.70636628718501</v>
      </c>
      <c r="J730" s="61">
        <v>439356961.15090102</v>
      </c>
      <c r="K730" s="61">
        <v>53.680417561034446</v>
      </c>
      <c r="L730" s="61">
        <v>2124.0194300846229</v>
      </c>
      <c r="M730" s="61">
        <v>42.032085561497325</v>
      </c>
      <c r="N730" s="60">
        <v>49.014000000000003</v>
      </c>
    </row>
    <row r="731" spans="1:14" hidden="1" x14ac:dyDescent="0.4">
      <c r="A731" s="43">
        <v>32</v>
      </c>
      <c r="B731" s="42" t="s">
        <v>114</v>
      </c>
      <c r="C731" s="33">
        <v>2015</v>
      </c>
      <c r="D731" s="33" t="s">
        <v>250</v>
      </c>
      <c r="E731" s="42" t="s">
        <v>247</v>
      </c>
      <c r="F731" s="60">
        <v>0.415553147784264</v>
      </c>
      <c r="G731" s="61">
        <v>23596741</v>
      </c>
      <c r="H731" s="61">
        <v>4.7756823727082747</v>
      </c>
      <c r="I731" s="61">
        <v>93.7769682067172</v>
      </c>
      <c r="J731" s="61">
        <v>494408755.77634102</v>
      </c>
      <c r="K731" s="61">
        <v>52.712864741144507</v>
      </c>
      <c r="L731" s="61">
        <v>1941.5818977211713</v>
      </c>
      <c r="M731" s="61">
        <f t="shared" ref="M731:M738" si="26">(M730+M729+M728)/3</f>
        <v>43.335795456639993</v>
      </c>
      <c r="N731" s="60">
        <v>49.444000000000003</v>
      </c>
    </row>
    <row r="732" spans="1:14" hidden="1" x14ac:dyDescent="0.4">
      <c r="A732" s="43">
        <v>32</v>
      </c>
      <c r="B732" s="42" t="s">
        <v>114</v>
      </c>
      <c r="C732" s="33">
        <v>2016</v>
      </c>
      <c r="D732" s="33" t="s">
        <v>250</v>
      </c>
      <c r="E732" s="42" t="s">
        <v>247</v>
      </c>
      <c r="F732" s="60">
        <v>0.39620260033794202</v>
      </c>
      <c r="G732" s="61">
        <v>24213622</v>
      </c>
      <c r="H732" s="61">
        <v>-1.1798324356569623</v>
      </c>
      <c r="I732" s="61">
        <v>94.848460319774901</v>
      </c>
      <c r="J732" s="61">
        <v>577871524.15621495</v>
      </c>
      <c r="K732" s="61">
        <v>47.565578361353452</v>
      </c>
      <c r="L732" s="61">
        <v>1999.1953715938332</v>
      </c>
      <c r="M732" s="61">
        <f t="shared" si="26"/>
        <v>42.383429475181579</v>
      </c>
      <c r="N732" s="60">
        <v>49.881</v>
      </c>
    </row>
    <row r="733" spans="1:14" hidden="1" x14ac:dyDescent="0.4">
      <c r="A733" s="43">
        <v>32</v>
      </c>
      <c r="B733" s="42" t="s">
        <v>114</v>
      </c>
      <c r="C733" s="33">
        <v>2017</v>
      </c>
      <c r="D733" s="33" t="s">
        <v>250</v>
      </c>
      <c r="E733" s="42" t="s">
        <v>247</v>
      </c>
      <c r="F733" s="60">
        <v>0.42513655818637591</v>
      </c>
      <c r="G733" s="61">
        <v>24848016</v>
      </c>
      <c r="H733" s="61">
        <v>-1.0416772484881989</v>
      </c>
      <c r="I733" s="61">
        <v>95.150127520667994</v>
      </c>
      <c r="J733" s="61">
        <v>975014998.79549301</v>
      </c>
      <c r="K733" s="61">
        <v>48.662507472948249</v>
      </c>
      <c r="L733" s="61">
        <v>2113.3415252859127</v>
      </c>
      <c r="M733" s="61">
        <f t="shared" si="26"/>
        <v>42.583770164439635</v>
      </c>
      <c r="N733" s="60">
        <v>50.326000000000001</v>
      </c>
    </row>
    <row r="734" spans="1:14" hidden="1" x14ac:dyDescent="0.4">
      <c r="A734" s="43">
        <v>32</v>
      </c>
      <c r="B734" s="42" t="s">
        <v>114</v>
      </c>
      <c r="C734" s="33">
        <v>2018</v>
      </c>
      <c r="D734" s="33" t="s">
        <v>250</v>
      </c>
      <c r="E734" s="42" t="s">
        <v>247</v>
      </c>
      <c r="F734" s="60">
        <v>0.39989035846412097</v>
      </c>
      <c r="G734" s="61">
        <v>25493988</v>
      </c>
      <c r="H734" s="61">
        <v>1.6819764711251963</v>
      </c>
      <c r="I734" s="61">
        <v>96.228648613674295</v>
      </c>
      <c r="J734" s="61">
        <v>620330654.35979104</v>
      </c>
      <c r="K734" s="61">
        <v>46.037508710287419</v>
      </c>
      <c r="L734" s="61">
        <v>2295.5403346288695</v>
      </c>
      <c r="M734" s="61">
        <f t="shared" si="26"/>
        <v>42.767665032087073</v>
      </c>
      <c r="N734" s="60">
        <v>50.779000000000003</v>
      </c>
    </row>
    <row r="735" spans="1:14" hidden="1" x14ac:dyDescent="0.4">
      <c r="A735" s="43">
        <v>32</v>
      </c>
      <c r="B735" s="42" t="s">
        <v>114</v>
      </c>
      <c r="C735" s="33">
        <v>2019</v>
      </c>
      <c r="D735" s="33" t="s">
        <v>250</v>
      </c>
      <c r="E735" s="42" t="s">
        <v>247</v>
      </c>
      <c r="F735" s="60">
        <v>0.41452830515561473</v>
      </c>
      <c r="G735" s="61">
        <v>26147551</v>
      </c>
      <c r="H735" s="61">
        <v>1.3580816209424853</v>
      </c>
      <c r="I735" s="61">
        <v>92.304537253539294</v>
      </c>
      <c r="J735" s="61">
        <v>848881139.44287705</v>
      </c>
      <c r="K735" s="61">
        <v>44.527491938422656</v>
      </c>
      <c r="L735" s="61">
        <v>2290.7873789492673</v>
      </c>
      <c r="M735" s="61">
        <f t="shared" si="26"/>
        <v>42.578288223902767</v>
      </c>
      <c r="N735" s="60">
        <v>51.238999999999997</v>
      </c>
    </row>
    <row r="736" spans="1:14" hidden="1" x14ac:dyDescent="0.4">
      <c r="A736" s="43">
        <v>32</v>
      </c>
      <c r="B736" s="42" t="s">
        <v>114</v>
      </c>
      <c r="C736" s="33">
        <v>2020</v>
      </c>
      <c r="D736" s="33" t="s">
        <v>250</v>
      </c>
      <c r="E736" s="42" t="s">
        <v>247</v>
      </c>
      <c r="F736" s="60">
        <v>0.40634735689038293</v>
      </c>
      <c r="G736" s="61">
        <v>26811790</v>
      </c>
      <c r="H736" s="61">
        <v>1.5319983178241756</v>
      </c>
      <c r="I736" s="61">
        <v>95.742130790670004</v>
      </c>
      <c r="J736" s="61">
        <v>712915894.48161602</v>
      </c>
      <c r="K736" s="61">
        <v>41.10945675411012</v>
      </c>
      <c r="L736" s="61">
        <v>2349.0698820041771</v>
      </c>
      <c r="M736" s="61">
        <f t="shared" si="26"/>
        <v>42.643241140143154</v>
      </c>
      <c r="N736" s="60">
        <v>51.706000000000003</v>
      </c>
    </row>
    <row r="737" spans="1:14" hidden="1" x14ac:dyDescent="0.4">
      <c r="A737" s="43">
        <v>32</v>
      </c>
      <c r="B737" s="42" t="s">
        <v>114</v>
      </c>
      <c r="C737" s="33">
        <v>2021</v>
      </c>
      <c r="D737" s="33" t="s">
        <v>250</v>
      </c>
      <c r="E737" s="42" t="s">
        <v>247</v>
      </c>
      <c r="F737" s="60">
        <f>(F734+F735+F736)/3</f>
        <v>0.40692200683670626</v>
      </c>
      <c r="G737" s="61">
        <v>27478249</v>
      </c>
      <c r="H737" s="61">
        <v>2.6600000053623489</v>
      </c>
      <c r="I737" s="61">
        <v>97.615213689546493</v>
      </c>
      <c r="J737" s="61">
        <v>1392435143.3830099</v>
      </c>
      <c r="K737" s="61">
        <v>45.124345592723294</v>
      </c>
      <c r="L737" s="61">
        <v>2613.3788930684045</v>
      </c>
      <c r="M737" s="61">
        <f t="shared" si="26"/>
        <v>42.663064798710998</v>
      </c>
      <c r="N737" s="60">
        <v>52.18</v>
      </c>
    </row>
    <row r="738" spans="1:14" hidden="1" x14ac:dyDescent="0.4">
      <c r="A738" s="43">
        <v>32</v>
      </c>
      <c r="B738" s="42" t="s">
        <v>114</v>
      </c>
      <c r="C738" s="33">
        <v>2022</v>
      </c>
      <c r="D738" s="33" t="s">
        <v>250</v>
      </c>
      <c r="E738" s="42" t="s">
        <v>247</v>
      </c>
      <c r="F738" s="60">
        <f>(F735+F736+F737)/3</f>
        <v>0.40926588962756799</v>
      </c>
      <c r="G738" s="61">
        <v>28160542</v>
      </c>
      <c r="H738" s="61">
        <v>2.7499999979222878</v>
      </c>
      <c r="I738" s="61">
        <v>92.797428425366903</v>
      </c>
      <c r="J738" s="61">
        <v>1599115748.8332701</v>
      </c>
      <c r="K738" s="61">
        <v>52.335671620103263</v>
      </c>
      <c r="L738" s="61">
        <v>2486.4121939424799</v>
      </c>
      <c r="M738" s="61">
        <f t="shared" si="26"/>
        <v>42.628198054252302</v>
      </c>
      <c r="N738" s="60">
        <v>52.661000000000001</v>
      </c>
    </row>
    <row r="739" spans="1:14" hidden="1" x14ac:dyDescent="0.4">
      <c r="A739" s="44">
        <v>33</v>
      </c>
      <c r="B739" s="42" t="s">
        <v>116</v>
      </c>
      <c r="C739" s="33">
        <v>2000</v>
      </c>
      <c r="D739" s="37" t="s">
        <v>251</v>
      </c>
      <c r="E739" s="42" t="s">
        <v>247</v>
      </c>
      <c r="F739" s="60">
        <v>4.0360745536000033</v>
      </c>
      <c r="G739" s="61">
        <v>4468302</v>
      </c>
      <c r="H739" s="61">
        <v>4.3392366162732685</v>
      </c>
      <c r="I739" s="61">
        <v>89.625567490790402</v>
      </c>
      <c r="J739" s="61">
        <v>1015069996.97348</v>
      </c>
      <c r="K739" s="61">
        <v>74.621902763148597</v>
      </c>
      <c r="L739" s="61">
        <v>4952.3777529893059</v>
      </c>
      <c r="M739" s="61">
        <v>36.829558998808096</v>
      </c>
      <c r="N739" s="60">
        <v>53.427999999999997</v>
      </c>
    </row>
    <row r="740" spans="1:14" hidden="1" x14ac:dyDescent="0.4">
      <c r="A740" s="44">
        <v>33</v>
      </c>
      <c r="B740" s="42" t="s">
        <v>116</v>
      </c>
      <c r="C740" s="33">
        <v>2001</v>
      </c>
      <c r="D740" s="37" t="s">
        <v>251</v>
      </c>
      <c r="E740" s="42" t="s">
        <v>247</v>
      </c>
      <c r="F740" s="60">
        <v>4.4645577469007884</v>
      </c>
      <c r="G740" s="61">
        <v>4299642</v>
      </c>
      <c r="H740" s="61">
        <v>4.2270605480428429</v>
      </c>
      <c r="I740" s="61">
        <v>93.020818799301196</v>
      </c>
      <c r="J740" s="61">
        <v>1036758145.8720599</v>
      </c>
      <c r="K740" s="61">
        <v>79.455475306869644</v>
      </c>
      <c r="L740" s="61">
        <v>5364.0102414342209</v>
      </c>
      <c r="M740" s="61">
        <v>37.74647887323944</v>
      </c>
      <c r="N740" s="60">
        <v>53.642000000000003</v>
      </c>
    </row>
    <row r="741" spans="1:14" hidden="1" x14ac:dyDescent="0.4">
      <c r="A741" s="44">
        <v>33</v>
      </c>
      <c r="B741" s="42" t="s">
        <v>116</v>
      </c>
      <c r="C741" s="33">
        <v>2002</v>
      </c>
      <c r="D741" s="37" t="s">
        <v>251</v>
      </c>
      <c r="E741" s="42" t="s">
        <v>247</v>
      </c>
      <c r="F741" s="60">
        <v>4.7131287576932035</v>
      </c>
      <c r="G741" s="61">
        <v>4302174</v>
      </c>
      <c r="H741" s="61">
        <v>3.8442745212496874</v>
      </c>
      <c r="I741" s="61">
        <v>93.951985826511304</v>
      </c>
      <c r="J741" s="61">
        <v>980784304.81326497</v>
      </c>
      <c r="K741" s="61">
        <v>81.160187338678753</v>
      </c>
      <c r="L741" s="61">
        <v>6219.4732132588415</v>
      </c>
      <c r="M741" s="61">
        <v>39.893899204244029</v>
      </c>
      <c r="N741" s="60">
        <v>53.81</v>
      </c>
    </row>
    <row r="742" spans="1:14" hidden="1" x14ac:dyDescent="0.4">
      <c r="A742" s="44">
        <v>33</v>
      </c>
      <c r="B742" s="42" t="s">
        <v>116</v>
      </c>
      <c r="C742" s="33">
        <v>2003</v>
      </c>
      <c r="D742" s="37" t="s">
        <v>251</v>
      </c>
      <c r="E742" s="42" t="s">
        <v>247</v>
      </c>
      <c r="F742" s="60">
        <v>5.0211239998893902</v>
      </c>
      <c r="G742" s="61">
        <v>4303399</v>
      </c>
      <c r="H742" s="61">
        <v>4.3003785525849594</v>
      </c>
      <c r="I742" s="61">
        <v>94.547149450160703</v>
      </c>
      <c r="J742" s="61">
        <v>1846434012.0476899</v>
      </c>
      <c r="K742" s="61">
        <v>81.418419984389203</v>
      </c>
      <c r="L742" s="61">
        <v>8192.3226334351093</v>
      </c>
      <c r="M742" s="61">
        <v>40.584737363726461</v>
      </c>
      <c r="N742" s="60">
        <v>53.978999999999999</v>
      </c>
    </row>
    <row r="743" spans="1:14" hidden="1" x14ac:dyDescent="0.4">
      <c r="A743" s="44">
        <v>33</v>
      </c>
      <c r="B743" s="42" t="s">
        <v>116</v>
      </c>
      <c r="C743" s="33">
        <v>2004</v>
      </c>
      <c r="D743" s="37" t="s">
        <v>251</v>
      </c>
      <c r="E743" s="42" t="s">
        <v>247</v>
      </c>
      <c r="F743" s="60">
        <v>4.9000371695395621</v>
      </c>
      <c r="G743" s="61">
        <v>4304600</v>
      </c>
      <c r="H743" s="61">
        <v>3.6299330414324231</v>
      </c>
      <c r="I743" s="61">
        <v>95.688265021964895</v>
      </c>
      <c r="J743" s="61">
        <v>1314179917.3329201</v>
      </c>
      <c r="K743" s="61">
        <v>81.607538919792262</v>
      </c>
      <c r="L743" s="61">
        <v>9723.3810238563237</v>
      </c>
      <c r="M743" s="61">
        <v>36.326530612244888</v>
      </c>
      <c r="N743" s="60">
        <v>54.146999999999998</v>
      </c>
    </row>
    <row r="744" spans="1:14" hidden="1" x14ac:dyDescent="0.4">
      <c r="A744" s="44">
        <v>33</v>
      </c>
      <c r="B744" s="42" t="s">
        <v>116</v>
      </c>
      <c r="C744" s="33">
        <v>2005</v>
      </c>
      <c r="D744" s="37" t="s">
        <v>251</v>
      </c>
      <c r="E744" s="42" t="s">
        <v>247</v>
      </c>
      <c r="F744" s="60">
        <v>4.9754706628199283</v>
      </c>
      <c r="G744" s="61">
        <v>4310145</v>
      </c>
      <c r="H744" s="61">
        <v>3.1159152076654806</v>
      </c>
      <c r="I744" s="61">
        <v>96.826274358834894</v>
      </c>
      <c r="J744" s="61">
        <v>1814728743.1626401</v>
      </c>
      <c r="K744" s="61">
        <v>81.469602374900234</v>
      </c>
      <c r="L744" s="61">
        <v>10446.361488922239</v>
      </c>
      <c r="M744" s="61">
        <v>35.710698141637366</v>
      </c>
      <c r="N744" s="60">
        <v>54.314999999999998</v>
      </c>
    </row>
    <row r="745" spans="1:14" hidden="1" x14ac:dyDescent="0.4">
      <c r="A745" s="44">
        <v>33</v>
      </c>
      <c r="B745" s="42" t="s">
        <v>116</v>
      </c>
      <c r="C745" s="33">
        <v>2006</v>
      </c>
      <c r="D745" s="37" t="s">
        <v>251</v>
      </c>
      <c r="E745" s="42" t="s">
        <v>247</v>
      </c>
      <c r="F745" s="60">
        <v>5.0098592976969769</v>
      </c>
      <c r="G745" s="61">
        <v>4311159</v>
      </c>
      <c r="H745" s="61">
        <v>3.8802138323032409</v>
      </c>
      <c r="I745" s="61">
        <v>98.306526284935501</v>
      </c>
      <c r="J745" s="61">
        <v>3346611893.3291998</v>
      </c>
      <c r="K745" s="61">
        <v>83.486592874864542</v>
      </c>
      <c r="L745" s="61">
        <v>11505.399839937978</v>
      </c>
      <c r="M745" s="61">
        <v>34.601902854281427</v>
      </c>
      <c r="N745" s="60">
        <v>54.482999999999997</v>
      </c>
    </row>
    <row r="746" spans="1:14" hidden="1" x14ac:dyDescent="0.4">
      <c r="A746" s="44">
        <v>33</v>
      </c>
      <c r="B746" s="42" t="s">
        <v>116</v>
      </c>
      <c r="C746" s="33">
        <v>2007</v>
      </c>
      <c r="D746" s="37" t="s">
        <v>251</v>
      </c>
      <c r="E746" s="42" t="s">
        <v>247</v>
      </c>
      <c r="F746" s="60">
        <v>5.3064613684183417</v>
      </c>
      <c r="G746" s="61">
        <v>4310217</v>
      </c>
      <c r="H746" s="61">
        <v>4.2746309497066193</v>
      </c>
      <c r="I746" s="61">
        <v>98.801221757424798</v>
      </c>
      <c r="J746" s="61">
        <v>4645807617.3541803</v>
      </c>
      <c r="K746" s="61">
        <v>83.220834286377794</v>
      </c>
      <c r="L746" s="61">
        <v>13762.456263033375</v>
      </c>
      <c r="M746" s="61">
        <v>37.888784165881248</v>
      </c>
      <c r="N746" s="60">
        <v>54.651000000000003</v>
      </c>
    </row>
    <row r="747" spans="1:14" hidden="1" x14ac:dyDescent="0.4">
      <c r="A747" s="44">
        <v>33</v>
      </c>
      <c r="B747" s="42" t="s">
        <v>116</v>
      </c>
      <c r="C747" s="33">
        <v>2008</v>
      </c>
      <c r="D747" s="37" t="s">
        <v>251</v>
      </c>
      <c r="E747" s="42" t="s">
        <v>247</v>
      </c>
      <c r="F747" s="60">
        <v>5.0412499231385901</v>
      </c>
      <c r="G747" s="61">
        <v>4309705</v>
      </c>
      <c r="H747" s="61">
        <v>5.5112144158146066</v>
      </c>
      <c r="I747" s="61">
        <v>102.29549263316299</v>
      </c>
      <c r="J747" s="61">
        <v>5249620116.0288095</v>
      </c>
      <c r="K747" s="61">
        <v>82.02114225050191</v>
      </c>
      <c r="L747" s="61">
        <v>15898.799896087619</v>
      </c>
      <c r="M747" s="61">
        <v>34.424603174603178</v>
      </c>
      <c r="N747" s="60">
        <v>54.819000000000003</v>
      </c>
    </row>
    <row r="748" spans="1:14" hidden="1" x14ac:dyDescent="0.4">
      <c r="A748" s="44">
        <v>33</v>
      </c>
      <c r="B748" s="42" t="s">
        <v>116</v>
      </c>
      <c r="C748" s="33">
        <v>2009</v>
      </c>
      <c r="D748" s="37" t="s">
        <v>251</v>
      </c>
      <c r="E748" s="42" t="s">
        <v>247</v>
      </c>
      <c r="F748" s="60">
        <v>4.7166193477115135</v>
      </c>
      <c r="G748" s="61">
        <v>4305181</v>
      </c>
      <c r="H748" s="61">
        <v>2.9792943014995927</v>
      </c>
      <c r="I748" s="61">
        <v>102.93992309393499</v>
      </c>
      <c r="J748" s="61">
        <v>3069599255.9198198</v>
      </c>
      <c r="K748" s="61">
        <v>69.959195185292472</v>
      </c>
      <c r="L748" s="61">
        <v>14421.171475853611</v>
      </c>
      <c r="M748" s="61">
        <v>34.15529905561386</v>
      </c>
      <c r="N748" s="60">
        <v>54.987000000000002</v>
      </c>
    </row>
    <row r="749" spans="1:14" hidden="1" x14ac:dyDescent="0.4">
      <c r="A749" s="44">
        <v>33</v>
      </c>
      <c r="B749" s="42" t="s">
        <v>116</v>
      </c>
      <c r="C749" s="33">
        <v>2010</v>
      </c>
      <c r="D749" s="37" t="s">
        <v>251</v>
      </c>
      <c r="E749" s="42" t="s">
        <v>247</v>
      </c>
      <c r="F749" s="60">
        <v>4.5297708469961186</v>
      </c>
      <c r="G749" s="61">
        <v>4295427</v>
      </c>
      <c r="H749" s="61">
        <v>0.92924586890991634</v>
      </c>
      <c r="I749" s="61">
        <v>100</v>
      </c>
      <c r="J749" s="61">
        <v>1545050408.3373401</v>
      </c>
      <c r="K749" s="61">
        <v>72.839969506956947</v>
      </c>
      <c r="L749" s="61">
        <v>13693.500029269126</v>
      </c>
      <c r="M749" s="61">
        <v>33.059210526315788</v>
      </c>
      <c r="N749" s="60">
        <v>55.155000000000001</v>
      </c>
    </row>
    <row r="750" spans="1:14" hidden="1" x14ac:dyDescent="0.4">
      <c r="A750" s="44">
        <v>33</v>
      </c>
      <c r="B750" s="42" t="s">
        <v>116</v>
      </c>
      <c r="C750" s="33">
        <v>2011</v>
      </c>
      <c r="D750" s="37" t="s">
        <v>251</v>
      </c>
      <c r="E750" s="42" t="s">
        <v>247</v>
      </c>
      <c r="F750" s="60">
        <v>4.4450549476220971</v>
      </c>
      <c r="G750" s="61">
        <v>4280622</v>
      </c>
      <c r="H750" s="61">
        <v>1.6678448365725416</v>
      </c>
      <c r="I750" s="61">
        <v>97.493750156729703</v>
      </c>
      <c r="J750" s="61">
        <v>1248979435.6312499</v>
      </c>
      <c r="K750" s="61">
        <v>77.970854824433061</v>
      </c>
      <c r="L750" s="61">
        <v>14655.874388197342</v>
      </c>
      <c r="M750" s="61">
        <v>35.208913649025078</v>
      </c>
      <c r="N750" s="60">
        <v>55.322000000000003</v>
      </c>
    </row>
    <row r="751" spans="1:14" hidden="1" x14ac:dyDescent="0.4">
      <c r="A751" s="44">
        <v>33</v>
      </c>
      <c r="B751" s="42" t="s">
        <v>116</v>
      </c>
      <c r="C751" s="33">
        <v>2012</v>
      </c>
      <c r="D751" s="37" t="s">
        <v>251</v>
      </c>
      <c r="E751" s="42" t="s">
        <v>247</v>
      </c>
      <c r="F751" s="60">
        <v>4.0779762102823209</v>
      </c>
      <c r="G751" s="61">
        <v>4267558</v>
      </c>
      <c r="H751" s="61">
        <v>1.4204864473487362</v>
      </c>
      <c r="I751" s="61">
        <v>95.411370909515895</v>
      </c>
      <c r="J751" s="61">
        <v>1465100044.5276301</v>
      </c>
      <c r="K751" s="61">
        <v>79.273469470470033</v>
      </c>
      <c r="L751" s="61">
        <v>13439.664555518946</v>
      </c>
      <c r="M751" s="61">
        <v>34.369287020109688</v>
      </c>
      <c r="N751" s="60">
        <v>55.506</v>
      </c>
    </row>
    <row r="752" spans="1:14" hidden="1" x14ac:dyDescent="0.4">
      <c r="A752" s="44">
        <v>33</v>
      </c>
      <c r="B752" s="42" t="s">
        <v>116</v>
      </c>
      <c r="C752" s="33">
        <v>2013</v>
      </c>
      <c r="D752" s="37" t="s">
        <v>251</v>
      </c>
      <c r="E752" s="42" t="s">
        <v>247</v>
      </c>
      <c r="F752" s="60">
        <v>3.9971435882650259</v>
      </c>
      <c r="G752" s="61">
        <v>4255689</v>
      </c>
      <c r="H752" s="61">
        <v>0.7408463185652181</v>
      </c>
      <c r="I752" s="61">
        <v>96.813600650011495</v>
      </c>
      <c r="J752" s="61">
        <v>959210069.34358501</v>
      </c>
      <c r="K752" s="61">
        <v>81.403017002246997</v>
      </c>
      <c r="L752" s="61">
        <v>13979.185560295606</v>
      </c>
      <c r="M752" s="61">
        <v>32.830188679245282</v>
      </c>
      <c r="N752" s="60">
        <v>55.706000000000003</v>
      </c>
    </row>
    <row r="753" spans="1:14" hidden="1" x14ac:dyDescent="0.4">
      <c r="A753" s="44">
        <v>33</v>
      </c>
      <c r="B753" s="42" t="s">
        <v>116</v>
      </c>
      <c r="C753" s="33">
        <v>2014</v>
      </c>
      <c r="D753" s="37" t="s">
        <v>251</v>
      </c>
      <c r="E753" s="42" t="s">
        <v>247</v>
      </c>
      <c r="F753" s="60">
        <v>3.8307951440983827</v>
      </c>
      <c r="G753" s="61">
        <v>4238389</v>
      </c>
      <c r="H753" s="61">
        <v>0.14755626626454443</v>
      </c>
      <c r="I753" s="61">
        <v>95.816198610065499</v>
      </c>
      <c r="J753" s="61">
        <v>3180984833.00284</v>
      </c>
      <c r="K753" s="61">
        <v>85.596643116632919</v>
      </c>
      <c r="L753" s="61">
        <v>14001.160343895752</v>
      </c>
      <c r="M753" s="61">
        <v>31.770145310435932</v>
      </c>
      <c r="N753" s="60">
        <v>55.923000000000002</v>
      </c>
    </row>
    <row r="754" spans="1:14" hidden="1" x14ac:dyDescent="0.4">
      <c r="A754" s="44">
        <v>33</v>
      </c>
      <c r="B754" s="42" t="s">
        <v>116</v>
      </c>
      <c r="C754" s="33">
        <v>2015</v>
      </c>
      <c r="D754" s="37" t="s">
        <v>251</v>
      </c>
      <c r="E754" s="42" t="s">
        <v>247</v>
      </c>
      <c r="F754" s="60">
        <v>3.9495394903991912</v>
      </c>
      <c r="G754" s="61">
        <v>4203604</v>
      </c>
      <c r="H754" s="61">
        <v>9.1906789275171263E-2</v>
      </c>
      <c r="I754" s="61">
        <v>92.634290935233906</v>
      </c>
      <c r="J754" s="61">
        <v>33194697.015237201</v>
      </c>
      <c r="K754" s="61">
        <v>90.905509659908589</v>
      </c>
      <c r="L754" s="61">
        <v>12098.512025463075</v>
      </c>
      <c r="M754" s="61">
        <f t="shared" ref="M754:M761" si="27">(M753+M752+M751)/3</f>
        <v>32.989873669930297</v>
      </c>
      <c r="N754" s="60">
        <v>56.155000000000001</v>
      </c>
    </row>
    <row r="755" spans="1:14" hidden="1" x14ac:dyDescent="0.4">
      <c r="A755" s="44">
        <v>33</v>
      </c>
      <c r="B755" s="42" t="s">
        <v>116</v>
      </c>
      <c r="C755" s="33">
        <v>2016</v>
      </c>
      <c r="D755" s="37" t="s">
        <v>251</v>
      </c>
      <c r="E755" s="42" t="s">
        <v>247</v>
      </c>
      <c r="F755" s="60">
        <v>4.0429777194000796</v>
      </c>
      <c r="G755" s="61">
        <v>4174349</v>
      </c>
      <c r="H755" s="61">
        <v>-6.1211861003442891E-2</v>
      </c>
      <c r="I755" s="61">
        <v>92.953592283678006</v>
      </c>
      <c r="J755" s="61">
        <v>437265723.85013402</v>
      </c>
      <c r="K755" s="61">
        <v>92.379949686626063</v>
      </c>
      <c r="L755" s="61">
        <v>12579.922703148095</v>
      </c>
      <c r="M755" s="61">
        <f t="shared" si="27"/>
        <v>32.530069219870505</v>
      </c>
      <c r="N755" s="60">
        <v>56.402999999999999</v>
      </c>
    </row>
    <row r="756" spans="1:14" hidden="1" x14ac:dyDescent="0.4">
      <c r="A756" s="44">
        <v>33</v>
      </c>
      <c r="B756" s="42" t="s">
        <v>116</v>
      </c>
      <c r="C756" s="33">
        <v>2017</v>
      </c>
      <c r="D756" s="37" t="s">
        <v>251</v>
      </c>
      <c r="E756" s="42" t="s">
        <v>247</v>
      </c>
      <c r="F756" s="60">
        <v>4.2205768364936525</v>
      </c>
      <c r="G756" s="61">
        <v>4124531</v>
      </c>
      <c r="H756" s="61">
        <v>1.1659372111781465</v>
      </c>
      <c r="I756" s="61">
        <v>93.6034481681382</v>
      </c>
      <c r="J756" s="61">
        <v>449635784.22545898</v>
      </c>
      <c r="K756" s="61">
        <v>97.435666961640649</v>
      </c>
      <c r="L756" s="61">
        <v>13592.254524061731</v>
      </c>
      <c r="M756" s="61">
        <f t="shared" si="27"/>
        <v>32.430029400078915</v>
      </c>
      <c r="N756" s="60">
        <v>56.667000000000002</v>
      </c>
    </row>
    <row r="757" spans="1:14" hidden="1" x14ac:dyDescent="0.4">
      <c r="A757" s="44">
        <v>33</v>
      </c>
      <c r="B757" s="42" t="s">
        <v>116</v>
      </c>
      <c r="C757" s="33">
        <v>2018</v>
      </c>
      <c r="D757" s="37" t="s">
        <v>251</v>
      </c>
      <c r="E757" s="42" t="s">
        <v>247</v>
      </c>
      <c r="F757" s="60">
        <v>4.0200663283790501</v>
      </c>
      <c r="G757" s="61">
        <v>4087843</v>
      </c>
      <c r="H757" s="61">
        <v>2.0283347471785618</v>
      </c>
      <c r="I757" s="61">
        <v>95.276229260186298</v>
      </c>
      <c r="J757" s="61">
        <v>1312177885.50368</v>
      </c>
      <c r="K757" s="61">
        <v>99.365017371778507</v>
      </c>
      <c r="L757" s="61">
        <v>15040.036918279127</v>
      </c>
      <c r="M757" s="61">
        <f t="shared" si="27"/>
        <v>32.649990763293239</v>
      </c>
      <c r="N757" s="60">
        <v>56.947000000000003</v>
      </c>
    </row>
    <row r="758" spans="1:14" hidden="1" x14ac:dyDescent="0.4">
      <c r="A758" s="44">
        <v>33</v>
      </c>
      <c r="B758" s="42" t="s">
        <v>116</v>
      </c>
      <c r="C758" s="33">
        <v>2019</v>
      </c>
      <c r="D758" s="37" t="s">
        <v>251</v>
      </c>
      <c r="E758" s="42" t="s">
        <v>247</v>
      </c>
      <c r="F758" s="60">
        <v>4.064519477631527</v>
      </c>
      <c r="G758" s="61">
        <v>4065253</v>
      </c>
      <c r="H758" s="61">
        <v>2.005080961222987</v>
      </c>
      <c r="I758" s="61">
        <v>94.079620458038207</v>
      </c>
      <c r="J758" s="61">
        <v>3939470164.8538699</v>
      </c>
      <c r="K758" s="61">
        <v>101.37523872559346</v>
      </c>
      <c r="L758" s="61">
        <v>15120.902902682412</v>
      </c>
      <c r="M758" s="61">
        <f t="shared" si="27"/>
        <v>32.536696461080886</v>
      </c>
      <c r="N758" s="60">
        <v>57.241999999999997</v>
      </c>
    </row>
    <row r="759" spans="1:14" hidden="1" x14ac:dyDescent="0.4">
      <c r="A759" s="44">
        <v>33</v>
      </c>
      <c r="B759" s="42" t="s">
        <v>116</v>
      </c>
      <c r="C759" s="33">
        <v>2020</v>
      </c>
      <c r="D759" s="37" t="s">
        <v>251</v>
      </c>
      <c r="E759" s="42" t="s">
        <v>247</v>
      </c>
      <c r="F759" s="60">
        <v>3.8607053917305714</v>
      </c>
      <c r="G759" s="61">
        <v>4047680</v>
      </c>
      <c r="H759" s="61">
        <v>0.7508351567478968</v>
      </c>
      <c r="I759" s="61">
        <v>92.850815644692005</v>
      </c>
      <c r="J759" s="61">
        <v>1251530441.9391899</v>
      </c>
      <c r="K759" s="61">
        <v>89.848310752566121</v>
      </c>
      <c r="L759" s="61">
        <v>14269.908854933165</v>
      </c>
      <c r="M759" s="61">
        <f t="shared" si="27"/>
        <v>32.538905541484347</v>
      </c>
      <c r="N759" s="60">
        <v>57.552999999999997</v>
      </c>
    </row>
    <row r="760" spans="1:14" hidden="1" x14ac:dyDescent="0.4">
      <c r="A760" s="44">
        <v>33</v>
      </c>
      <c r="B760" s="42" t="s">
        <v>116</v>
      </c>
      <c r="C760" s="33">
        <v>2021</v>
      </c>
      <c r="D760" s="37" t="s">
        <v>251</v>
      </c>
      <c r="E760" s="42" t="s">
        <v>247</v>
      </c>
      <c r="F760" s="60">
        <f>(F757+F758+F759)/3</f>
        <v>3.9817637325803825</v>
      </c>
      <c r="G760" s="61">
        <v>3879000</v>
      </c>
      <c r="H760" s="61">
        <v>1.5077498593478111</v>
      </c>
      <c r="I760" s="61">
        <v>92.7658035184635</v>
      </c>
      <c r="J760" s="61">
        <v>4680375500.2885904</v>
      </c>
      <c r="K760" s="61">
        <v>102.20168311169451</v>
      </c>
      <c r="L760" s="61">
        <v>17809.032390112636</v>
      </c>
      <c r="M760" s="61">
        <f t="shared" si="27"/>
        <v>32.575197588619488</v>
      </c>
      <c r="N760" s="60">
        <v>57.878</v>
      </c>
    </row>
    <row r="761" spans="1:14" hidden="1" x14ac:dyDescent="0.4">
      <c r="A761" s="44">
        <v>33</v>
      </c>
      <c r="B761" s="42" t="s">
        <v>116</v>
      </c>
      <c r="C761" s="33">
        <v>2022</v>
      </c>
      <c r="D761" s="37" t="s">
        <v>251</v>
      </c>
      <c r="E761" s="42" t="s">
        <v>247</v>
      </c>
      <c r="F761" s="60">
        <f>(F758+F759+F760)/3</f>
        <v>3.9689962006474939</v>
      </c>
      <c r="G761" s="61">
        <v>3855600</v>
      </c>
      <c r="H761" s="61">
        <v>9.4632849534363288</v>
      </c>
      <c r="I761" s="61">
        <v>92.963643108264307</v>
      </c>
      <c r="J761" s="61">
        <v>3589230734.0503302</v>
      </c>
      <c r="K761" s="61">
        <v>124.51766715371302</v>
      </c>
      <c r="L761" s="61">
        <v>18570.40399683447</v>
      </c>
      <c r="M761" s="61">
        <f t="shared" si="27"/>
        <v>32.550266530394907</v>
      </c>
      <c r="N761" s="60">
        <v>58.219000000000001</v>
      </c>
    </row>
    <row r="762" spans="1:14" x14ac:dyDescent="0.4">
      <c r="A762" s="43">
        <v>34</v>
      </c>
      <c r="B762" s="42" t="s">
        <v>118</v>
      </c>
      <c r="C762" s="33">
        <v>2000</v>
      </c>
      <c r="D762" s="33" t="s">
        <v>249</v>
      </c>
      <c r="E762" s="5" t="s">
        <v>247</v>
      </c>
      <c r="F762" s="60">
        <v>2.5530014026015797</v>
      </c>
      <c r="G762" s="61">
        <v>11105791</v>
      </c>
      <c r="H762" s="61">
        <v>1.7411637418705652</v>
      </c>
      <c r="I762" s="61" t="e">
        <f>(#REF!+#REF!+#REF!)/3</f>
        <v>#REF!</v>
      </c>
      <c r="J762" s="61" t="e">
        <f>(#REF!+#REF!+#REF!)/3</f>
        <v>#REF!</v>
      </c>
      <c r="K762" s="61">
        <v>31.075987881722472</v>
      </c>
      <c r="L762" s="61">
        <v>2752.2037826931914</v>
      </c>
      <c r="M762" s="61">
        <v>39.978054133138258</v>
      </c>
      <c r="N762" s="60">
        <v>75.322999999999993</v>
      </c>
    </row>
    <row r="763" spans="1:14" x14ac:dyDescent="0.4">
      <c r="A763" s="43">
        <v>34</v>
      </c>
      <c r="B763" s="42" t="s">
        <v>118</v>
      </c>
      <c r="C763" s="33">
        <v>2001</v>
      </c>
      <c r="D763" s="33" t="s">
        <v>249</v>
      </c>
      <c r="E763" s="5" t="s">
        <v>247</v>
      </c>
      <c r="F763" s="60">
        <v>2.4656420561503607</v>
      </c>
      <c r="G763" s="61">
        <v>11139127</v>
      </c>
      <c r="H763" s="61">
        <v>0.45493911213958427</v>
      </c>
      <c r="I763" s="61" t="e">
        <f>(#REF!+#REF!+I762)/3</f>
        <v>#REF!</v>
      </c>
      <c r="J763" s="61" t="e">
        <f>(#REF!+#REF!+J762)/3</f>
        <v>#REF!</v>
      </c>
      <c r="K763" s="61">
        <v>29.361096381587252</v>
      </c>
      <c r="L763" s="61">
        <v>2844.244436749846</v>
      </c>
      <c r="M763" s="61">
        <v>36.432350718065003</v>
      </c>
      <c r="N763" s="60">
        <v>75.555000000000007</v>
      </c>
    </row>
    <row r="764" spans="1:14" x14ac:dyDescent="0.4">
      <c r="A764" s="43">
        <v>34</v>
      </c>
      <c r="B764" s="42" t="s">
        <v>118</v>
      </c>
      <c r="C764" s="33">
        <v>2002</v>
      </c>
      <c r="D764" s="33" t="s">
        <v>249</v>
      </c>
      <c r="E764" s="5" t="s">
        <v>247</v>
      </c>
      <c r="F764" s="60">
        <v>2.3655666388631529</v>
      </c>
      <c r="G764" s="61">
        <v>11170051</v>
      </c>
      <c r="H764" s="61">
        <v>4.5331757592785777</v>
      </c>
      <c r="I764" s="61" t="e">
        <f>(#REF!+I762+I763)/3</f>
        <v>#REF!</v>
      </c>
      <c r="J764" s="61" t="e">
        <f>(#REF!+J762+J763)/3</f>
        <v>#REF!</v>
      </c>
      <c r="K764" s="61">
        <v>24.729313347523853</v>
      </c>
      <c r="L764" s="61">
        <v>3007.1930736932177</v>
      </c>
      <c r="M764" s="61">
        <v>50.950871632329644</v>
      </c>
      <c r="N764" s="60">
        <v>75.784999999999997</v>
      </c>
    </row>
    <row r="765" spans="1:14" x14ac:dyDescent="0.4">
      <c r="A765" s="43">
        <v>34</v>
      </c>
      <c r="B765" s="42" t="s">
        <v>118</v>
      </c>
      <c r="C765" s="33">
        <v>2003</v>
      </c>
      <c r="D765" s="33" t="s">
        <v>249</v>
      </c>
      <c r="E765" s="5" t="s">
        <v>247</v>
      </c>
      <c r="F765" s="60">
        <v>2.2884278427679363</v>
      </c>
      <c r="G765" s="61">
        <v>11199217</v>
      </c>
      <c r="H765" s="61">
        <v>2.9735105432378504</v>
      </c>
      <c r="I765" s="61" t="e">
        <f t="shared" ref="I765:I784" si="28">(I762+I763+I764)/3</f>
        <v>#REF!</v>
      </c>
      <c r="J765" s="61" t="e">
        <f t="shared" ref="J765:J784" si="29">(J762+J763+J764)/3</f>
        <v>#REF!</v>
      </c>
      <c r="K765" s="61">
        <v>26.587133577707711</v>
      </c>
      <c r="L765" s="61">
        <v>3205.688397679945</v>
      </c>
      <c r="M765" s="61">
        <v>54.897959183673464</v>
      </c>
      <c r="N765" s="60">
        <v>75.947000000000003</v>
      </c>
    </row>
    <row r="766" spans="1:14" x14ac:dyDescent="0.4">
      <c r="A766" s="43">
        <v>34</v>
      </c>
      <c r="B766" s="42" t="s">
        <v>118</v>
      </c>
      <c r="C766" s="33">
        <v>2004</v>
      </c>
      <c r="D766" s="33" t="s">
        <v>249</v>
      </c>
      <c r="E766" s="5" t="s">
        <v>247</v>
      </c>
      <c r="F766" s="60">
        <v>2.2596111959294785</v>
      </c>
      <c r="G766" s="61">
        <v>11225294</v>
      </c>
      <c r="H766" s="61">
        <v>0.60597855920229904</v>
      </c>
      <c r="I766" s="61" t="e">
        <f t="shared" si="28"/>
        <v>#REF!</v>
      </c>
      <c r="J766" s="61" t="e">
        <f t="shared" si="29"/>
        <v>#REF!</v>
      </c>
      <c r="K766" s="61">
        <v>31.311415333874304</v>
      </c>
      <c r="L766" s="61">
        <v>3403.29616311163</v>
      </c>
      <c r="M766" s="61">
        <v>54.789430222956234</v>
      </c>
      <c r="N766" s="60">
        <v>76.040999999999997</v>
      </c>
    </row>
    <row r="767" spans="1:14" x14ac:dyDescent="0.4">
      <c r="A767" s="43">
        <v>34</v>
      </c>
      <c r="B767" s="42" t="s">
        <v>118</v>
      </c>
      <c r="C767" s="33">
        <v>2005</v>
      </c>
      <c r="D767" s="33" t="s">
        <v>249</v>
      </c>
      <c r="E767" s="5" t="s">
        <v>247</v>
      </c>
      <c r="F767" s="60">
        <v>2.3401772381108712</v>
      </c>
      <c r="G767" s="61">
        <v>11246114</v>
      </c>
      <c r="H767" s="61">
        <v>0.38008060806788535</v>
      </c>
      <c r="I767" s="61" t="e">
        <f t="shared" si="28"/>
        <v>#REF!</v>
      </c>
      <c r="J767" s="61" t="e">
        <f t="shared" si="29"/>
        <v>#REF!</v>
      </c>
      <c r="K767" s="61">
        <v>39.36137443319739</v>
      </c>
      <c r="L767" s="61">
        <v>3791.8730060890366</v>
      </c>
      <c r="M767" s="61">
        <v>52.215568862275454</v>
      </c>
      <c r="N767" s="60">
        <v>76.134</v>
      </c>
    </row>
    <row r="768" spans="1:14" x14ac:dyDescent="0.4">
      <c r="A768" s="43">
        <v>34</v>
      </c>
      <c r="B768" s="42" t="s">
        <v>118</v>
      </c>
      <c r="C768" s="33">
        <v>2006</v>
      </c>
      <c r="D768" s="33" t="s">
        <v>249</v>
      </c>
      <c r="E768" s="5" t="s">
        <v>247</v>
      </c>
      <c r="F768" s="60">
        <v>2.3782150732241445</v>
      </c>
      <c r="G768" s="61">
        <v>11260630</v>
      </c>
      <c r="H768" s="61">
        <v>10.36556133371171</v>
      </c>
      <c r="I768" s="61" t="e">
        <f t="shared" si="28"/>
        <v>#REF!</v>
      </c>
      <c r="J768" s="61" t="e">
        <f t="shared" si="29"/>
        <v>#REF!</v>
      </c>
      <c r="K768" s="61">
        <v>37.188014288206162</v>
      </c>
      <c r="L768" s="61">
        <v>4336.8733299936084</v>
      </c>
      <c r="M768" s="61">
        <v>51.415094339622648</v>
      </c>
      <c r="N768" s="60">
        <v>76.227000000000004</v>
      </c>
    </row>
    <row r="769" spans="1:14" x14ac:dyDescent="0.4">
      <c r="A769" s="43">
        <v>34</v>
      </c>
      <c r="B769" s="42" t="s">
        <v>118</v>
      </c>
      <c r="C769" s="33">
        <v>2007</v>
      </c>
      <c r="D769" s="33" t="s">
        <v>249</v>
      </c>
      <c r="E769" s="5" t="s">
        <v>247</v>
      </c>
      <c r="F769" s="60">
        <v>2.4558808797284306</v>
      </c>
      <c r="G769" s="61">
        <v>11269887</v>
      </c>
      <c r="H769" s="61">
        <v>3.5897754619145843</v>
      </c>
      <c r="I769" s="61" t="e">
        <f t="shared" si="28"/>
        <v>#REF!</v>
      </c>
      <c r="J769" s="61" t="e">
        <f t="shared" si="29"/>
        <v>#REF!</v>
      </c>
      <c r="K769" s="61">
        <v>37.967609664203231</v>
      </c>
      <c r="L769" s="61">
        <v>4814.8548756851214</v>
      </c>
      <c r="M769" s="61">
        <v>51.463321930824776</v>
      </c>
      <c r="N769" s="60">
        <v>76.319999999999993</v>
      </c>
    </row>
    <row r="770" spans="1:14" x14ac:dyDescent="0.4">
      <c r="A770" s="43">
        <v>34</v>
      </c>
      <c r="B770" s="42" t="s">
        <v>118</v>
      </c>
      <c r="C770" s="33">
        <v>2008</v>
      </c>
      <c r="D770" s="33" t="s">
        <v>249</v>
      </c>
      <c r="E770" s="5" t="s">
        <v>247</v>
      </c>
      <c r="F770" s="60">
        <v>2.3719098533965308</v>
      </c>
      <c r="G770" s="61">
        <v>11276609</v>
      </c>
      <c r="H770" s="61">
        <v>-0.34453256681308631</v>
      </c>
      <c r="I770" s="61" t="e">
        <f t="shared" si="28"/>
        <v>#REF!</v>
      </c>
      <c r="J770" s="61" t="e">
        <f t="shared" si="29"/>
        <v>#REF!</v>
      </c>
      <c r="K770" s="61">
        <v>44.917220748507972</v>
      </c>
      <c r="L770" s="61">
        <v>4992.824494458363</v>
      </c>
      <c r="M770" s="61">
        <v>54.416961130742045</v>
      </c>
      <c r="N770" s="60">
        <v>76.412999999999997</v>
      </c>
    </row>
    <row r="771" spans="1:14" x14ac:dyDescent="0.4">
      <c r="A771" s="43">
        <v>34</v>
      </c>
      <c r="B771" s="42" t="s">
        <v>118</v>
      </c>
      <c r="C771" s="33">
        <v>2009</v>
      </c>
      <c r="D771" s="33" t="s">
        <v>249</v>
      </c>
      <c r="E771" s="5" t="s">
        <v>247</v>
      </c>
      <c r="F771" s="60">
        <v>2.3911333546334657</v>
      </c>
      <c r="G771" s="61">
        <v>11283185</v>
      </c>
      <c r="H771" s="61">
        <v>0.63417502065715325</v>
      </c>
      <c r="I771" s="61" t="e">
        <f t="shared" si="28"/>
        <v>#REF!</v>
      </c>
      <c r="J771" s="61" t="e">
        <f t="shared" si="29"/>
        <v>#REF!</v>
      </c>
      <c r="K771" s="61">
        <v>32.913981958762889</v>
      </c>
      <c r="L771" s="61">
        <v>5094.4375618658632</v>
      </c>
      <c r="M771" s="61">
        <v>48.994203886805323</v>
      </c>
      <c r="N771" s="60">
        <v>76.504999999999995</v>
      </c>
    </row>
    <row r="772" spans="1:14" x14ac:dyDescent="0.4">
      <c r="A772" s="43">
        <v>34</v>
      </c>
      <c r="B772" s="42" t="s">
        <v>118</v>
      </c>
      <c r="C772" s="33">
        <v>2010</v>
      </c>
      <c r="D772" s="33" t="s">
        <v>249</v>
      </c>
      <c r="E772" s="5" t="s">
        <v>247</v>
      </c>
      <c r="F772" s="60">
        <v>2.4897220359531453</v>
      </c>
      <c r="G772" s="61">
        <v>11290417</v>
      </c>
      <c r="H772" s="61">
        <v>1.2020485294816865</v>
      </c>
      <c r="I772" s="61" t="e">
        <f t="shared" si="28"/>
        <v>#REF!</v>
      </c>
      <c r="J772" s="61" t="e">
        <f t="shared" si="29"/>
        <v>#REF!</v>
      </c>
      <c r="K772" s="61">
        <v>40.29194130083323</v>
      </c>
      <c r="L772" s="61">
        <v>5275.5326010512244</v>
      </c>
      <c r="M772" s="61">
        <v>49.724602203182378</v>
      </c>
      <c r="N772" s="60">
        <v>76.596999999999994</v>
      </c>
    </row>
    <row r="773" spans="1:14" x14ac:dyDescent="0.4">
      <c r="A773" s="43">
        <v>34</v>
      </c>
      <c r="B773" s="42" t="s">
        <v>118</v>
      </c>
      <c r="C773" s="33">
        <v>2011</v>
      </c>
      <c r="D773" s="33" t="s">
        <v>249</v>
      </c>
      <c r="E773" s="5" t="s">
        <v>247</v>
      </c>
      <c r="F773" s="60">
        <v>2.4415442116843429</v>
      </c>
      <c r="G773" s="61">
        <v>11298710</v>
      </c>
      <c r="H773" s="61">
        <v>4.3237671322372506</v>
      </c>
      <c r="I773" s="61" t="e">
        <f t="shared" si="28"/>
        <v>#REF!</v>
      </c>
      <c r="J773" s="61" t="e">
        <f t="shared" si="29"/>
        <v>#REF!</v>
      </c>
      <c r="K773" s="61">
        <v>46.960429047688066</v>
      </c>
      <c r="L773" s="61">
        <v>6106.0067919258036</v>
      </c>
      <c r="M773" s="61">
        <v>51.461202552905618</v>
      </c>
      <c r="N773" s="60">
        <v>76.688999999999993</v>
      </c>
    </row>
    <row r="774" spans="1:14" x14ac:dyDescent="0.4">
      <c r="A774" s="43">
        <v>34</v>
      </c>
      <c r="B774" s="42" t="s">
        <v>118</v>
      </c>
      <c r="C774" s="33">
        <v>2012</v>
      </c>
      <c r="D774" s="33" t="s">
        <v>249</v>
      </c>
      <c r="E774" s="5" t="s">
        <v>247</v>
      </c>
      <c r="F774" s="60">
        <v>2.5369320266789517</v>
      </c>
      <c r="G774" s="61">
        <v>11309290</v>
      </c>
      <c r="H774" s="61">
        <v>2.9140578048515238</v>
      </c>
      <c r="I774" s="61" t="e">
        <f t="shared" si="28"/>
        <v>#REF!</v>
      </c>
      <c r="J774" s="61" t="e">
        <f t="shared" si="29"/>
        <v>#REF!</v>
      </c>
      <c r="K774" s="61">
        <v>45.866203634076648</v>
      </c>
      <c r="L774" s="61">
        <v>6467.3379142280373</v>
      </c>
      <c r="M774" s="61">
        <v>51.900393184796854</v>
      </c>
      <c r="N774" s="60">
        <v>76.781000000000006</v>
      </c>
    </row>
    <row r="775" spans="1:14" x14ac:dyDescent="0.4">
      <c r="A775" s="43">
        <v>34</v>
      </c>
      <c r="B775" s="42" t="s">
        <v>118</v>
      </c>
      <c r="C775" s="33">
        <v>2013</v>
      </c>
      <c r="D775" s="33" t="s">
        <v>249</v>
      </c>
      <c r="E775" s="5" t="s">
        <v>247</v>
      </c>
      <c r="F775" s="60">
        <v>2.5499711656828081</v>
      </c>
      <c r="G775" s="61">
        <v>11321579</v>
      </c>
      <c r="H775" s="61">
        <v>2.6578302396626441</v>
      </c>
      <c r="I775" s="61" t="e">
        <f t="shared" si="28"/>
        <v>#REF!</v>
      </c>
      <c r="J775" s="61" t="e">
        <f t="shared" si="29"/>
        <v>#REF!</v>
      </c>
      <c r="K775" s="61">
        <v>44.323896925390159</v>
      </c>
      <c r="L775" s="61">
        <v>6814.2438435486783</v>
      </c>
      <c r="M775" s="61">
        <v>53.093133922501693</v>
      </c>
      <c r="N775" s="60">
        <v>76.826999999999998</v>
      </c>
    </row>
    <row r="776" spans="1:14" x14ac:dyDescent="0.4">
      <c r="A776" s="43">
        <v>34</v>
      </c>
      <c r="B776" s="42" t="s">
        <v>118</v>
      </c>
      <c r="C776" s="33">
        <v>2014</v>
      </c>
      <c r="D776" s="33" t="s">
        <v>249</v>
      </c>
      <c r="E776" s="5" t="s">
        <v>247</v>
      </c>
      <c r="F776" s="60">
        <v>2.3541333209083706</v>
      </c>
      <c r="G776" s="61">
        <v>11332026</v>
      </c>
      <c r="H776" s="61">
        <v>3.4633757412947404</v>
      </c>
      <c r="I776" s="61" t="e">
        <f t="shared" si="28"/>
        <v>#REF!</v>
      </c>
      <c r="J776" s="61" t="e">
        <f t="shared" si="29"/>
        <v>#REF!</v>
      </c>
      <c r="K776" s="61">
        <v>39.274152853906898</v>
      </c>
      <c r="L776" s="61">
        <v>7117.5357345632638</v>
      </c>
      <c r="M776" s="61">
        <v>52.801358234295414</v>
      </c>
      <c r="N776" s="60">
        <v>76.861000000000004</v>
      </c>
    </row>
    <row r="777" spans="1:14" x14ac:dyDescent="0.4">
      <c r="A777" s="43">
        <v>34</v>
      </c>
      <c r="B777" s="42" t="s">
        <v>118</v>
      </c>
      <c r="C777" s="33">
        <v>2015</v>
      </c>
      <c r="D777" s="33" t="s">
        <v>249</v>
      </c>
      <c r="E777" s="5" t="s">
        <v>247</v>
      </c>
      <c r="F777" s="60">
        <v>2.5758441833759647</v>
      </c>
      <c r="G777" s="61">
        <v>11339894</v>
      </c>
      <c r="H777" s="61">
        <v>3.4390487630235214</v>
      </c>
      <c r="I777" s="61" t="e">
        <f t="shared" si="28"/>
        <v>#REF!</v>
      </c>
      <c r="J777" s="61" t="e">
        <f t="shared" si="29"/>
        <v>#REF!</v>
      </c>
      <c r="K777" s="61">
        <v>31.613812479341881</v>
      </c>
      <c r="L777" s="61">
        <v>7683.7402536566924</v>
      </c>
      <c r="M777" s="61">
        <f t="shared" ref="M777:M784" si="30">(M776+M775+M774)/3</f>
        <v>52.598295113864651</v>
      </c>
      <c r="N777" s="60">
        <v>76.896000000000001</v>
      </c>
    </row>
    <row r="778" spans="1:14" x14ac:dyDescent="0.4">
      <c r="A778" s="43">
        <v>34</v>
      </c>
      <c r="B778" s="42" t="s">
        <v>118</v>
      </c>
      <c r="C778" s="33">
        <v>2016</v>
      </c>
      <c r="D778" s="33" t="s">
        <v>249</v>
      </c>
      <c r="E778" s="5" t="s">
        <v>247</v>
      </c>
      <c r="F778" s="60">
        <v>2.396082811409475</v>
      </c>
      <c r="G778" s="61">
        <v>11342012</v>
      </c>
      <c r="H778" s="61">
        <v>4.3283492431374242</v>
      </c>
      <c r="I778" s="61" t="e">
        <f t="shared" si="28"/>
        <v>#REF!</v>
      </c>
      <c r="J778" s="61" t="e">
        <f t="shared" si="29"/>
        <v>#REF!</v>
      </c>
      <c r="K778" s="61">
        <v>27.269222697536765</v>
      </c>
      <c r="L778" s="61">
        <v>8055.9258678001761</v>
      </c>
      <c r="M778" s="61">
        <f t="shared" si="30"/>
        <v>52.830929090220586</v>
      </c>
      <c r="N778" s="60">
        <v>76.930000000000007</v>
      </c>
    </row>
    <row r="779" spans="1:14" x14ac:dyDescent="0.4">
      <c r="A779" s="43">
        <v>34</v>
      </c>
      <c r="B779" s="42" t="s">
        <v>118</v>
      </c>
      <c r="C779" s="33">
        <v>2017</v>
      </c>
      <c r="D779" s="33" t="s">
        <v>249</v>
      </c>
      <c r="E779" s="5" t="s">
        <v>247</v>
      </c>
      <c r="F779" s="60">
        <v>2.3147814496747423</v>
      </c>
      <c r="G779" s="61">
        <v>11336405</v>
      </c>
      <c r="H779" s="61">
        <v>4.1135909011628371</v>
      </c>
      <c r="I779" s="61" t="e">
        <f t="shared" si="28"/>
        <v>#REF!</v>
      </c>
      <c r="J779" s="61" t="e">
        <f t="shared" si="29"/>
        <v>#REF!</v>
      </c>
      <c r="K779" s="61">
        <v>26.222849388036529</v>
      </c>
      <c r="L779" s="61">
        <v>8543.3300673132799</v>
      </c>
      <c r="M779" s="61">
        <f t="shared" si="30"/>
        <v>52.743527479460219</v>
      </c>
      <c r="N779" s="60">
        <v>76.977000000000004</v>
      </c>
    </row>
    <row r="780" spans="1:14" x14ac:dyDescent="0.4">
      <c r="A780" s="43">
        <v>34</v>
      </c>
      <c r="B780" s="42" t="s">
        <v>118</v>
      </c>
      <c r="C780" s="33">
        <v>2018</v>
      </c>
      <c r="D780" s="33" t="s">
        <v>249</v>
      </c>
      <c r="E780" s="5" t="s">
        <v>247</v>
      </c>
      <c r="F780" s="60">
        <v>2.3546985746422835</v>
      </c>
      <c r="G780" s="61">
        <v>11328244</v>
      </c>
      <c r="H780" s="61">
        <v>1.0322693349190217</v>
      </c>
      <c r="I780" s="61" t="e">
        <f t="shared" si="28"/>
        <v>#REF!</v>
      </c>
      <c r="J780" s="61" t="e">
        <f t="shared" si="29"/>
        <v>#REF!</v>
      </c>
      <c r="K780" s="61">
        <v>27.083448499675278</v>
      </c>
      <c r="L780" s="61">
        <v>8831.9104087202741</v>
      </c>
      <c r="M780" s="61">
        <f t="shared" si="30"/>
        <v>52.724250561181826</v>
      </c>
      <c r="N780" s="60">
        <v>77.037000000000006</v>
      </c>
    </row>
    <row r="781" spans="1:14" x14ac:dyDescent="0.4">
      <c r="A781" s="43">
        <v>34</v>
      </c>
      <c r="B781" s="42" t="s">
        <v>118</v>
      </c>
      <c r="C781" s="33">
        <v>2019</v>
      </c>
      <c r="D781" s="33" t="s">
        <v>249</v>
      </c>
      <c r="E781" s="5" t="s">
        <v>247</v>
      </c>
      <c r="F781" s="60">
        <v>2.1577409026679781</v>
      </c>
      <c r="G781" s="61">
        <v>11316697</v>
      </c>
      <c r="H781" s="61">
        <v>3.5447429944834425</v>
      </c>
      <c r="I781" s="61" t="e">
        <f t="shared" si="28"/>
        <v>#REF!</v>
      </c>
      <c r="J781" s="61" t="e">
        <f t="shared" si="29"/>
        <v>#REF!</v>
      </c>
      <c r="K781" s="61">
        <v>22.820794449450631</v>
      </c>
      <c r="L781" s="61">
        <v>9139.3805100551872</v>
      </c>
      <c r="M781" s="61">
        <f t="shared" si="30"/>
        <v>52.766235710287539</v>
      </c>
      <c r="N781" s="60">
        <v>77.108999999999995</v>
      </c>
    </row>
    <row r="782" spans="1:14" x14ac:dyDescent="0.4">
      <c r="A782" s="43">
        <v>34</v>
      </c>
      <c r="B782" s="42" t="s">
        <v>118</v>
      </c>
      <c r="C782" s="33">
        <v>2020</v>
      </c>
      <c r="D782" s="33" t="s">
        <v>249</v>
      </c>
      <c r="E782" s="5" t="s">
        <v>247</v>
      </c>
      <c r="F782" s="60">
        <v>2.1527696784747281</v>
      </c>
      <c r="G782" s="61">
        <v>11300698</v>
      </c>
      <c r="H782" s="61">
        <v>16.555962616722468</v>
      </c>
      <c r="I782" s="61" t="e">
        <f t="shared" si="28"/>
        <v>#REF!</v>
      </c>
      <c r="J782" s="61" t="e">
        <f t="shared" si="29"/>
        <v>#REF!</v>
      </c>
      <c r="K782" s="61">
        <v>15.683016027677226</v>
      </c>
      <c r="L782" s="61">
        <v>9499.5725042824797</v>
      </c>
      <c r="M782" s="61">
        <f t="shared" si="30"/>
        <v>52.744671250309864</v>
      </c>
      <c r="N782" s="60">
        <v>77.194000000000003</v>
      </c>
    </row>
    <row r="783" spans="1:14" x14ac:dyDescent="0.4">
      <c r="A783" s="43">
        <v>34</v>
      </c>
      <c r="B783" s="42" t="s">
        <v>118</v>
      </c>
      <c r="C783" s="33">
        <v>2021</v>
      </c>
      <c r="D783" s="33" t="s">
        <v>249</v>
      </c>
      <c r="E783" s="5" t="s">
        <v>247</v>
      </c>
      <c r="F783" s="60">
        <f>(F780+F781+F782)/3</f>
        <v>2.2217363852616629</v>
      </c>
      <c r="G783" s="61">
        <v>11256372</v>
      </c>
      <c r="H783" s="61">
        <v>401.59119126365613</v>
      </c>
      <c r="I783" s="61" t="e">
        <f t="shared" si="28"/>
        <v>#REF!</v>
      </c>
      <c r="J783" s="61" t="e">
        <f t="shared" si="29"/>
        <v>#REF!</v>
      </c>
      <c r="K783" s="61">
        <v>80.023784985782754</v>
      </c>
      <c r="L783" s="61">
        <f>(L782+L781+L780)/3</f>
        <v>9156.9544743526476</v>
      </c>
      <c r="M783" s="61">
        <f t="shared" si="30"/>
        <v>52.745052507259743</v>
      </c>
      <c r="N783" s="60">
        <v>77.292000000000002</v>
      </c>
    </row>
    <row r="784" spans="1:14" x14ac:dyDescent="0.4">
      <c r="A784" s="43">
        <v>34</v>
      </c>
      <c r="B784" s="42" t="s">
        <v>118</v>
      </c>
      <c r="C784" s="33">
        <v>2022</v>
      </c>
      <c r="D784" s="33" t="s">
        <v>249</v>
      </c>
      <c r="E784" s="5" t="s">
        <v>247</v>
      </c>
      <c r="F784" s="60">
        <f>(F781+F782+F783)/3</f>
        <v>2.1774156554681228</v>
      </c>
      <c r="G784" s="61">
        <v>11212191</v>
      </c>
      <c r="H784" s="61">
        <v>14.1554019623172</v>
      </c>
      <c r="I784" s="61" t="e">
        <f t="shared" si="28"/>
        <v>#REF!</v>
      </c>
      <c r="J784" s="61" t="e">
        <f t="shared" si="29"/>
        <v>#REF!</v>
      </c>
      <c r="K784" s="61">
        <v>88.803036993266787</v>
      </c>
      <c r="L784" s="61">
        <f>(L783+L782+L781)/3</f>
        <v>9265.3024962301042</v>
      </c>
      <c r="M784" s="61">
        <f t="shared" si="30"/>
        <v>52.751986489285713</v>
      </c>
      <c r="N784" s="60">
        <v>77.400999999999996</v>
      </c>
    </row>
    <row r="785" spans="1:14" s="76" customFormat="1" hidden="1" x14ac:dyDescent="0.4">
      <c r="A785" s="70">
        <v>35</v>
      </c>
      <c r="B785" s="71" t="s">
        <v>120</v>
      </c>
      <c r="C785" s="72">
        <v>2000</v>
      </c>
      <c r="D785" s="72" t="s">
        <v>251</v>
      </c>
      <c r="E785" s="71" t="s">
        <v>248</v>
      </c>
      <c r="F785" s="76" t="e">
        <f>(#REF!+#REF!+#REF!)/3</f>
        <v>#REF!</v>
      </c>
      <c r="G785" s="63">
        <v>133860</v>
      </c>
      <c r="H785" s="63">
        <f t="shared" ref="H785" si="31">H786*0.95</f>
        <v>1.7004986426289448</v>
      </c>
      <c r="I785" s="63" t="e">
        <f>(#REF!+#REF!+#REF!)/3</f>
        <v>#REF!</v>
      </c>
      <c r="J785" s="63">
        <f t="shared" ref="J785:J789" si="32">J786*0.95</f>
        <v>40101677.567149118</v>
      </c>
      <c r="K785" s="63">
        <f t="shared" ref="K785:K789" si="33">K786*0.95</f>
        <v>104.39191583014457</v>
      </c>
      <c r="L785" s="63">
        <f t="shared" ref="L785:L789" si="34">L786*0.95</f>
        <v>11049.696249037859</v>
      </c>
      <c r="M785" s="63">
        <v>63.814616755793217</v>
      </c>
      <c r="N785" s="76">
        <v>90.751999999999995</v>
      </c>
    </row>
    <row r="786" spans="1:14" s="76" customFormat="1" hidden="1" x14ac:dyDescent="0.4">
      <c r="A786" s="70">
        <v>35</v>
      </c>
      <c r="B786" s="71" t="s">
        <v>120</v>
      </c>
      <c r="C786" s="72">
        <v>2001</v>
      </c>
      <c r="D786" s="72" t="s">
        <v>251</v>
      </c>
      <c r="E786" s="71" t="s">
        <v>248</v>
      </c>
      <c r="F786" s="76" t="e">
        <f>(#REF!+#REF!+F785)/3</f>
        <v>#REF!</v>
      </c>
      <c r="G786" s="63">
        <v>129047</v>
      </c>
      <c r="H786" s="63">
        <v>1.789998571188363</v>
      </c>
      <c r="I786" s="63" t="e">
        <f>(#REF!+#REF!+I785)/3</f>
        <v>#REF!</v>
      </c>
      <c r="J786" s="63">
        <f t="shared" si="32"/>
        <v>42212292.175946444</v>
      </c>
      <c r="K786" s="63">
        <f t="shared" si="33"/>
        <v>109.88622718962587</v>
      </c>
      <c r="L786" s="63">
        <f t="shared" si="34"/>
        <v>11631.259209513537</v>
      </c>
      <c r="M786" s="63">
        <v>63.380281690140841</v>
      </c>
      <c r="N786" s="76">
        <v>91.010999999999996</v>
      </c>
    </row>
    <row r="787" spans="1:14" s="76" customFormat="1" hidden="1" x14ac:dyDescent="0.4">
      <c r="A787" s="70">
        <v>35</v>
      </c>
      <c r="B787" s="71" t="s">
        <v>120</v>
      </c>
      <c r="C787" s="72">
        <v>2002</v>
      </c>
      <c r="D787" s="72" t="s">
        <v>251</v>
      </c>
      <c r="E787" s="71" t="s">
        <v>248</v>
      </c>
      <c r="F787" s="76" t="e">
        <f>(#REF!+F785+F786)/3</f>
        <v>#REF!</v>
      </c>
      <c r="G787" s="63">
        <v>129205</v>
      </c>
      <c r="H787" s="63">
        <v>0.41000123382973186</v>
      </c>
      <c r="I787" s="63" t="e">
        <f>(#REF!+I785+I786)/3</f>
        <v>#REF!</v>
      </c>
      <c r="J787" s="63">
        <f t="shared" si="32"/>
        <v>44433991.764154151</v>
      </c>
      <c r="K787" s="63">
        <f t="shared" si="33"/>
        <v>115.66971283118514</v>
      </c>
      <c r="L787" s="63">
        <f t="shared" si="34"/>
        <v>12243.430746856355</v>
      </c>
      <c r="M787" s="63">
        <v>61.69429097605893</v>
      </c>
      <c r="N787" s="76">
        <v>90.894000000000005</v>
      </c>
    </row>
    <row r="788" spans="1:14" s="76" customFormat="1" hidden="1" x14ac:dyDescent="0.4">
      <c r="A788" s="70">
        <v>35</v>
      </c>
      <c r="B788" s="71" t="s">
        <v>120</v>
      </c>
      <c r="C788" s="72">
        <v>2003</v>
      </c>
      <c r="D788" s="72" t="s">
        <v>251</v>
      </c>
      <c r="E788" s="71" t="s">
        <v>248</v>
      </c>
      <c r="F788" s="76" t="e">
        <f t="shared" ref="F788:F807" si="35">(F785+F786+F787)/3</f>
        <v>#REF!</v>
      </c>
      <c r="G788" s="63">
        <v>131897</v>
      </c>
      <c r="H788" s="63">
        <v>1.6199998578808845</v>
      </c>
      <c r="I788" s="63" t="e">
        <f t="shared" ref="I788:I807" si="36">(I785+I786+I787)/3</f>
        <v>#REF!</v>
      </c>
      <c r="J788" s="63">
        <f t="shared" si="32"/>
        <v>46772622.909635954</v>
      </c>
      <c r="K788" s="63">
        <f t="shared" si="33"/>
        <v>121.7575924538791</v>
      </c>
      <c r="L788" s="63">
        <f t="shared" si="34"/>
        <v>12887.821838796164</v>
      </c>
      <c r="M788" s="63">
        <v>61.580882352941167</v>
      </c>
      <c r="N788" s="76">
        <v>90.775000000000006</v>
      </c>
    </row>
    <row r="789" spans="1:14" s="76" customFormat="1" hidden="1" x14ac:dyDescent="0.4">
      <c r="A789" s="70">
        <v>35</v>
      </c>
      <c r="B789" s="71" t="s">
        <v>120</v>
      </c>
      <c r="C789" s="72">
        <v>2004</v>
      </c>
      <c r="D789" s="72" t="s">
        <v>251</v>
      </c>
      <c r="E789" s="71" t="s">
        <v>248</v>
      </c>
      <c r="F789" s="76" t="e">
        <f t="shared" si="35"/>
        <v>#REF!</v>
      </c>
      <c r="G789" s="63">
        <v>134192</v>
      </c>
      <c r="H789" s="63">
        <v>1.3800000690180809</v>
      </c>
      <c r="I789" s="63" t="e">
        <f t="shared" si="36"/>
        <v>#REF!</v>
      </c>
      <c r="J789" s="63">
        <f t="shared" si="32"/>
        <v>49234339.90487995</v>
      </c>
      <c r="K789" s="63">
        <f t="shared" si="33"/>
        <v>128.16588679355695</v>
      </c>
      <c r="L789" s="63">
        <f t="shared" si="34"/>
        <v>13566.128251364384</v>
      </c>
      <c r="M789" s="63">
        <v>62.5</v>
      </c>
      <c r="N789" s="76">
        <v>90.655000000000001</v>
      </c>
    </row>
    <row r="790" spans="1:14" s="76" customFormat="1" hidden="1" x14ac:dyDescent="0.4">
      <c r="A790" s="70">
        <v>35</v>
      </c>
      <c r="B790" s="71" t="s">
        <v>120</v>
      </c>
      <c r="C790" s="72">
        <v>2005</v>
      </c>
      <c r="D790" s="72" t="s">
        <v>251</v>
      </c>
      <c r="E790" s="71" t="s">
        <v>248</v>
      </c>
      <c r="F790" s="76" t="e">
        <f t="shared" si="35"/>
        <v>#REF!</v>
      </c>
      <c r="G790" s="63">
        <v>137658</v>
      </c>
      <c r="H790" s="63">
        <v>4.1000007530757046</v>
      </c>
      <c r="I790" s="63" t="e">
        <f t="shared" si="36"/>
        <v>#REF!</v>
      </c>
      <c r="J790" s="63">
        <f t="shared" ref="J790:J795" si="37">J791*0.95</f>
        <v>51825620.952505216</v>
      </c>
      <c r="K790" s="63">
        <v>134.91145978269154</v>
      </c>
      <c r="L790" s="63">
        <f t="shared" ref="L790:L795" si="38">L791*0.95</f>
        <v>14280.135001436194</v>
      </c>
      <c r="M790" s="63">
        <v>63.772954924874789</v>
      </c>
      <c r="N790" s="76">
        <v>90.534000000000006</v>
      </c>
    </row>
    <row r="791" spans="1:14" s="76" customFormat="1" hidden="1" x14ac:dyDescent="0.4">
      <c r="A791" s="70">
        <v>35</v>
      </c>
      <c r="B791" s="71" t="s">
        <v>120</v>
      </c>
      <c r="C791" s="72">
        <v>2006</v>
      </c>
      <c r="D791" s="72" t="s">
        <v>251</v>
      </c>
      <c r="E791" s="71" t="s">
        <v>248</v>
      </c>
      <c r="F791" s="76" t="e">
        <f t="shared" si="35"/>
        <v>#REF!</v>
      </c>
      <c r="G791" s="63">
        <v>141239</v>
      </c>
      <c r="H791" s="63">
        <v>3.1300009584905126</v>
      </c>
      <c r="I791" s="63" t="e">
        <f t="shared" si="36"/>
        <v>#REF!</v>
      </c>
      <c r="J791" s="63">
        <f t="shared" si="37"/>
        <v>54553285.213163391</v>
      </c>
      <c r="K791" s="63">
        <v>144.55551106889311</v>
      </c>
      <c r="L791" s="63">
        <f t="shared" si="38"/>
        <v>15031.721054143363</v>
      </c>
      <c r="M791" s="63">
        <v>61.969439728353137</v>
      </c>
      <c r="N791" s="76">
        <v>90.411000000000001</v>
      </c>
    </row>
    <row r="792" spans="1:14" s="76" customFormat="1" hidden="1" x14ac:dyDescent="0.4">
      <c r="A792" s="70">
        <v>35</v>
      </c>
      <c r="B792" s="71" t="s">
        <v>120</v>
      </c>
      <c r="C792" s="72">
        <v>2007</v>
      </c>
      <c r="D792" s="72" t="s">
        <v>251</v>
      </c>
      <c r="E792" s="71" t="s">
        <v>248</v>
      </c>
      <c r="F792" s="76" t="e">
        <f t="shared" si="35"/>
        <v>#REF!</v>
      </c>
      <c r="G792" s="63">
        <v>144056</v>
      </c>
      <c r="H792" s="63">
        <v>2.9999967654499926</v>
      </c>
      <c r="I792" s="63" t="e">
        <f t="shared" si="36"/>
        <v>#REF!</v>
      </c>
      <c r="J792" s="63">
        <f t="shared" si="37"/>
        <v>57424510.750698306</v>
      </c>
      <c r="K792" s="63">
        <v>146.04912247329202</v>
      </c>
      <c r="L792" s="63">
        <f t="shared" si="38"/>
        <v>15822.86426751933</v>
      </c>
      <c r="M792" s="63">
        <v>63.749999999999993</v>
      </c>
      <c r="N792" s="76">
        <v>90.287000000000006</v>
      </c>
    </row>
    <row r="793" spans="1:14" s="76" customFormat="1" hidden="1" x14ac:dyDescent="0.4">
      <c r="A793" s="70">
        <v>35</v>
      </c>
      <c r="B793" s="71" t="s">
        <v>120</v>
      </c>
      <c r="C793" s="72">
        <v>2008</v>
      </c>
      <c r="D793" s="72" t="s">
        <v>251</v>
      </c>
      <c r="E793" s="71" t="s">
        <v>248</v>
      </c>
      <c r="F793" s="76" t="e">
        <f t="shared" si="35"/>
        <v>#REF!</v>
      </c>
      <c r="G793" s="63">
        <v>145880</v>
      </c>
      <c r="H793" s="63">
        <v>6.9000028505030002</v>
      </c>
      <c r="I793" s="63" t="e">
        <f t="shared" si="36"/>
        <v>#REF!</v>
      </c>
      <c r="J793" s="63">
        <f t="shared" si="37"/>
        <v>60446853.421787694</v>
      </c>
      <c r="K793" s="63">
        <v>166.73954173154425</v>
      </c>
      <c r="L793" s="63">
        <f t="shared" si="38"/>
        <v>16655.646597388768</v>
      </c>
      <c r="M793" s="63">
        <v>62.717219589257503</v>
      </c>
      <c r="N793" s="76">
        <v>90.161000000000001</v>
      </c>
    </row>
    <row r="794" spans="1:14" s="76" customFormat="1" hidden="1" x14ac:dyDescent="0.4">
      <c r="A794" s="70">
        <v>35</v>
      </c>
      <c r="B794" s="71" t="s">
        <v>120</v>
      </c>
      <c r="C794" s="72">
        <v>2009</v>
      </c>
      <c r="D794" s="72" t="s">
        <v>251</v>
      </c>
      <c r="E794" s="71" t="s">
        <v>248</v>
      </c>
      <c r="F794" s="76" t="e">
        <f t="shared" si="35"/>
        <v>#REF!</v>
      </c>
      <c r="G794" s="63">
        <v>146833</v>
      </c>
      <c r="H794" s="63">
        <v>1.7999979299586641</v>
      </c>
      <c r="I794" s="63" t="e">
        <f t="shared" si="36"/>
        <v>#REF!</v>
      </c>
      <c r="J794" s="63">
        <f t="shared" si="37"/>
        <v>63628266.759776525</v>
      </c>
      <c r="K794" s="63">
        <v>144.7023416599163</v>
      </c>
      <c r="L794" s="63">
        <f t="shared" si="38"/>
        <v>17532.259576198703</v>
      </c>
      <c r="M794" s="63">
        <v>61.551433389544684</v>
      </c>
      <c r="N794" s="76">
        <v>90.034000000000006</v>
      </c>
    </row>
    <row r="795" spans="1:14" s="76" customFormat="1" hidden="1" x14ac:dyDescent="0.4">
      <c r="A795" s="70">
        <v>35</v>
      </c>
      <c r="B795" s="71" t="s">
        <v>120</v>
      </c>
      <c r="C795" s="72">
        <v>2010</v>
      </c>
      <c r="D795" s="72" t="s">
        <v>251</v>
      </c>
      <c r="E795" s="71" t="s">
        <v>248</v>
      </c>
      <c r="F795" s="76" t="e">
        <f t="shared" si="35"/>
        <v>#REF!</v>
      </c>
      <c r="G795" s="63">
        <v>148703</v>
      </c>
      <c r="H795" s="63">
        <v>2.7799999286435906</v>
      </c>
      <c r="I795" s="63" t="e">
        <f t="shared" si="36"/>
        <v>#REF!</v>
      </c>
      <c r="J795" s="63">
        <f t="shared" si="37"/>
        <v>66977122.905027926</v>
      </c>
      <c r="K795" s="63">
        <v>143.93221182381598</v>
      </c>
      <c r="L795" s="63">
        <f t="shared" si="38"/>
        <v>18455.010080209162</v>
      </c>
      <c r="M795" s="63">
        <v>47.031963470319624</v>
      </c>
      <c r="N795" s="76">
        <v>89.905000000000001</v>
      </c>
    </row>
    <row r="796" spans="1:14" s="76" customFormat="1" hidden="1" x14ac:dyDescent="0.4">
      <c r="A796" s="70">
        <v>35</v>
      </c>
      <c r="B796" s="71" t="s">
        <v>120</v>
      </c>
      <c r="C796" s="72">
        <v>2011</v>
      </c>
      <c r="D796" s="72" t="s">
        <v>251</v>
      </c>
      <c r="E796" s="71" t="s">
        <v>248</v>
      </c>
      <c r="F796" s="76" t="e">
        <f t="shared" si="35"/>
        <v>#REF!</v>
      </c>
      <c r="G796" s="63">
        <v>150831</v>
      </c>
      <c r="H796" s="63">
        <v>-1.2222729182489616</v>
      </c>
      <c r="I796" s="63" t="e">
        <f t="shared" si="36"/>
        <v>#REF!</v>
      </c>
      <c r="J796" s="63">
        <v>70502234.636871502</v>
      </c>
      <c r="K796" s="63">
        <v>172.92341783670699</v>
      </c>
      <c r="L796" s="63">
        <v>19426.326400220172</v>
      </c>
      <c r="M796" s="63">
        <v>57.272727272727273</v>
      </c>
      <c r="N796" s="76">
        <v>89.775000000000006</v>
      </c>
    </row>
    <row r="797" spans="1:14" s="76" customFormat="1" hidden="1" x14ac:dyDescent="0.4">
      <c r="A797" s="70">
        <v>35</v>
      </c>
      <c r="B797" s="71" t="s">
        <v>120</v>
      </c>
      <c r="C797" s="72">
        <v>2012</v>
      </c>
      <c r="D797" s="72" t="s">
        <v>251</v>
      </c>
      <c r="E797" s="71" t="s">
        <v>248</v>
      </c>
      <c r="F797" s="76" t="e">
        <f t="shared" si="35"/>
        <v>#REF!</v>
      </c>
      <c r="G797" s="63">
        <v>152088</v>
      </c>
      <c r="H797" s="63">
        <v>3.1839999999999691</v>
      </c>
      <c r="I797" s="63" t="e">
        <f t="shared" si="36"/>
        <v>#REF!</v>
      </c>
      <c r="J797" s="63">
        <v>69702234.636871502</v>
      </c>
      <c r="K797" s="63">
        <v>183.23646076444064</v>
      </c>
      <c r="L797" s="63">
        <v>19809.822317048216</v>
      </c>
      <c r="M797" s="63">
        <v>65.198237885462547</v>
      </c>
      <c r="N797" s="76">
        <v>89.653999999999996</v>
      </c>
    </row>
    <row r="798" spans="1:14" s="76" customFormat="1" hidden="1" x14ac:dyDescent="0.4">
      <c r="A798" s="70">
        <v>35</v>
      </c>
      <c r="B798" s="71" t="s">
        <v>120</v>
      </c>
      <c r="C798" s="72">
        <v>2013</v>
      </c>
      <c r="D798" s="72" t="s">
        <v>251</v>
      </c>
      <c r="E798" s="71" t="s">
        <v>248</v>
      </c>
      <c r="F798" s="76" t="e">
        <f t="shared" si="35"/>
        <v>#REF!</v>
      </c>
      <c r="G798" s="63">
        <v>153822</v>
      </c>
      <c r="H798" s="63">
        <v>1.3323000000000604</v>
      </c>
      <c r="I798" s="63" t="e">
        <f t="shared" si="36"/>
        <v>#REF!</v>
      </c>
      <c r="J798" s="63">
        <v>-1508379.8882681499</v>
      </c>
      <c r="K798" s="63">
        <v>166.40614893218441</v>
      </c>
      <c r="L798" s="63">
        <v>19721.292182955029</v>
      </c>
      <c r="M798" s="63">
        <v>64.172335600907033</v>
      </c>
      <c r="N798" s="76">
        <v>89.543999999999997</v>
      </c>
    </row>
    <row r="799" spans="1:14" s="76" customFormat="1" hidden="1" x14ac:dyDescent="0.4">
      <c r="A799" s="70">
        <v>35</v>
      </c>
      <c r="B799" s="71" t="s">
        <v>120</v>
      </c>
      <c r="C799" s="72">
        <v>2014</v>
      </c>
      <c r="D799" s="72" t="s">
        <v>251</v>
      </c>
      <c r="E799" s="71" t="s">
        <v>248</v>
      </c>
      <c r="F799" s="76" t="e">
        <f t="shared" si="35"/>
        <v>#REF!</v>
      </c>
      <c r="G799" s="63">
        <v>155909</v>
      </c>
      <c r="H799" s="63">
        <v>1.498700000000099</v>
      </c>
      <c r="I799" s="63" t="e">
        <f t="shared" si="36"/>
        <v>#REF!</v>
      </c>
      <c r="J799" s="63">
        <v>69296089.385474905</v>
      </c>
      <c r="K799" s="63">
        <v>164.35981749914208</v>
      </c>
      <c r="L799" s="63">
        <v>19623.030071366404</v>
      </c>
      <c r="M799" s="63">
        <v>65.68421052631578</v>
      </c>
      <c r="N799" s="76">
        <v>89.442999999999998</v>
      </c>
    </row>
    <row r="800" spans="1:14" s="76" customFormat="1" hidden="1" x14ac:dyDescent="0.4">
      <c r="A800" s="70">
        <v>35</v>
      </c>
      <c r="B800" s="71" t="s">
        <v>120</v>
      </c>
      <c r="C800" s="72">
        <v>2015</v>
      </c>
      <c r="D800" s="72" t="s">
        <v>251</v>
      </c>
      <c r="E800" s="71" t="s">
        <v>248</v>
      </c>
      <c r="F800" s="76" t="e">
        <f t="shared" si="35"/>
        <v>#REF!</v>
      </c>
      <c r="G800" s="63">
        <v>157980</v>
      </c>
      <c r="H800" s="63">
        <v>-0.47648848284808309</v>
      </c>
      <c r="I800" s="63" t="e">
        <f t="shared" si="36"/>
        <v>#REF!</v>
      </c>
      <c r="J800" s="63">
        <v>146435754.189944</v>
      </c>
      <c r="K800" s="63">
        <v>148.31381621544006</v>
      </c>
      <c r="L800" s="63">
        <v>19361.812963022618</v>
      </c>
      <c r="M800" s="63">
        <f t="shared" ref="M800:M807" si="39">(M799+M798+M797)/3</f>
        <v>65.018261337561796</v>
      </c>
      <c r="N800" s="76">
        <v>89.352000000000004</v>
      </c>
    </row>
    <row r="801" spans="1:14" s="76" customFormat="1" hidden="1" x14ac:dyDescent="0.4">
      <c r="A801" s="70">
        <v>35</v>
      </c>
      <c r="B801" s="71" t="s">
        <v>120</v>
      </c>
      <c r="C801" s="72">
        <v>2016</v>
      </c>
      <c r="D801" s="72" t="s">
        <v>251</v>
      </c>
      <c r="E801" s="71" t="s">
        <v>248</v>
      </c>
      <c r="F801" s="76" t="e">
        <f t="shared" si="35"/>
        <v>#REF!</v>
      </c>
      <c r="G801" s="63">
        <v>159664</v>
      </c>
      <c r="H801" s="63">
        <v>-4.7261924126885901E-2</v>
      </c>
      <c r="I801" s="63" t="e">
        <f t="shared" si="36"/>
        <v>#REF!</v>
      </c>
      <c r="J801" s="63">
        <v>133083798.882682</v>
      </c>
      <c r="K801" s="63">
        <v>139.05297819831125</v>
      </c>
      <c r="L801" s="63">
        <v>18944.09627728747</v>
      </c>
      <c r="M801" s="63">
        <f t="shared" si="39"/>
        <v>64.958269154928203</v>
      </c>
      <c r="N801" s="76">
        <v>89.272000000000006</v>
      </c>
    </row>
    <row r="802" spans="1:14" s="76" customFormat="1" hidden="1" x14ac:dyDescent="0.4">
      <c r="A802" s="70">
        <v>35</v>
      </c>
      <c r="B802" s="71" t="s">
        <v>120</v>
      </c>
      <c r="C802" s="72">
        <v>2017</v>
      </c>
      <c r="D802" s="72" t="s">
        <v>251</v>
      </c>
      <c r="E802" s="71" t="s">
        <v>248</v>
      </c>
      <c r="F802" s="76" t="e">
        <f t="shared" si="35"/>
        <v>#REF!</v>
      </c>
      <c r="G802" s="63">
        <v>160175</v>
      </c>
      <c r="H802" s="63">
        <v>1.5855000000000672</v>
      </c>
      <c r="I802" s="63" t="e">
        <f t="shared" si="36"/>
        <v>#REF!</v>
      </c>
      <c r="J802" s="63">
        <v>172681564.24581</v>
      </c>
      <c r="K802" s="63">
        <v>139.81244917812077</v>
      </c>
      <c r="L802" s="63">
        <v>18938.244096518698</v>
      </c>
      <c r="M802" s="63">
        <f t="shared" si="39"/>
        <v>65.220247006268593</v>
      </c>
      <c r="N802" s="76">
        <v>89.203000000000003</v>
      </c>
    </row>
    <row r="803" spans="1:14" s="76" customFormat="1" hidden="1" x14ac:dyDescent="0.4">
      <c r="A803" s="70">
        <v>35</v>
      </c>
      <c r="B803" s="71" t="s">
        <v>120</v>
      </c>
      <c r="C803" s="72">
        <v>2018</v>
      </c>
      <c r="D803" s="72" t="s">
        <v>251</v>
      </c>
      <c r="E803" s="71" t="s">
        <v>248</v>
      </c>
      <c r="F803" s="76" t="e">
        <f t="shared" si="35"/>
        <v>#REF!</v>
      </c>
      <c r="G803" s="63">
        <v>159336</v>
      </c>
      <c r="H803" s="63">
        <v>2.5847999999999018</v>
      </c>
      <c r="I803" s="63" t="e">
        <f t="shared" si="36"/>
        <v>#REF!</v>
      </c>
      <c r="J803" s="63">
        <v>126924996.849162</v>
      </c>
      <c r="K803" s="63">
        <v>155.2688580039632</v>
      </c>
      <c r="L803" s="63">
        <v>19119.124488702942</v>
      </c>
      <c r="M803" s="63">
        <f t="shared" si="39"/>
        <v>65.065592499586202</v>
      </c>
      <c r="N803" s="76">
        <v>89.144999999999996</v>
      </c>
    </row>
    <row r="804" spans="1:14" s="76" customFormat="1" hidden="1" x14ac:dyDescent="0.4">
      <c r="A804" s="70">
        <v>35</v>
      </c>
      <c r="B804" s="71" t="s">
        <v>120</v>
      </c>
      <c r="C804" s="72">
        <v>2019</v>
      </c>
      <c r="D804" s="72" t="s">
        <v>251</v>
      </c>
      <c r="E804" s="71" t="s">
        <v>248</v>
      </c>
      <c r="F804" s="76" t="e">
        <f t="shared" si="35"/>
        <v>#REF!</v>
      </c>
      <c r="G804" s="63">
        <v>157441</v>
      </c>
      <c r="H804" s="63">
        <v>2.6259000000001862</v>
      </c>
      <c r="I804" s="63" t="e">
        <f t="shared" si="36"/>
        <v>#REF!</v>
      </c>
      <c r="J804" s="63">
        <v>203230453.620112</v>
      </c>
      <c r="K804" s="63">
        <f>(K803+K802+K801)/3</f>
        <v>144.71142846013174</v>
      </c>
      <c r="L804" s="63">
        <v>19220.686579307476</v>
      </c>
      <c r="M804" s="63">
        <f t="shared" si="39"/>
        <v>65.081369553594342</v>
      </c>
      <c r="N804" s="76">
        <v>89.097999999999999</v>
      </c>
    </row>
    <row r="805" spans="1:14" s="76" customFormat="1" hidden="1" x14ac:dyDescent="0.4">
      <c r="A805" s="70">
        <v>35</v>
      </c>
      <c r="B805" s="71" t="s">
        <v>120</v>
      </c>
      <c r="C805" s="72">
        <v>2020</v>
      </c>
      <c r="D805" s="72" t="s">
        <v>251</v>
      </c>
      <c r="E805" s="71" t="s">
        <v>248</v>
      </c>
      <c r="F805" s="76" t="e">
        <f t="shared" si="35"/>
        <v>#REF!</v>
      </c>
      <c r="G805" s="63">
        <v>154947</v>
      </c>
      <c r="H805" s="63">
        <v>2.1799999999996231</v>
      </c>
      <c r="I805" s="63" t="e">
        <f t="shared" si="36"/>
        <v>#REF!</v>
      </c>
      <c r="J805" s="63">
        <v>155743256.26815599</v>
      </c>
      <c r="K805" s="63">
        <f>(K804+K803+K802)/3</f>
        <v>146.59757854740522</v>
      </c>
      <c r="L805" s="63">
        <v>16356.093325454121</v>
      </c>
      <c r="M805" s="63">
        <f t="shared" si="39"/>
        <v>65.122403019816375</v>
      </c>
      <c r="N805" s="76">
        <v>89.061999999999998</v>
      </c>
    </row>
    <row r="806" spans="1:14" s="76" customFormat="1" hidden="1" x14ac:dyDescent="0.4">
      <c r="A806" s="70">
        <v>35</v>
      </c>
      <c r="B806" s="71" t="s">
        <v>120</v>
      </c>
      <c r="C806" s="72">
        <v>2021</v>
      </c>
      <c r="D806" s="72" t="s">
        <v>251</v>
      </c>
      <c r="E806" s="71" t="s">
        <v>248</v>
      </c>
      <c r="F806" s="76" t="e">
        <f t="shared" si="35"/>
        <v>#REF!</v>
      </c>
      <c r="G806" s="63">
        <v>152369</v>
      </c>
      <c r="H806" s="63">
        <v>3.7585000000003959</v>
      </c>
      <c r="I806" s="63" t="e">
        <f t="shared" si="36"/>
        <v>#REF!</v>
      </c>
      <c r="J806" s="63">
        <v>148774976.541899</v>
      </c>
      <c r="K806" s="63">
        <f>(K805+K804+K803)/3</f>
        <v>148.8592883371667</v>
      </c>
      <c r="L806" s="63">
        <v>17979.998290930562</v>
      </c>
      <c r="M806" s="63">
        <f t="shared" si="39"/>
        <v>65.089788357665654</v>
      </c>
      <c r="N806" s="76">
        <v>89.037999999999997</v>
      </c>
    </row>
    <row r="807" spans="1:14" s="76" customFormat="1" hidden="1" x14ac:dyDescent="0.4">
      <c r="A807" s="70">
        <v>35</v>
      </c>
      <c r="B807" s="71" t="s">
        <v>120</v>
      </c>
      <c r="C807" s="72">
        <v>2022</v>
      </c>
      <c r="D807" s="72" t="s">
        <v>251</v>
      </c>
      <c r="E807" s="71" t="s">
        <v>248</v>
      </c>
      <c r="F807" s="76" t="e">
        <f t="shared" si="35"/>
        <v>#REF!</v>
      </c>
      <c r="G807" s="63">
        <v>149996</v>
      </c>
      <c r="H807" s="63">
        <v>4.0406849919173027</v>
      </c>
      <c r="I807" s="63" t="e">
        <f t="shared" si="36"/>
        <v>#REF!</v>
      </c>
      <c r="J807" s="63">
        <v>164055348.65921801</v>
      </c>
      <c r="K807" s="63">
        <f>(K806+K805+K804)/3</f>
        <v>146.72276511490122</v>
      </c>
      <c r="L807" s="63">
        <v>20501.752278221869</v>
      </c>
      <c r="M807" s="63">
        <f t="shared" si="39"/>
        <v>65.097853643692133</v>
      </c>
      <c r="N807" s="76">
        <v>89.025000000000006</v>
      </c>
    </row>
    <row r="808" spans="1:14" s="65" customFormat="1" hidden="1" x14ac:dyDescent="0.4">
      <c r="A808" s="44">
        <v>36</v>
      </c>
      <c r="B808" s="45" t="s">
        <v>122</v>
      </c>
      <c r="C808" s="37">
        <v>2000</v>
      </c>
      <c r="D808" s="37" t="s">
        <v>251</v>
      </c>
      <c r="E808" s="45" t="s">
        <v>248</v>
      </c>
      <c r="F808" s="65">
        <v>12.161475751050968</v>
      </c>
      <c r="G808" s="64">
        <v>10255063</v>
      </c>
      <c r="H808" s="64">
        <v>1.8421337278037697</v>
      </c>
      <c r="I808" s="64">
        <v>67.046075081690006</v>
      </c>
      <c r="J808" s="64">
        <v>4987079129.2638397</v>
      </c>
      <c r="K808" s="64">
        <v>98.046338896923217</v>
      </c>
      <c r="L808" s="64">
        <v>6029.0381927535791</v>
      </c>
      <c r="M808" s="64">
        <v>57.46311711860217</v>
      </c>
      <c r="N808" s="65">
        <v>73.988</v>
      </c>
    </row>
    <row r="809" spans="1:14" s="65" customFormat="1" hidden="1" x14ac:dyDescent="0.4">
      <c r="A809" s="44">
        <v>36</v>
      </c>
      <c r="B809" s="45" t="s">
        <v>122</v>
      </c>
      <c r="C809" s="37">
        <v>2001</v>
      </c>
      <c r="D809" s="37" t="s">
        <v>251</v>
      </c>
      <c r="E809" s="45" t="s">
        <v>248</v>
      </c>
      <c r="F809" s="65">
        <v>12.170510653979477</v>
      </c>
      <c r="G809" s="64">
        <v>10216605</v>
      </c>
      <c r="H809" s="64">
        <v>4.8892849577053283</v>
      </c>
      <c r="I809" s="64">
        <v>71.233032432261098</v>
      </c>
      <c r="J809" s="64">
        <v>5640707235.8748302</v>
      </c>
      <c r="K809" s="64">
        <v>99.012456157628591</v>
      </c>
      <c r="L809" s="64">
        <v>6637.0416571398137</v>
      </c>
      <c r="M809" s="64">
        <v>57.917319910883734</v>
      </c>
      <c r="N809" s="65">
        <v>73.876999999999995</v>
      </c>
    </row>
    <row r="810" spans="1:14" s="65" customFormat="1" hidden="1" x14ac:dyDescent="0.4">
      <c r="A810" s="44">
        <v>36</v>
      </c>
      <c r="B810" s="45" t="s">
        <v>122</v>
      </c>
      <c r="C810" s="37">
        <v>2002</v>
      </c>
      <c r="D810" s="37" t="s">
        <v>251</v>
      </c>
      <c r="E810" s="45" t="s">
        <v>248</v>
      </c>
      <c r="F810" s="65">
        <v>11.788848706805076</v>
      </c>
      <c r="G810" s="64">
        <v>10196916</v>
      </c>
      <c r="H810" s="64">
        <v>2.7243493952577182</v>
      </c>
      <c r="I810" s="64">
        <v>79.430725436378097</v>
      </c>
      <c r="J810" s="64">
        <v>8496609035.7757998</v>
      </c>
      <c r="K810" s="64">
        <v>91.334650324677014</v>
      </c>
      <c r="L810" s="64">
        <v>8060.868702924241</v>
      </c>
      <c r="M810" s="64">
        <v>58.565091281351314</v>
      </c>
      <c r="N810" s="65">
        <v>73.808999999999997</v>
      </c>
    </row>
    <row r="811" spans="1:14" s="65" customFormat="1" hidden="1" x14ac:dyDescent="0.4">
      <c r="A811" s="44">
        <v>36</v>
      </c>
      <c r="B811" s="45" t="s">
        <v>122</v>
      </c>
      <c r="C811" s="37">
        <v>2003</v>
      </c>
      <c r="D811" s="37" t="s">
        <v>251</v>
      </c>
      <c r="E811" s="45" t="s">
        <v>248</v>
      </c>
      <c r="F811" s="65">
        <v>12.102503845890494</v>
      </c>
      <c r="G811" s="64">
        <v>10193998</v>
      </c>
      <c r="H811" s="64">
        <v>1.2927226314720883</v>
      </c>
      <c r="I811" s="64">
        <v>78.033547950760195</v>
      </c>
      <c r="J811" s="64">
        <v>2021275745.9550099</v>
      </c>
      <c r="K811" s="64">
        <v>94.973528857582849</v>
      </c>
      <c r="L811" s="64">
        <v>9818.5684930748848</v>
      </c>
      <c r="M811" s="64">
        <v>57.249958807052238</v>
      </c>
      <c r="N811" s="65">
        <v>73.739999999999995</v>
      </c>
    </row>
    <row r="812" spans="1:14" s="65" customFormat="1" hidden="1" x14ac:dyDescent="0.4">
      <c r="A812" s="44">
        <v>36</v>
      </c>
      <c r="B812" s="45" t="s">
        <v>122</v>
      </c>
      <c r="C812" s="37">
        <v>2004</v>
      </c>
      <c r="D812" s="37" t="s">
        <v>251</v>
      </c>
      <c r="E812" s="45" t="s">
        <v>248</v>
      </c>
      <c r="F812" s="65">
        <v>12.139332541670422</v>
      </c>
      <c r="G812" s="64">
        <v>10197101</v>
      </c>
      <c r="H812" s="64">
        <v>4.0490453190355851</v>
      </c>
      <c r="I812" s="64">
        <v>78.7942601109159</v>
      </c>
      <c r="J812" s="64">
        <v>6423465150.7573605</v>
      </c>
      <c r="K812" s="64">
        <v>113.48895998222919</v>
      </c>
      <c r="L812" s="64">
        <v>11749.852664357717</v>
      </c>
      <c r="M812" s="64">
        <v>57.104183757178006</v>
      </c>
      <c r="N812" s="65">
        <v>73.671000000000006</v>
      </c>
    </row>
    <row r="813" spans="1:14" s="65" customFormat="1" hidden="1" x14ac:dyDescent="0.4">
      <c r="A813" s="44">
        <v>36</v>
      </c>
      <c r="B813" s="45" t="s">
        <v>122</v>
      </c>
      <c r="C813" s="37">
        <v>2005</v>
      </c>
      <c r="D813" s="37" t="s">
        <v>251</v>
      </c>
      <c r="E813" s="45" t="s">
        <v>248</v>
      </c>
      <c r="F813" s="65">
        <v>11.937226673101422</v>
      </c>
      <c r="G813" s="64">
        <v>10211216</v>
      </c>
      <c r="H813" s="64">
        <v>9.494426967620484E-2</v>
      </c>
      <c r="I813" s="64">
        <v>83.1666480122895</v>
      </c>
      <c r="J813" s="64">
        <v>13730164683.4592</v>
      </c>
      <c r="K813" s="64">
        <v>121.2979604035913</v>
      </c>
      <c r="L813" s="64">
        <v>13430.669895561346</v>
      </c>
      <c r="M813" s="64">
        <v>57.150092858348813</v>
      </c>
      <c r="N813" s="65">
        <v>73.602000000000004</v>
      </c>
    </row>
    <row r="814" spans="1:14" s="65" customFormat="1" hidden="1" x14ac:dyDescent="0.4">
      <c r="A814" s="44">
        <v>36</v>
      </c>
      <c r="B814" s="45" t="s">
        <v>122</v>
      </c>
      <c r="C814" s="37">
        <v>2006</v>
      </c>
      <c r="D814" s="37" t="s">
        <v>251</v>
      </c>
      <c r="E814" s="45" t="s">
        <v>248</v>
      </c>
      <c r="F814" s="65">
        <v>11.969404931484373</v>
      </c>
      <c r="G814" s="64">
        <v>10238905</v>
      </c>
      <c r="H814" s="64">
        <v>0.65410532086967521</v>
      </c>
      <c r="I814" s="64">
        <v>87.618210466424898</v>
      </c>
      <c r="J814" s="64">
        <v>7132002407.7059898</v>
      </c>
      <c r="K814" s="64">
        <v>127.02838186843452</v>
      </c>
      <c r="L814" s="64">
        <v>15261.797591113764</v>
      </c>
      <c r="M814" s="64">
        <v>56.877417185135357</v>
      </c>
      <c r="N814" s="65">
        <v>73.533000000000001</v>
      </c>
    </row>
    <row r="815" spans="1:14" s="65" customFormat="1" hidden="1" x14ac:dyDescent="0.4">
      <c r="A815" s="44">
        <v>36</v>
      </c>
      <c r="B815" s="45" t="s">
        <v>122</v>
      </c>
      <c r="C815" s="37">
        <v>2007</v>
      </c>
      <c r="D815" s="37" t="s">
        <v>251</v>
      </c>
      <c r="E815" s="45" t="s">
        <v>248</v>
      </c>
      <c r="F815" s="65">
        <v>12.082229162386245</v>
      </c>
      <c r="G815" s="64">
        <v>10298828</v>
      </c>
      <c r="H815" s="64">
        <v>3.5403818069682984</v>
      </c>
      <c r="I815" s="64">
        <v>90.035469545116698</v>
      </c>
      <c r="J815" s="64">
        <v>13815656003.7033</v>
      </c>
      <c r="K815" s="64">
        <v>129.77901730597975</v>
      </c>
      <c r="L815" s="64">
        <v>18466.547929921559</v>
      </c>
      <c r="M815" s="64">
        <v>60.117132722923373</v>
      </c>
      <c r="N815" s="65">
        <v>73.462999999999994</v>
      </c>
    </row>
    <row r="816" spans="1:14" s="65" customFormat="1" hidden="1" x14ac:dyDescent="0.4">
      <c r="A816" s="44">
        <v>36</v>
      </c>
      <c r="B816" s="45" t="s">
        <v>122</v>
      </c>
      <c r="C816" s="37">
        <v>2008</v>
      </c>
      <c r="D816" s="37" t="s">
        <v>251</v>
      </c>
      <c r="E816" s="45" t="s">
        <v>248</v>
      </c>
      <c r="F816" s="65">
        <v>11.4321462264855</v>
      </c>
      <c r="G816" s="64">
        <v>10384603</v>
      </c>
      <c r="H816" s="64">
        <v>2.0095812372326662</v>
      </c>
      <c r="I816" s="64">
        <v>103.50291098971999</v>
      </c>
      <c r="J816" s="64">
        <v>8815393022.1081505</v>
      </c>
      <c r="K816" s="64">
        <v>123.74249912190875</v>
      </c>
      <c r="L816" s="64">
        <v>22804.577677450729</v>
      </c>
      <c r="M816" s="64">
        <v>58.733718623307162</v>
      </c>
      <c r="N816" s="65">
        <v>73.394000000000005</v>
      </c>
    </row>
    <row r="817" spans="1:14" s="65" customFormat="1" hidden="1" x14ac:dyDescent="0.4">
      <c r="A817" s="44">
        <v>36</v>
      </c>
      <c r="B817" s="45" t="s">
        <v>122</v>
      </c>
      <c r="C817" s="37">
        <v>2009</v>
      </c>
      <c r="D817" s="37" t="s">
        <v>251</v>
      </c>
      <c r="E817" s="45" t="s">
        <v>248</v>
      </c>
      <c r="F817" s="65">
        <v>10.843239560257743</v>
      </c>
      <c r="G817" s="64">
        <v>10443936</v>
      </c>
      <c r="H817" s="64">
        <v>2.5878206809262423</v>
      </c>
      <c r="I817" s="64">
        <v>99.334570767195601</v>
      </c>
      <c r="J817" s="64">
        <v>5271613701.7926998</v>
      </c>
      <c r="K817" s="64">
        <v>112.79724453256186</v>
      </c>
      <c r="L817" s="64">
        <v>19861.697429525586</v>
      </c>
      <c r="M817" s="64">
        <v>57.667980566504717</v>
      </c>
      <c r="N817" s="65">
        <v>73.323999999999998</v>
      </c>
    </row>
    <row r="818" spans="1:14" s="65" customFormat="1" hidden="1" x14ac:dyDescent="0.4">
      <c r="A818" s="44">
        <v>36</v>
      </c>
      <c r="B818" s="45" t="s">
        <v>122</v>
      </c>
      <c r="C818" s="37">
        <v>2010</v>
      </c>
      <c r="D818" s="37" t="s">
        <v>251</v>
      </c>
      <c r="E818" s="45" t="s">
        <v>248</v>
      </c>
      <c r="F818" s="65">
        <v>10.899668811894895</v>
      </c>
      <c r="G818" s="64">
        <v>10474410</v>
      </c>
      <c r="H818" s="64">
        <v>-1.4253139921248703</v>
      </c>
      <c r="I818" s="64">
        <v>100</v>
      </c>
      <c r="J818" s="64">
        <v>10167834374.8186</v>
      </c>
      <c r="K818" s="64">
        <v>128.02891153481079</v>
      </c>
      <c r="L818" s="64">
        <v>19960.068487215722</v>
      </c>
      <c r="M818" s="64">
        <v>60.606604450825564</v>
      </c>
      <c r="N818" s="65">
        <v>73.254999999999995</v>
      </c>
    </row>
    <row r="819" spans="1:14" s="65" customFormat="1" hidden="1" x14ac:dyDescent="0.4">
      <c r="A819" s="44">
        <v>36</v>
      </c>
      <c r="B819" s="45" t="s">
        <v>122</v>
      </c>
      <c r="C819" s="37">
        <v>2011</v>
      </c>
      <c r="D819" s="37" t="s">
        <v>251</v>
      </c>
      <c r="E819" s="45" t="s">
        <v>248</v>
      </c>
      <c r="F819" s="65">
        <v>10.596338369114285</v>
      </c>
      <c r="G819" s="64">
        <v>10496088</v>
      </c>
      <c r="H819" s="64">
        <v>-2.0571958009369951E-2</v>
      </c>
      <c r="I819" s="64">
        <v>101.868462001022</v>
      </c>
      <c r="J819" s="64">
        <v>4188736491.2936802</v>
      </c>
      <c r="K819" s="64">
        <v>137.86281888466277</v>
      </c>
      <c r="L819" s="64">
        <v>21871.266075412812</v>
      </c>
      <c r="M819" s="64">
        <v>61.229849664915768</v>
      </c>
      <c r="N819" s="65">
        <v>73.185000000000002</v>
      </c>
    </row>
    <row r="820" spans="1:14" s="65" customFormat="1" hidden="1" x14ac:dyDescent="0.4">
      <c r="A820" s="44">
        <v>36</v>
      </c>
      <c r="B820" s="45" t="s">
        <v>122</v>
      </c>
      <c r="C820" s="37">
        <v>2012</v>
      </c>
      <c r="D820" s="37" t="s">
        <v>251</v>
      </c>
      <c r="E820" s="45" t="s">
        <v>248</v>
      </c>
      <c r="F820" s="65">
        <v>10.210483803065136</v>
      </c>
      <c r="G820" s="64">
        <v>10510785</v>
      </c>
      <c r="H820" s="64">
        <v>1.4509210705580813</v>
      </c>
      <c r="I820" s="64">
        <v>98.411828608926101</v>
      </c>
      <c r="J820" s="64">
        <v>9433199804.7764702</v>
      </c>
      <c r="K820" s="64">
        <v>146.52885657602806</v>
      </c>
      <c r="L820" s="64">
        <v>19870.801212340346</v>
      </c>
      <c r="M820" s="64">
        <v>60.963376549635662</v>
      </c>
      <c r="N820" s="65">
        <v>73.197000000000003</v>
      </c>
    </row>
    <row r="821" spans="1:14" s="65" customFormat="1" hidden="1" x14ac:dyDescent="0.4">
      <c r="A821" s="44">
        <v>36</v>
      </c>
      <c r="B821" s="45" t="s">
        <v>122</v>
      </c>
      <c r="C821" s="37">
        <v>2013</v>
      </c>
      <c r="D821" s="37" t="s">
        <v>251</v>
      </c>
      <c r="E821" s="45" t="s">
        <v>248</v>
      </c>
      <c r="F821" s="65">
        <v>9.7876771687093509</v>
      </c>
      <c r="G821" s="64">
        <v>10514272</v>
      </c>
      <c r="H821" s="64">
        <v>1.3647047378245247</v>
      </c>
      <c r="I821" s="64">
        <v>96.439045670603804</v>
      </c>
      <c r="J821" s="64">
        <v>7357578652.5699997</v>
      </c>
      <c r="K821" s="64">
        <v>146.42241704967955</v>
      </c>
      <c r="L821" s="64">
        <v>20133.169143135263</v>
      </c>
      <c r="M821" s="64">
        <v>59.207274883858851</v>
      </c>
      <c r="N821" s="65">
        <v>73.290000000000006</v>
      </c>
    </row>
    <row r="822" spans="1:14" s="65" customFormat="1" hidden="1" x14ac:dyDescent="0.4">
      <c r="A822" s="44">
        <v>36</v>
      </c>
      <c r="B822" s="45" t="s">
        <v>122</v>
      </c>
      <c r="C822" s="37">
        <v>2014</v>
      </c>
      <c r="D822" s="37" t="s">
        <v>251</v>
      </c>
      <c r="E822" s="45" t="s">
        <v>248</v>
      </c>
      <c r="F822" s="65">
        <v>9.497131068457886</v>
      </c>
      <c r="G822" s="64">
        <v>10525347</v>
      </c>
      <c r="H822" s="64">
        <v>2.5785363156947625</v>
      </c>
      <c r="I822" s="64">
        <v>90.855019921194696</v>
      </c>
      <c r="J822" s="64">
        <v>8088661929.8802996</v>
      </c>
      <c r="K822" s="64">
        <v>157.57498217805562</v>
      </c>
      <c r="L822" s="64">
        <v>19890.919905664778</v>
      </c>
      <c r="M822" s="64">
        <v>58.591403417918173</v>
      </c>
      <c r="N822" s="65">
        <v>73.384</v>
      </c>
    </row>
    <row r="823" spans="1:14" s="65" customFormat="1" hidden="1" x14ac:dyDescent="0.4">
      <c r="A823" s="44">
        <v>36</v>
      </c>
      <c r="B823" s="45" t="s">
        <v>122</v>
      </c>
      <c r="C823" s="37">
        <v>2015</v>
      </c>
      <c r="D823" s="37" t="s">
        <v>251</v>
      </c>
      <c r="E823" s="45" t="s">
        <v>248</v>
      </c>
      <c r="F823" s="65">
        <v>9.5929199713371602</v>
      </c>
      <c r="G823" s="64">
        <v>10546059</v>
      </c>
      <c r="H823" s="64">
        <v>0.99227616029027388</v>
      </c>
      <c r="I823" s="64">
        <v>88.608251644938804</v>
      </c>
      <c r="J823" s="64">
        <v>1699914616.6024201</v>
      </c>
      <c r="K823" s="64">
        <v>155.17566348090901</v>
      </c>
      <c r="L823" s="64">
        <v>17829.698322366781</v>
      </c>
      <c r="M823" s="64">
        <f t="shared" ref="M823:M830" si="40">(M822+M821+M820)/3</f>
        <v>59.587351617137557</v>
      </c>
      <c r="N823" s="65">
        <v>73.477000000000004</v>
      </c>
    </row>
    <row r="824" spans="1:14" s="65" customFormat="1" hidden="1" x14ac:dyDescent="0.4">
      <c r="A824" s="44">
        <v>36</v>
      </c>
      <c r="B824" s="45" t="s">
        <v>122</v>
      </c>
      <c r="C824" s="37">
        <v>2016</v>
      </c>
      <c r="D824" s="37" t="s">
        <v>251</v>
      </c>
      <c r="E824" s="45" t="s">
        <v>248</v>
      </c>
      <c r="F824" s="65">
        <v>9.7477535250643275</v>
      </c>
      <c r="G824" s="64">
        <v>10566332</v>
      </c>
      <c r="H824" s="64">
        <v>1.1414506012034735</v>
      </c>
      <c r="I824" s="64">
        <v>90.961591788831598</v>
      </c>
      <c r="J824" s="64">
        <v>10850612308.2062</v>
      </c>
      <c r="K824" s="64">
        <v>150.5862673454144</v>
      </c>
      <c r="L824" s="64">
        <v>18575.232027191487</v>
      </c>
      <c r="M824" s="64">
        <f t="shared" si="40"/>
        <v>59.128676639638194</v>
      </c>
      <c r="N824" s="65">
        <v>73.569999999999993</v>
      </c>
    </row>
    <row r="825" spans="1:14" s="65" customFormat="1" hidden="1" x14ac:dyDescent="0.4">
      <c r="A825" s="44">
        <v>36</v>
      </c>
      <c r="B825" s="45" t="s">
        <v>122</v>
      </c>
      <c r="C825" s="37">
        <v>2017</v>
      </c>
      <c r="D825" s="37" t="s">
        <v>251</v>
      </c>
      <c r="E825" s="45" t="s">
        <v>248</v>
      </c>
      <c r="F825" s="65">
        <v>9.7739870675537492</v>
      </c>
      <c r="G825" s="64">
        <v>10594438</v>
      </c>
      <c r="H825" s="64">
        <v>1.3069443165013581</v>
      </c>
      <c r="I825" s="64">
        <v>94.867286306850502</v>
      </c>
      <c r="J825" s="64">
        <v>11234740946.094101</v>
      </c>
      <c r="K825" s="64">
        <v>150.53265249299369</v>
      </c>
      <c r="L825" s="64">
        <v>20636.199952434956</v>
      </c>
      <c r="M825" s="64">
        <f t="shared" si="40"/>
        <v>59.102477224897974</v>
      </c>
      <c r="N825" s="65">
        <v>73.674999999999997</v>
      </c>
    </row>
    <row r="826" spans="1:14" s="65" customFormat="1" hidden="1" x14ac:dyDescent="0.4">
      <c r="A826" s="44">
        <v>36</v>
      </c>
      <c r="B826" s="45" t="s">
        <v>122</v>
      </c>
      <c r="C826" s="37">
        <v>2018</v>
      </c>
      <c r="D826" s="37" t="s">
        <v>251</v>
      </c>
      <c r="E826" s="45" t="s">
        <v>248</v>
      </c>
      <c r="F826" s="65">
        <v>9.6646280200580854</v>
      </c>
      <c r="G826" s="64">
        <v>10629928</v>
      </c>
      <c r="H826" s="64">
        <v>2.5675739707534717</v>
      </c>
      <c r="I826" s="64">
        <v>99.244836136056506</v>
      </c>
      <c r="J826" s="64">
        <v>8324668391.4679298</v>
      </c>
      <c r="K826" s="64">
        <v>147.94852332232009</v>
      </c>
      <c r="L826" s="64">
        <v>23424.480460185496</v>
      </c>
      <c r="M826" s="64">
        <f t="shared" si="40"/>
        <v>59.272835160557911</v>
      </c>
      <c r="N826" s="65">
        <v>73.792000000000002</v>
      </c>
    </row>
    <row r="827" spans="1:14" s="65" customFormat="1" hidden="1" x14ac:dyDescent="0.4">
      <c r="A827" s="44">
        <v>36</v>
      </c>
      <c r="B827" s="45" t="s">
        <v>122</v>
      </c>
      <c r="C827" s="37">
        <v>2019</v>
      </c>
      <c r="D827" s="37" t="s">
        <v>251</v>
      </c>
      <c r="E827" s="45" t="s">
        <v>248</v>
      </c>
      <c r="F827" s="65">
        <v>9.1561179062338649</v>
      </c>
      <c r="G827" s="64">
        <v>10671870</v>
      </c>
      <c r="H827" s="64">
        <v>3.8889534460210484</v>
      </c>
      <c r="I827" s="64">
        <v>99.587041923337395</v>
      </c>
      <c r="J827" s="64">
        <v>10752120870.768</v>
      </c>
      <c r="K827" s="64">
        <v>141.77102366261715</v>
      </c>
      <c r="L827" s="64">
        <v>23664.847863110834</v>
      </c>
      <c r="M827" s="64">
        <f t="shared" si="40"/>
        <v>59.167996341698029</v>
      </c>
      <c r="N827" s="65">
        <v>73.921000000000006</v>
      </c>
    </row>
    <row r="828" spans="1:14" s="65" customFormat="1" hidden="1" x14ac:dyDescent="0.4">
      <c r="A828" s="44">
        <v>36</v>
      </c>
      <c r="B828" s="45" t="s">
        <v>122</v>
      </c>
      <c r="C828" s="37">
        <v>2020</v>
      </c>
      <c r="D828" s="37" t="s">
        <v>251</v>
      </c>
      <c r="E828" s="45" t="s">
        <v>248</v>
      </c>
      <c r="F828" s="65">
        <v>8.3040174958388864</v>
      </c>
      <c r="G828" s="64">
        <v>10697858</v>
      </c>
      <c r="H828" s="64">
        <v>4.318402839259349</v>
      </c>
      <c r="I828" s="64">
        <v>100.239622695074</v>
      </c>
      <c r="J828" s="64">
        <v>8515481807.56744</v>
      </c>
      <c r="K828" s="64">
        <v>133.14831977055704</v>
      </c>
      <c r="L828" s="64">
        <v>22992.87938333477</v>
      </c>
      <c r="M828" s="64">
        <f t="shared" si="40"/>
        <v>59.181102909051305</v>
      </c>
      <c r="N828" s="65">
        <v>74.061000000000007</v>
      </c>
    </row>
    <row r="829" spans="1:14" s="65" customFormat="1" hidden="1" x14ac:dyDescent="0.4">
      <c r="A829" s="44">
        <v>36</v>
      </c>
      <c r="B829" s="45" t="s">
        <v>122</v>
      </c>
      <c r="C829" s="37">
        <v>2021</v>
      </c>
      <c r="D829" s="37" t="s">
        <v>251</v>
      </c>
      <c r="E829" s="45" t="s">
        <v>248</v>
      </c>
      <c r="F829" s="65">
        <f>(F826+F827+F828)/3</f>
        <v>9.0415878073769438</v>
      </c>
      <c r="G829" s="64">
        <v>10505772</v>
      </c>
      <c r="H829" s="64">
        <v>3.327809591967835</v>
      </c>
      <c r="I829" s="64">
        <v>104.873670727603</v>
      </c>
      <c r="J829" s="64">
        <v>12890950336.4655</v>
      </c>
      <c r="K829" s="64">
        <v>142.49501163664974</v>
      </c>
      <c r="L829" s="64">
        <v>26822.514186211123</v>
      </c>
      <c r="M829" s="64">
        <f t="shared" si="40"/>
        <v>59.207311470435748</v>
      </c>
      <c r="N829" s="65">
        <v>74.213999999999999</v>
      </c>
    </row>
    <row r="830" spans="1:14" s="65" customFormat="1" hidden="1" x14ac:dyDescent="0.4">
      <c r="A830" s="44">
        <v>36</v>
      </c>
      <c r="B830" s="45" t="s">
        <v>122</v>
      </c>
      <c r="C830" s="37">
        <v>2022</v>
      </c>
      <c r="D830" s="37" t="s">
        <v>251</v>
      </c>
      <c r="E830" s="45" t="s">
        <v>248</v>
      </c>
      <c r="F830" s="65">
        <f>(F827+F828+F829)/3</f>
        <v>8.8339077364832317</v>
      </c>
      <c r="G830" s="64">
        <v>10672118</v>
      </c>
      <c r="H830" s="64">
        <v>8.5473507894802765</v>
      </c>
      <c r="I830" s="64">
        <v>115.124381398531</v>
      </c>
      <c r="J830" s="64">
        <v>10529730878.570101</v>
      </c>
      <c r="K830" s="64" t="e">
        <f>#REF!*0.95</f>
        <v>#REF!</v>
      </c>
      <c r="L830" s="64">
        <v>27226.615638602329</v>
      </c>
      <c r="M830" s="64">
        <f t="shared" si="40"/>
        <v>59.185470240395027</v>
      </c>
      <c r="N830" s="65">
        <v>74.376999999999995</v>
      </c>
    </row>
    <row r="831" spans="1:14" hidden="1" x14ac:dyDescent="0.4">
      <c r="A831" s="43">
        <v>37</v>
      </c>
      <c r="B831" s="42" t="s">
        <v>124</v>
      </c>
      <c r="C831" s="33">
        <v>2000</v>
      </c>
      <c r="D831" s="33" t="s">
        <v>250</v>
      </c>
      <c r="E831" s="42" t="s">
        <v>247</v>
      </c>
      <c r="F831" s="60">
        <v>0.50321212129379689</v>
      </c>
      <c r="G831" s="61">
        <v>742033</v>
      </c>
      <c r="H831" s="61">
        <f t="shared" ref="H831:H844" si="41">H832*0.95</f>
        <v>0.61559427849607284</v>
      </c>
      <c r="I831" s="61">
        <f>(I486+I509+I624)/3</f>
        <v>89.767336722321147</v>
      </c>
      <c r="J831" s="61">
        <v>3286049.4820533302</v>
      </c>
      <c r="K831" s="61">
        <f t="shared" ref="K831:K843" si="42">K832*0.95</f>
        <v>178.64125601593415</v>
      </c>
      <c r="L831" s="61">
        <v>742.86569715431176</v>
      </c>
      <c r="M831" s="61">
        <f>(M486+M509+M624)/3</f>
        <v>11.969138912070186</v>
      </c>
      <c r="N831" s="60">
        <v>76.531999999999996</v>
      </c>
    </row>
    <row r="832" spans="1:14" hidden="1" x14ac:dyDescent="0.4">
      <c r="A832" s="43">
        <v>37</v>
      </c>
      <c r="B832" s="42" t="s">
        <v>124</v>
      </c>
      <c r="C832" s="33">
        <v>2001</v>
      </c>
      <c r="D832" s="33" t="s">
        <v>250</v>
      </c>
      <c r="E832" s="42" t="s">
        <v>247</v>
      </c>
      <c r="F832" s="60">
        <v>0.49184182680374661</v>
      </c>
      <c r="G832" s="61">
        <v>765490</v>
      </c>
      <c r="H832" s="61">
        <f t="shared" si="41"/>
        <v>0.64799397736428721</v>
      </c>
      <c r="I832" s="61">
        <f>(I510+I487+I625)/3</f>
        <v>91.854625114711681</v>
      </c>
      <c r="J832" s="61">
        <v>3392958.6261612298</v>
      </c>
      <c r="K832" s="61">
        <f t="shared" si="42"/>
        <v>188.04342738519384</v>
      </c>
      <c r="L832" s="61">
        <v>747.77912294107296</v>
      </c>
      <c r="M832" s="61">
        <f>(M487+M510+M625)/3</f>
        <v>12.491663165364024</v>
      </c>
      <c r="N832" s="60">
        <v>76.578000000000003</v>
      </c>
    </row>
    <row r="833" spans="1:14" hidden="1" x14ac:dyDescent="0.4">
      <c r="A833" s="43">
        <v>37</v>
      </c>
      <c r="B833" s="42" t="s">
        <v>124</v>
      </c>
      <c r="C833" s="33">
        <v>2002</v>
      </c>
      <c r="D833" s="33" t="s">
        <v>250</v>
      </c>
      <c r="E833" s="42" t="s">
        <v>247</v>
      </c>
      <c r="F833" s="60">
        <v>0.50638108598213982</v>
      </c>
      <c r="G833" s="61">
        <v>789129</v>
      </c>
      <c r="H833" s="61">
        <f t="shared" si="41"/>
        <v>0.68209892354135504</v>
      </c>
      <c r="I833" s="61">
        <f>(I488+I511+I9568)/3</f>
        <v>63.018215559086684</v>
      </c>
      <c r="J833" s="61">
        <v>3432346.2055694</v>
      </c>
      <c r="K833" s="61">
        <f t="shared" si="42"/>
        <v>197.94044987915143</v>
      </c>
      <c r="L833" s="61">
        <v>749.08163253586883</v>
      </c>
      <c r="M833" s="61">
        <f>(M488+M511+M626)/3</f>
        <v>15.902592631194485</v>
      </c>
      <c r="N833" s="60">
        <v>76.623999999999995</v>
      </c>
    </row>
    <row r="834" spans="1:14" hidden="1" x14ac:dyDescent="0.4">
      <c r="A834" s="43">
        <v>37</v>
      </c>
      <c r="B834" s="42" t="s">
        <v>124</v>
      </c>
      <c r="C834" s="33">
        <v>2003</v>
      </c>
      <c r="D834" s="33" t="s">
        <v>250</v>
      </c>
      <c r="E834" s="42" t="s">
        <v>247</v>
      </c>
      <c r="F834" s="60">
        <v>0.51388187909143102</v>
      </c>
      <c r="G834" s="61">
        <v>806411</v>
      </c>
      <c r="H834" s="61">
        <f t="shared" si="41"/>
        <v>0.71799886688563697</v>
      </c>
      <c r="I834" s="61">
        <f>(I489+I512+I627)/3</f>
        <v>89.892855621146296</v>
      </c>
      <c r="J834" s="61">
        <v>14224542.9634089</v>
      </c>
      <c r="K834" s="61">
        <f t="shared" si="42"/>
        <v>208.35836829384363</v>
      </c>
      <c r="L834" s="61">
        <v>771.37423164496624</v>
      </c>
      <c r="M834" s="61">
        <f>(M489+M512+M627)/3</f>
        <v>15.827125027675015</v>
      </c>
      <c r="N834" s="60">
        <v>76.67</v>
      </c>
    </row>
    <row r="835" spans="1:14" hidden="1" x14ac:dyDescent="0.4">
      <c r="A835" s="43">
        <v>37</v>
      </c>
      <c r="B835" s="42" t="s">
        <v>124</v>
      </c>
      <c r="C835" s="33">
        <v>2004</v>
      </c>
      <c r="D835" s="33" t="s">
        <v>250</v>
      </c>
      <c r="E835" s="42" t="s">
        <v>247</v>
      </c>
      <c r="F835" s="60">
        <v>0.48364254441434407</v>
      </c>
      <c r="G835" s="61">
        <v>818373</v>
      </c>
      <c r="H835" s="61">
        <f t="shared" si="41"/>
        <v>0.75578828093224948</v>
      </c>
      <c r="I835" s="61">
        <f>(I490+I513+I628)/3</f>
        <v>87.972238957517973</v>
      </c>
      <c r="J835" s="61">
        <v>38543559.849426903</v>
      </c>
      <c r="K835" s="61">
        <f t="shared" si="42"/>
        <v>219.32459820404594</v>
      </c>
      <c r="L835" s="61">
        <v>813.89794357524647</v>
      </c>
      <c r="M835" s="61">
        <f>(M490+M513+M628)/3</f>
        <v>16.804726582832352</v>
      </c>
      <c r="N835" s="60">
        <v>76.715999999999994</v>
      </c>
    </row>
    <row r="836" spans="1:14" hidden="1" x14ac:dyDescent="0.4">
      <c r="A836" s="43">
        <v>37</v>
      </c>
      <c r="B836" s="42" t="s">
        <v>124</v>
      </c>
      <c r="C836" s="33">
        <v>2005</v>
      </c>
      <c r="D836" s="33" t="s">
        <v>250</v>
      </c>
      <c r="E836" s="42" t="s">
        <v>247</v>
      </c>
      <c r="F836" s="60">
        <v>0.51669292456861016</v>
      </c>
      <c r="G836" s="61">
        <v>830861</v>
      </c>
      <c r="H836" s="61">
        <f t="shared" si="41"/>
        <v>0.79556661150763108</v>
      </c>
      <c r="I836" s="61">
        <f>(I491+I514+I629)/3</f>
        <v>86.756206074679241</v>
      </c>
      <c r="J836" s="61">
        <v>22203341.192093201</v>
      </c>
      <c r="K836" s="61">
        <f t="shared" si="42"/>
        <v>230.86799810952206</v>
      </c>
      <c r="L836" s="61">
        <v>852.89018828247549</v>
      </c>
      <c r="M836" s="61">
        <f>(M514+M629+M491)/3</f>
        <v>18.164220001706624</v>
      </c>
      <c r="N836" s="60">
        <v>76.760999999999996</v>
      </c>
    </row>
    <row r="837" spans="1:14" hidden="1" x14ac:dyDescent="0.4">
      <c r="A837" s="43">
        <v>37</v>
      </c>
      <c r="B837" s="42" t="s">
        <v>124</v>
      </c>
      <c r="C837" s="33">
        <v>2006</v>
      </c>
      <c r="D837" s="33" t="s">
        <v>250</v>
      </c>
      <c r="E837" s="42" t="s">
        <v>247</v>
      </c>
      <c r="F837" s="60">
        <v>0.51077576282813453</v>
      </c>
      <c r="G837" s="61">
        <v>846947</v>
      </c>
      <c r="H837" s="61">
        <f t="shared" si="41"/>
        <v>0.83743853842908533</v>
      </c>
      <c r="I837" s="61">
        <f>(I492+I515+I630)/3</f>
        <v>86.760385919311588</v>
      </c>
      <c r="J837" s="61">
        <v>108287709.38718501</v>
      </c>
      <c r="K837" s="61">
        <f t="shared" si="42"/>
        <v>243.0189453784443</v>
      </c>
      <c r="L837" s="61">
        <v>907.81794378259553</v>
      </c>
      <c r="M837" s="61">
        <f>(M515+M492+M630)/3</f>
        <v>25.707910960353917</v>
      </c>
      <c r="N837" s="60">
        <v>76.807000000000002</v>
      </c>
    </row>
    <row r="838" spans="1:14" hidden="1" x14ac:dyDescent="0.4">
      <c r="A838" s="43">
        <v>37</v>
      </c>
      <c r="B838" s="42" t="s">
        <v>124</v>
      </c>
      <c r="C838" s="33">
        <v>2007</v>
      </c>
      <c r="D838" s="33" t="s">
        <v>250</v>
      </c>
      <c r="E838" s="42" t="s">
        <v>247</v>
      </c>
      <c r="F838" s="60">
        <v>0.5434606724950185</v>
      </c>
      <c r="G838" s="61">
        <v>865196</v>
      </c>
      <c r="H838" s="61">
        <f t="shared" si="41"/>
        <v>0.88151425097798464</v>
      </c>
      <c r="I838" s="61">
        <f>(I493+I516+I631)/3</f>
        <v>88.549298814806022</v>
      </c>
      <c r="J838" s="61">
        <v>195351140.27042401</v>
      </c>
      <c r="K838" s="61">
        <f t="shared" si="42"/>
        <v>255.80941618783612</v>
      </c>
      <c r="L838" s="61">
        <v>980.03103239957636</v>
      </c>
      <c r="M838" s="61">
        <f>(M493+M516+M631)/3</f>
        <v>32.237052195148387</v>
      </c>
      <c r="N838" s="60">
        <v>76.852999999999994</v>
      </c>
    </row>
    <row r="839" spans="1:14" hidden="1" x14ac:dyDescent="0.4">
      <c r="A839" s="43">
        <v>37</v>
      </c>
      <c r="B839" s="42" t="s">
        <v>124</v>
      </c>
      <c r="C839" s="33">
        <v>2008</v>
      </c>
      <c r="D839" s="33" t="s">
        <v>250</v>
      </c>
      <c r="E839" s="42" t="s">
        <v>247</v>
      </c>
      <c r="F839" s="60">
        <v>0.53721545023932871</v>
      </c>
      <c r="G839" s="61">
        <v>882886</v>
      </c>
      <c r="H839" s="61">
        <f t="shared" si="41"/>
        <v>0.92790973787156283</v>
      </c>
      <c r="I839" s="61">
        <f>(I494+I517+I632)/3</f>
        <v>93.986220276435574</v>
      </c>
      <c r="J839" s="61">
        <v>227654582.18218401</v>
      </c>
      <c r="K839" s="61">
        <f t="shared" si="42"/>
        <v>269.27306967140646</v>
      </c>
      <c r="L839" s="61">
        <v>1131.6357256403755</v>
      </c>
      <c r="M839" s="61">
        <f>(M494+M517+M632)/3</f>
        <v>32.072375579603644</v>
      </c>
      <c r="N839" s="60">
        <v>76.899000000000001</v>
      </c>
    </row>
    <row r="840" spans="1:14" hidden="1" x14ac:dyDescent="0.4">
      <c r="A840" s="43">
        <v>37</v>
      </c>
      <c r="B840" s="42" t="s">
        <v>124</v>
      </c>
      <c r="C840" s="33">
        <v>2009</v>
      </c>
      <c r="D840" s="33" t="s">
        <v>250</v>
      </c>
      <c r="E840" s="42" t="s">
        <v>247</v>
      </c>
      <c r="F840" s="60">
        <v>0.51658911356415416</v>
      </c>
      <c r="G840" s="61">
        <v>901103</v>
      </c>
      <c r="H840" s="61">
        <f t="shared" si="41"/>
        <v>0.97674709249638203</v>
      </c>
      <c r="I840" s="61">
        <f>(I495+I518+I633)/3</f>
        <v>96.18925881244985</v>
      </c>
      <c r="J840" s="61">
        <v>96859684.561756894</v>
      </c>
      <c r="K840" s="61">
        <f t="shared" si="42"/>
        <v>283.44533649621735</v>
      </c>
      <c r="L840" s="61">
        <v>1164.2516834645251</v>
      </c>
      <c r="M840" s="61">
        <f>(M518+M495+M633)/3</f>
        <v>27.905549650864032</v>
      </c>
      <c r="N840" s="60">
        <v>76.944000000000003</v>
      </c>
    </row>
    <row r="841" spans="1:14" hidden="1" x14ac:dyDescent="0.4">
      <c r="A841" s="43">
        <v>37</v>
      </c>
      <c r="B841" s="42" t="s">
        <v>124</v>
      </c>
      <c r="C841" s="33">
        <v>2010</v>
      </c>
      <c r="D841" s="33" t="s">
        <v>250</v>
      </c>
      <c r="E841" s="42" t="s">
        <v>247</v>
      </c>
      <c r="F841" s="60">
        <v>0.56473081454614293</v>
      </c>
      <c r="G841" s="61">
        <v>919199</v>
      </c>
      <c r="H841" s="61">
        <f t="shared" si="41"/>
        <v>1.0281548342067179</v>
      </c>
      <c r="I841" s="61">
        <f>(I496+I519+I634)/3</f>
        <v>90.084208961733907</v>
      </c>
      <c r="J841" s="61">
        <v>36501032.517260201</v>
      </c>
      <c r="K841" s="61">
        <f t="shared" si="42"/>
        <v>298.36351210128146</v>
      </c>
      <c r="L841" s="61">
        <v>1227.8208531142909</v>
      </c>
      <c r="M841" s="61">
        <f>(M496+M519+M634)/3</f>
        <v>25.125273269997248</v>
      </c>
      <c r="N841" s="60">
        <v>76.998999999999995</v>
      </c>
    </row>
    <row r="842" spans="1:14" hidden="1" x14ac:dyDescent="0.4">
      <c r="A842" s="43">
        <v>37</v>
      </c>
      <c r="B842" s="42" t="s">
        <v>124</v>
      </c>
      <c r="C842" s="33">
        <v>2011</v>
      </c>
      <c r="D842" s="33" t="s">
        <v>250</v>
      </c>
      <c r="E842" s="42" t="s">
        <v>247</v>
      </c>
      <c r="F842" s="60">
        <v>0.50693256163729927</v>
      </c>
      <c r="G842" s="61">
        <v>936811</v>
      </c>
      <c r="H842" s="61">
        <f t="shared" si="41"/>
        <v>1.0822682465333873</v>
      </c>
      <c r="I842" s="61">
        <f>(I497+I520+I635)/3</f>
        <v>91.909169518089769</v>
      </c>
      <c r="J842" s="61">
        <v>79000230.698679402</v>
      </c>
      <c r="K842" s="61">
        <f t="shared" si="42"/>
        <v>314.06685484345417</v>
      </c>
      <c r="L842" s="61">
        <v>1322.7262508395552</v>
      </c>
      <c r="M842" s="61">
        <f>(M520+M497+M635)/3</f>
        <v>24.054043602941618</v>
      </c>
      <c r="N842" s="60">
        <v>77.063999999999993</v>
      </c>
    </row>
    <row r="843" spans="1:14" hidden="1" x14ac:dyDescent="0.4">
      <c r="A843" s="43">
        <v>37</v>
      </c>
      <c r="B843" s="42" t="s">
        <v>124</v>
      </c>
      <c r="C843" s="33">
        <v>2012</v>
      </c>
      <c r="D843" s="33" t="s">
        <v>250</v>
      </c>
      <c r="E843" s="42" t="s">
        <v>247</v>
      </c>
      <c r="F843" s="60">
        <v>0.51619150013046255</v>
      </c>
      <c r="G843" s="61">
        <v>954297</v>
      </c>
      <c r="H843" s="61">
        <f t="shared" si="41"/>
        <v>1.1392297331930392</v>
      </c>
      <c r="I843" s="61">
        <f>(I521+I498+I636)/3</f>
        <v>91.104634280365644</v>
      </c>
      <c r="J843" s="61">
        <v>109998255.692912</v>
      </c>
      <c r="K843" s="61">
        <f t="shared" si="42"/>
        <v>330.59668930889916</v>
      </c>
      <c r="L843" s="61">
        <v>1418.4608581193256</v>
      </c>
      <c r="M843" s="61">
        <f>(M498+M521+M636)/3</f>
        <v>23.42898322417356</v>
      </c>
      <c r="N843" s="60">
        <v>77.138000000000005</v>
      </c>
    </row>
    <row r="844" spans="1:14" hidden="1" x14ac:dyDescent="0.4">
      <c r="A844" s="43">
        <v>37</v>
      </c>
      <c r="B844" s="42" t="s">
        <v>124</v>
      </c>
      <c r="C844" s="33">
        <v>2013</v>
      </c>
      <c r="D844" s="33" t="s">
        <v>250</v>
      </c>
      <c r="E844" s="42" t="s">
        <v>247</v>
      </c>
      <c r="F844" s="60">
        <v>0.57503295590546155</v>
      </c>
      <c r="G844" s="61">
        <v>971753</v>
      </c>
      <c r="H844" s="61">
        <f t="shared" si="41"/>
        <v>1.1991891928347782</v>
      </c>
      <c r="I844" s="61">
        <f>(I522+I499+I637)/3</f>
        <v>92.664332468310349</v>
      </c>
      <c r="J844" s="61">
        <v>286004467.67686403</v>
      </c>
      <c r="K844" s="61">
        <v>347.99651506199911</v>
      </c>
      <c r="L844" s="61">
        <v>2102.1979483020759</v>
      </c>
      <c r="M844" s="61">
        <f>(M522+M499+M637)/3</f>
        <v>23.717614011308608</v>
      </c>
      <c r="N844" s="60">
        <v>77.221999999999994</v>
      </c>
    </row>
    <row r="845" spans="1:14" hidden="1" x14ac:dyDescent="0.4">
      <c r="A845" s="43">
        <v>37</v>
      </c>
      <c r="B845" s="42" t="s">
        <v>124</v>
      </c>
      <c r="C845" s="33">
        <v>2014</v>
      </c>
      <c r="D845" s="33" t="s">
        <v>250</v>
      </c>
      <c r="E845" s="42" t="s">
        <v>247</v>
      </c>
      <c r="F845" s="60">
        <v>0.40660730552519647</v>
      </c>
      <c r="G845" s="61">
        <v>989087</v>
      </c>
      <c r="H845" s="61">
        <v>1.262304413510293</v>
      </c>
      <c r="I845" s="61">
        <f>(I523+I500+I638)/3</f>
        <v>94.059165587103394</v>
      </c>
      <c r="J845" s="61">
        <v>152998238.81252101</v>
      </c>
      <c r="K845" s="61">
        <v>299.36786292506105</v>
      </c>
      <c r="L845" s="61">
        <v>2239.1145382120844</v>
      </c>
      <c r="M845" s="61">
        <f>(M500+M523+M638)/3</f>
        <v>26.264275739912694</v>
      </c>
      <c r="N845" s="60">
        <v>77.313999999999993</v>
      </c>
    </row>
    <row r="846" spans="1:14" hidden="1" x14ac:dyDescent="0.4">
      <c r="A846" s="43">
        <v>37</v>
      </c>
      <c r="B846" s="42" t="s">
        <v>124</v>
      </c>
      <c r="C846" s="33">
        <v>2015</v>
      </c>
      <c r="D846" s="33" t="s">
        <v>250</v>
      </c>
      <c r="E846" s="42" t="s">
        <v>247</v>
      </c>
      <c r="F846" s="60">
        <v>0.44377242837082703</v>
      </c>
      <c r="G846" s="61">
        <v>1006259</v>
      </c>
      <c r="H846" s="61">
        <v>1.8071008209496568</v>
      </c>
      <c r="I846" s="61">
        <f>(I501+I524+I639)/3</f>
        <v>93.236290448616899</v>
      </c>
      <c r="J846" s="61">
        <v>143832186.404533</v>
      </c>
      <c r="K846" s="61">
        <v>268.36345625462917</v>
      </c>
      <c r="L846" s="61">
        <v>2409.3119022428364</v>
      </c>
      <c r="M846" s="61">
        <f>(M524+M639+M501)/3</f>
        <v>19.945197203035487</v>
      </c>
      <c r="N846" s="60">
        <v>77.417000000000002</v>
      </c>
    </row>
    <row r="847" spans="1:14" hidden="1" x14ac:dyDescent="0.4">
      <c r="A847" s="43">
        <v>37</v>
      </c>
      <c r="B847" s="42" t="s">
        <v>124</v>
      </c>
      <c r="C847" s="33">
        <v>2016</v>
      </c>
      <c r="D847" s="33" t="s">
        <v>250</v>
      </c>
      <c r="E847" s="42" t="s">
        <v>247</v>
      </c>
      <c r="F847" s="60">
        <v>0.38648008670319695</v>
      </c>
      <c r="G847" s="61">
        <v>1023261</v>
      </c>
      <c r="H847" s="61">
        <v>0.30278233357225304</v>
      </c>
      <c r="I847" s="61">
        <f>(I525+I502+I640)/3</f>
        <v>92.870491702204916</v>
      </c>
      <c r="J847" s="61">
        <v>159997974.35305899</v>
      </c>
      <c r="K847" s="61">
        <v>213.07199860792073</v>
      </c>
      <c r="L847" s="61">
        <v>2545.7387985090472</v>
      </c>
      <c r="M847" s="61">
        <f>(M525+M502+M640)/3</f>
        <v>20.125672129987624</v>
      </c>
      <c r="N847" s="60">
        <v>77.528000000000006</v>
      </c>
    </row>
    <row r="848" spans="1:14" hidden="1" x14ac:dyDescent="0.4">
      <c r="A848" s="43">
        <v>37</v>
      </c>
      <c r="B848" s="42" t="s">
        <v>124</v>
      </c>
      <c r="C848" s="33">
        <v>2017</v>
      </c>
      <c r="D848" s="33" t="s">
        <v>250</v>
      </c>
      <c r="E848" s="42" t="s">
        <v>247</v>
      </c>
      <c r="F848" s="60">
        <v>0.38779773377695187</v>
      </c>
      <c r="G848" s="61">
        <v>1040233</v>
      </c>
      <c r="H848" s="61">
        <v>0.56223153028216188</v>
      </c>
      <c r="I848" s="61">
        <f>(I503+I526+I641)/3</f>
        <v>92.452843523110474</v>
      </c>
      <c r="J848" s="61">
        <v>164929861.974668</v>
      </c>
      <c r="K848" s="61">
        <v>305.96796640346764</v>
      </c>
      <c r="L848" s="61">
        <v>2655.7332196018765</v>
      </c>
      <c r="M848" s="61">
        <f>(M503+M526+M641)/3</f>
        <v>20.788447636802132</v>
      </c>
      <c r="N848" s="60">
        <v>77.647999999999996</v>
      </c>
    </row>
    <row r="849" spans="1:14" hidden="1" x14ac:dyDescent="0.4">
      <c r="A849" s="43">
        <v>37</v>
      </c>
      <c r="B849" s="42" t="s">
        <v>124</v>
      </c>
      <c r="C849" s="33">
        <v>2018</v>
      </c>
      <c r="D849" s="33" t="s">
        <v>250</v>
      </c>
      <c r="E849" s="42" t="s">
        <v>247</v>
      </c>
      <c r="F849" s="60">
        <v>0.39245250180193303</v>
      </c>
      <c r="G849" s="61">
        <v>1057198</v>
      </c>
      <c r="H849" s="61">
        <v>0.65601621254253928</v>
      </c>
      <c r="I849" s="61">
        <f>(I504+I527+I642)/3</f>
        <v>95.059696474476951</v>
      </c>
      <c r="J849" s="61">
        <v>170000000</v>
      </c>
      <c r="K849" s="61">
        <v>300.39868667600848</v>
      </c>
      <c r="L849" s="61">
        <v>2755.8382934181418</v>
      </c>
      <c r="M849" s="61">
        <f>(M504+M527+M642)/3</f>
        <v>20.28643898994175</v>
      </c>
      <c r="N849" s="60">
        <v>77.777000000000001</v>
      </c>
    </row>
    <row r="850" spans="1:14" hidden="1" x14ac:dyDescent="0.4">
      <c r="A850" s="43">
        <v>37</v>
      </c>
      <c r="B850" s="42" t="s">
        <v>124</v>
      </c>
      <c r="C850" s="33">
        <v>2019</v>
      </c>
      <c r="D850" s="33" t="s">
        <v>250</v>
      </c>
      <c r="E850" s="42" t="s">
        <v>247</v>
      </c>
      <c r="F850" s="60">
        <v>0.39876386646480333</v>
      </c>
      <c r="G850" s="61">
        <v>1073994</v>
      </c>
      <c r="H850" s="61">
        <v>0.44979743098161862</v>
      </c>
      <c r="I850" s="61">
        <f>(I505+I528+I643)/3</f>
        <v>95.495645538701311</v>
      </c>
      <c r="J850" s="61">
        <v>174999015.31051499</v>
      </c>
      <c r="K850" s="61">
        <v>320.93900299862474</v>
      </c>
      <c r="L850" s="61">
        <v>2876.0436637153634</v>
      </c>
      <c r="M850" s="61">
        <f>(M505+M528+M643)/3</f>
        <v>20.400186252243838</v>
      </c>
      <c r="N850" s="60">
        <v>77.915000000000006</v>
      </c>
    </row>
    <row r="851" spans="1:14" hidden="1" x14ac:dyDescent="0.4">
      <c r="A851" s="43">
        <v>37</v>
      </c>
      <c r="B851" s="42" t="s">
        <v>124</v>
      </c>
      <c r="C851" s="33">
        <v>2020</v>
      </c>
      <c r="D851" s="33" t="s">
        <v>250</v>
      </c>
      <c r="E851" s="42" t="s">
        <v>247</v>
      </c>
      <c r="F851" s="60">
        <v>0.39232917123787786</v>
      </c>
      <c r="G851" s="61">
        <v>1090156</v>
      </c>
      <c r="H851" s="61">
        <v>1.777809765778656</v>
      </c>
      <c r="I851" s="61">
        <f>(I506+I529+I644)/3</f>
        <v>98.162739997192531</v>
      </c>
      <c r="J851" s="61">
        <v>158230011</v>
      </c>
      <c r="K851" s="61">
        <v>222.83798330366426</v>
      </c>
      <c r="L851" s="61">
        <v>2921.7387062329308</v>
      </c>
      <c r="M851" s="61">
        <f>(M506+M644+M529)/3</f>
        <v>20.491690959662574</v>
      </c>
      <c r="N851" s="60">
        <v>78.061999999999998</v>
      </c>
    </row>
    <row r="852" spans="1:14" hidden="1" x14ac:dyDescent="0.4">
      <c r="A852" s="43">
        <v>37</v>
      </c>
      <c r="B852" s="42" t="s">
        <v>124</v>
      </c>
      <c r="C852" s="33">
        <v>2021</v>
      </c>
      <c r="D852" s="33" t="s">
        <v>250</v>
      </c>
      <c r="E852" s="42" t="s">
        <v>247</v>
      </c>
      <c r="F852" s="60">
        <f>(F849+F850+F851)/3</f>
        <v>0.39451517983487139</v>
      </c>
      <c r="G852" s="61">
        <v>1105557</v>
      </c>
      <c r="H852" s="61">
        <v>1.7010313692027381</v>
      </c>
      <c r="I852" s="61">
        <f>(I507+I530+I645)/3</f>
        <v>97.249211808332802</v>
      </c>
      <c r="J852" s="61">
        <v>166750130.82303199</v>
      </c>
      <c r="K852" s="61">
        <v>264.02025350659056</v>
      </c>
      <c r="L852" s="61">
        <v>3062.5514820764288</v>
      </c>
      <c r="M852" s="61">
        <f>(M507+M530+M645)/3</f>
        <v>20.392772067282721</v>
      </c>
      <c r="N852" s="60">
        <v>78.216999999999999</v>
      </c>
    </row>
    <row r="853" spans="1:14" hidden="1" x14ac:dyDescent="0.4">
      <c r="A853" s="43">
        <v>37</v>
      </c>
      <c r="B853" s="42" t="s">
        <v>124</v>
      </c>
      <c r="C853" s="33">
        <v>2022</v>
      </c>
      <c r="D853" s="33" t="s">
        <v>250</v>
      </c>
      <c r="E853" s="42" t="s">
        <v>247</v>
      </c>
      <c r="F853" s="60">
        <f>(F850+F851+F852)/3</f>
        <v>0.39520273917918419</v>
      </c>
      <c r="G853" s="61">
        <v>1120849</v>
      </c>
      <c r="H853" s="61">
        <v>0.67350642007973249</v>
      </c>
      <c r="I853" s="61">
        <f>(I531+I508+I646)/3</f>
        <v>96.478636043322567</v>
      </c>
      <c r="J853" s="61">
        <v>187022847.623808</v>
      </c>
      <c r="K853" s="61">
        <v>340.19401463342956</v>
      </c>
      <c r="L853" s="61">
        <v>3136.1127680487275</v>
      </c>
      <c r="M853" s="61">
        <f>(M508+M531+M646)/3</f>
        <v>20.428216426396371</v>
      </c>
      <c r="N853" s="60">
        <v>78.38</v>
      </c>
    </row>
    <row r="854" spans="1:14" x14ac:dyDescent="0.4">
      <c r="A854" s="53">
        <v>38</v>
      </c>
      <c r="B854" s="54" t="s">
        <v>126</v>
      </c>
      <c r="C854" s="55">
        <v>2000</v>
      </c>
      <c r="D854" s="55" t="s">
        <v>249</v>
      </c>
      <c r="E854" s="54" t="s">
        <v>247</v>
      </c>
      <c r="F854" s="60">
        <v>1.8333187018991601</v>
      </c>
      <c r="G854" s="61">
        <v>68346</v>
      </c>
      <c r="H854" s="61">
        <v>-1.7827306058833869</v>
      </c>
      <c r="I854" s="61">
        <v>120.310188779752</v>
      </c>
      <c r="J854" s="61">
        <v>17530960.3356493</v>
      </c>
      <c r="K854" s="61">
        <f>(K417+K440+K693)/3</f>
        <v>62.274784060082595</v>
      </c>
      <c r="L854" s="61">
        <v>4879.1497727792457</v>
      </c>
      <c r="M854" s="61">
        <f>(M417+M440+M693)/3</f>
        <v>28.518759655081368</v>
      </c>
      <c r="N854" s="60">
        <v>65.265000000000001</v>
      </c>
    </row>
    <row r="855" spans="1:14" x14ac:dyDescent="0.4">
      <c r="A855" s="53">
        <v>38</v>
      </c>
      <c r="B855" s="54" t="s">
        <v>126</v>
      </c>
      <c r="C855" s="55">
        <v>2001</v>
      </c>
      <c r="D855" s="55" t="s">
        <v>249</v>
      </c>
      <c r="E855" s="54" t="s">
        <v>247</v>
      </c>
      <c r="F855" s="60">
        <v>2.0409959943069271</v>
      </c>
      <c r="G855" s="61">
        <v>68153</v>
      </c>
      <c r="H855" s="61">
        <v>2.0843453711042486</v>
      </c>
      <c r="I855" s="61">
        <v>121.932100740338</v>
      </c>
      <c r="J855" s="61">
        <v>14634125.6260122</v>
      </c>
      <c r="K855" s="61">
        <f>(K418+K441+K694)/3</f>
        <v>60.299391026866004</v>
      </c>
      <c r="L855" s="61">
        <v>4991.7641733115743</v>
      </c>
      <c r="M855" s="61">
        <f>(M418+M441+M694)/3</f>
        <v>34.817841051523949</v>
      </c>
      <c r="N855" s="60">
        <v>65.382000000000005</v>
      </c>
    </row>
    <row r="856" spans="1:14" x14ac:dyDescent="0.4">
      <c r="A856" s="53">
        <v>38</v>
      </c>
      <c r="B856" s="54" t="s">
        <v>126</v>
      </c>
      <c r="C856" s="55">
        <v>2002</v>
      </c>
      <c r="D856" s="55" t="s">
        <v>249</v>
      </c>
      <c r="E856" s="54" t="s">
        <v>247</v>
      </c>
      <c r="F856" s="60">
        <v>1.5469807506372506</v>
      </c>
      <c r="G856" s="61">
        <v>68262</v>
      </c>
      <c r="H856" s="61">
        <v>0.79058861720453422</v>
      </c>
      <c r="I856" s="61">
        <v>120.18583197784</v>
      </c>
      <c r="J856" s="61">
        <v>20055378.178856</v>
      </c>
      <c r="K856" s="61">
        <f>(K419+K442+K695)/3</f>
        <v>59.11912825244098</v>
      </c>
      <c r="L856" s="61">
        <v>4881.1387931249637</v>
      </c>
      <c r="M856" s="61" t="e">
        <f>(M419+M442+M695)/3</f>
        <v>#REF!</v>
      </c>
      <c r="N856" s="60">
        <v>65.688999999999993</v>
      </c>
    </row>
    <row r="857" spans="1:14" x14ac:dyDescent="0.4">
      <c r="A857" s="53">
        <v>38</v>
      </c>
      <c r="B857" s="54" t="s">
        <v>126</v>
      </c>
      <c r="C857" s="55">
        <v>2003</v>
      </c>
      <c r="D857" s="55" t="s">
        <v>249</v>
      </c>
      <c r="E857" s="54" t="s">
        <v>247</v>
      </c>
      <c r="F857" s="60">
        <v>1.7752257385815726</v>
      </c>
      <c r="G857" s="61">
        <v>68442</v>
      </c>
      <c r="H857" s="61">
        <v>-3.1192729806893311</v>
      </c>
      <c r="I857" s="61">
        <v>117.541730006435</v>
      </c>
      <c r="J857" s="61">
        <v>31342402.240858302</v>
      </c>
      <c r="K857" s="61">
        <f>(K443+K420+K696)/3</f>
        <v>63.239301662177468</v>
      </c>
      <c r="L857" s="61">
        <v>5016.0882369175524</v>
      </c>
      <c r="M857" s="61">
        <f>(M880+M949+M903)/3</f>
        <v>34.222232833324256</v>
      </c>
      <c r="N857" s="60">
        <v>65.994</v>
      </c>
    </row>
    <row r="858" spans="1:14" x14ac:dyDescent="0.4">
      <c r="A858" s="53">
        <v>38</v>
      </c>
      <c r="B858" s="54" t="s">
        <v>126</v>
      </c>
      <c r="C858" s="55">
        <v>2004</v>
      </c>
      <c r="D858" s="55" t="s">
        <v>249</v>
      </c>
      <c r="E858" s="54" t="s">
        <v>247</v>
      </c>
      <c r="F858" s="60">
        <v>2.1042960888966662</v>
      </c>
      <c r="G858" s="61">
        <v>68574</v>
      </c>
      <c r="H858" s="61">
        <v>3.7920065137670775</v>
      </c>
      <c r="I858" s="61">
        <v>112.811056211908</v>
      </c>
      <c r="J858" s="61">
        <v>25775900.0469376</v>
      </c>
      <c r="K858" s="61">
        <f>(K444+K421+K697)/3</f>
        <v>69.965497780807823</v>
      </c>
      <c r="L858" s="61">
        <v>5354.7991950301866</v>
      </c>
      <c r="M858" s="61" t="e">
        <f>(M444+M421+M697)/3</f>
        <v>#REF!</v>
      </c>
      <c r="N858" s="60">
        <v>66.299000000000007</v>
      </c>
    </row>
    <row r="859" spans="1:14" x14ac:dyDescent="0.4">
      <c r="A859" s="53">
        <v>38</v>
      </c>
      <c r="B859" s="54" t="s">
        <v>126</v>
      </c>
      <c r="C859" s="55">
        <v>2005</v>
      </c>
      <c r="D859" s="55" t="s">
        <v>249</v>
      </c>
      <c r="E859" s="54" t="s">
        <v>247</v>
      </c>
      <c r="F859" s="60">
        <v>2.1609342691557214</v>
      </c>
      <c r="G859" s="61">
        <v>68674</v>
      </c>
      <c r="H859" s="61">
        <v>-1.4482278443828989</v>
      </c>
      <c r="I859" s="61">
        <v>107.861315072549</v>
      </c>
      <c r="J859" s="61">
        <v>18910614.2182176</v>
      </c>
      <c r="K859" s="61">
        <f>(K422+K445+K698)/3</f>
        <v>74.678957982118064</v>
      </c>
      <c r="L859" s="61">
        <v>5304.1260965657384</v>
      </c>
      <c r="M859" s="61" t="e">
        <f>(M422+M445+M698)/3</f>
        <v>#REF!</v>
      </c>
      <c r="N859" s="60">
        <v>66.600999999999999</v>
      </c>
    </row>
    <row r="860" spans="1:14" x14ac:dyDescent="0.4">
      <c r="A860" s="53">
        <v>38</v>
      </c>
      <c r="B860" s="54" t="s">
        <v>126</v>
      </c>
      <c r="C860" s="55">
        <v>2006</v>
      </c>
      <c r="D860" s="55" t="s">
        <v>249</v>
      </c>
      <c r="E860" s="54" t="s">
        <v>247</v>
      </c>
      <c r="F860" s="60">
        <v>2.2591719763754332</v>
      </c>
      <c r="G860" s="61">
        <v>68742</v>
      </c>
      <c r="H860" s="61">
        <v>2.3670804990391332</v>
      </c>
      <c r="I860" s="61">
        <v>106.116915184855</v>
      </c>
      <c r="J860" s="61">
        <v>26177000.042849898</v>
      </c>
      <c r="K860" s="61">
        <v>87.965036823323956</v>
      </c>
      <c r="L860" s="61">
        <v>5677.0511747090841</v>
      </c>
      <c r="M860" s="61" t="e">
        <f>(M423+M446+M699)/3</f>
        <v>#REF!</v>
      </c>
      <c r="N860" s="60">
        <v>66.903000000000006</v>
      </c>
    </row>
    <row r="861" spans="1:14" x14ac:dyDescent="0.4">
      <c r="A861" s="53">
        <v>38</v>
      </c>
      <c r="B861" s="54" t="s">
        <v>126</v>
      </c>
      <c r="C861" s="55">
        <v>2007</v>
      </c>
      <c r="D861" s="55" t="s">
        <v>249</v>
      </c>
      <c r="E861" s="54" t="s">
        <v>247</v>
      </c>
      <c r="F861" s="60">
        <v>2.3845874227553616</v>
      </c>
      <c r="G861" s="61">
        <v>68775</v>
      </c>
      <c r="H861" s="61">
        <v>1.5250486337920108</v>
      </c>
      <c r="I861" s="61">
        <v>102.682533938372</v>
      </c>
      <c r="J861" s="61">
        <v>40388728.650786698</v>
      </c>
      <c r="K861" s="61">
        <v>91.173497639996143</v>
      </c>
      <c r="L861" s="61">
        <v>6126.8494958062383</v>
      </c>
      <c r="M861" s="61" t="e">
        <f>(M447+M424+M700)/3</f>
        <v>#REF!</v>
      </c>
      <c r="N861" s="60">
        <v>67.203000000000003</v>
      </c>
    </row>
    <row r="862" spans="1:14" x14ac:dyDescent="0.4">
      <c r="A862" s="53">
        <v>38</v>
      </c>
      <c r="B862" s="54" t="s">
        <v>126</v>
      </c>
      <c r="C862" s="55">
        <v>2008</v>
      </c>
      <c r="D862" s="55" t="s">
        <v>249</v>
      </c>
      <c r="E862" s="54" t="s">
        <v>247</v>
      </c>
      <c r="F862" s="60">
        <v>2.4090605100171554</v>
      </c>
      <c r="G862" s="61">
        <v>68782</v>
      </c>
      <c r="H862" s="61">
        <v>1.5083781157736667</v>
      </c>
      <c r="I862" s="61">
        <v>100.03930797357</v>
      </c>
      <c r="J862" s="61">
        <v>56214627.561237402</v>
      </c>
      <c r="K862" s="61">
        <v>96.915391517326682</v>
      </c>
      <c r="L862" s="61">
        <v>6661.4650473799666</v>
      </c>
      <c r="M862" s="61" t="e">
        <f>(M448+M425+M701)/3</f>
        <v>#REF!</v>
      </c>
      <c r="N862" s="60">
        <v>67.501999999999995</v>
      </c>
    </row>
    <row r="863" spans="1:14" x14ac:dyDescent="0.4">
      <c r="A863" s="53">
        <v>38</v>
      </c>
      <c r="B863" s="54" t="s">
        <v>126</v>
      </c>
      <c r="C863" s="55">
        <v>2009</v>
      </c>
      <c r="D863" s="55" t="s">
        <v>249</v>
      </c>
      <c r="E863" s="54" t="s">
        <v>247</v>
      </c>
      <c r="F863" s="60">
        <v>2.3812639016093162</v>
      </c>
      <c r="G863" s="61">
        <v>68787</v>
      </c>
      <c r="H863" s="61">
        <v>8.0039138746684841</v>
      </c>
      <c r="I863" s="61">
        <v>101.250681492803</v>
      </c>
      <c r="J863" s="61">
        <v>56770072.166111499</v>
      </c>
      <c r="K863" s="61">
        <v>84.326391518364247</v>
      </c>
      <c r="L863" s="61">
        <v>7109.9782527813977</v>
      </c>
      <c r="M863" s="61" t="e">
        <f>(M426+M449+M702)/3</f>
        <v>#REF!</v>
      </c>
      <c r="N863" s="60">
        <v>67.799000000000007</v>
      </c>
    </row>
    <row r="864" spans="1:14" x14ac:dyDescent="0.4">
      <c r="A864" s="53">
        <v>38</v>
      </c>
      <c r="B864" s="54" t="s">
        <v>126</v>
      </c>
      <c r="C864" s="55">
        <v>2010</v>
      </c>
      <c r="D864" s="55" t="s">
        <v>249</v>
      </c>
      <c r="E864" s="54" t="s">
        <v>247</v>
      </c>
      <c r="F864" s="60">
        <v>2.5089084430223259</v>
      </c>
      <c r="G864" s="61">
        <v>68755</v>
      </c>
      <c r="H864" s="61">
        <v>0.29696974492725303</v>
      </c>
      <c r="I864" s="61">
        <v>100</v>
      </c>
      <c r="J864" s="61">
        <v>57125819.438856304</v>
      </c>
      <c r="K864" s="61">
        <v>89.133222833057076</v>
      </c>
      <c r="L864" s="61">
        <v>7182.4002025441914</v>
      </c>
      <c r="M864" s="61" t="e">
        <f>(M450+M427+M703)/3</f>
        <v>#REF!</v>
      </c>
      <c r="N864" s="60">
        <v>68.093999999999994</v>
      </c>
    </row>
    <row r="865" spans="1:14" x14ac:dyDescent="0.4">
      <c r="A865" s="53">
        <v>38</v>
      </c>
      <c r="B865" s="54" t="s">
        <v>126</v>
      </c>
      <c r="C865" s="55">
        <v>2011</v>
      </c>
      <c r="D865" s="55" t="s">
        <v>249</v>
      </c>
      <c r="E865" s="54" t="s">
        <v>247</v>
      </c>
      <c r="F865" s="60">
        <v>2.2126211050013089</v>
      </c>
      <c r="G865" s="61">
        <v>68742</v>
      </c>
      <c r="H865" s="61">
        <v>1.6853218819098004</v>
      </c>
      <c r="I865" s="61">
        <v>95.197215175703803</v>
      </c>
      <c r="J865" s="61">
        <v>50468508.439333297</v>
      </c>
      <c r="K865" s="61">
        <v>90.430745803055956</v>
      </c>
      <c r="L865" s="61">
        <v>7288.4979477746638</v>
      </c>
      <c r="M865" s="61" t="e">
        <f>(M428+M451+M704)/3</f>
        <v>#REF!</v>
      </c>
      <c r="N865" s="60">
        <v>68.388999999999996</v>
      </c>
    </row>
    <row r="866" spans="1:14" x14ac:dyDescent="0.4">
      <c r="A866" s="53">
        <v>38</v>
      </c>
      <c r="B866" s="54" t="s">
        <v>126</v>
      </c>
      <c r="C866" s="55">
        <v>2012</v>
      </c>
      <c r="D866" s="55" t="s">
        <v>249</v>
      </c>
      <c r="E866" s="54" t="s">
        <v>247</v>
      </c>
      <c r="F866" s="60">
        <v>2.4242248287074672</v>
      </c>
      <c r="G866" s="61">
        <v>68888</v>
      </c>
      <c r="H866" s="61">
        <v>-1.9615433460275824</v>
      </c>
      <c r="I866" s="61">
        <v>95.539844327491707</v>
      </c>
      <c r="J866" s="61">
        <v>56319360.089016698</v>
      </c>
      <c r="K866" s="61">
        <v>84.000792568149436</v>
      </c>
      <c r="L866" s="61">
        <v>7054.8759768943246</v>
      </c>
      <c r="M866" s="61" t="e">
        <f>(M429+M452+M705)/3</f>
        <v>#REF!</v>
      </c>
      <c r="N866" s="60">
        <v>68.685000000000002</v>
      </c>
    </row>
    <row r="867" spans="1:14" x14ac:dyDescent="0.4">
      <c r="A867" s="53">
        <v>38</v>
      </c>
      <c r="B867" s="54" t="s">
        <v>126</v>
      </c>
      <c r="C867" s="55">
        <v>2013</v>
      </c>
      <c r="D867" s="55" t="s">
        <v>249</v>
      </c>
      <c r="E867" s="54" t="s">
        <v>247</v>
      </c>
      <c r="F867" s="60">
        <v>2.4905912611342798</v>
      </c>
      <c r="G867" s="61">
        <v>68819</v>
      </c>
      <c r="H867" s="61">
        <v>3.5664868673285639</v>
      </c>
      <c r="I867" s="61">
        <v>94.424732447006406</v>
      </c>
      <c r="J867" s="61">
        <v>38680839.412636697</v>
      </c>
      <c r="K867" s="61">
        <v>87.724840196224179</v>
      </c>
      <c r="L867" s="61">
        <v>7240.6791190847907</v>
      </c>
      <c r="M867" s="61" t="e">
        <f>(M430+M706+M453)/3</f>
        <v>#REF!</v>
      </c>
      <c r="N867" s="60">
        <v>68.981999999999999</v>
      </c>
    </row>
    <row r="868" spans="1:14" x14ac:dyDescent="0.4">
      <c r="A868" s="53">
        <v>38</v>
      </c>
      <c r="B868" s="54" t="s">
        <v>126</v>
      </c>
      <c r="C868" s="55">
        <v>2014</v>
      </c>
      <c r="D868" s="55" t="s">
        <v>249</v>
      </c>
      <c r="E868" s="54" t="s">
        <v>247</v>
      </c>
      <c r="F868" s="60">
        <v>2.594744201467472</v>
      </c>
      <c r="G868" s="61">
        <v>69371</v>
      </c>
      <c r="H868" s="61">
        <v>-0.29782683403537646</v>
      </c>
      <c r="I868" s="61">
        <v>94.082584860606403</v>
      </c>
      <c r="J868" s="61">
        <v>12346929.8402072</v>
      </c>
      <c r="K868" s="61">
        <v>117.48911156024937</v>
      </c>
      <c r="L868" s="61">
        <v>7502.1209097408082</v>
      </c>
      <c r="M868" s="61" t="e">
        <f>(M707+M431+M454)/3</f>
        <v>#REF!</v>
      </c>
      <c r="N868" s="60">
        <v>69.28</v>
      </c>
    </row>
    <row r="869" spans="1:14" x14ac:dyDescent="0.4">
      <c r="A869" s="53">
        <v>38</v>
      </c>
      <c r="B869" s="54" t="s">
        <v>126</v>
      </c>
      <c r="C869" s="55">
        <v>2015</v>
      </c>
      <c r="D869" s="55" t="s">
        <v>249</v>
      </c>
      <c r="E869" s="54" t="s">
        <v>247</v>
      </c>
      <c r="F869" s="60">
        <v>2.5840273115545589</v>
      </c>
      <c r="G869" s="61">
        <v>70007</v>
      </c>
      <c r="H869" s="61">
        <v>6.819833773111128</v>
      </c>
      <c r="I869" s="61">
        <v>97.321692172377595</v>
      </c>
      <c r="J869" s="61">
        <v>7160376.50888889</v>
      </c>
      <c r="K869" s="61">
        <v>107.78772457345598</v>
      </c>
      <c r="L869" s="61">
        <v>7724.0424105737575</v>
      </c>
      <c r="M869" s="61" t="e">
        <f>(M432+M455+M708)/2</f>
        <v>#REF!</v>
      </c>
      <c r="N869" s="60">
        <v>69.578999999999994</v>
      </c>
    </row>
    <row r="870" spans="1:14" x14ac:dyDescent="0.4">
      <c r="A870" s="53">
        <v>38</v>
      </c>
      <c r="B870" s="54" t="s">
        <v>126</v>
      </c>
      <c r="C870" s="55">
        <v>2016</v>
      </c>
      <c r="D870" s="55" t="s">
        <v>249</v>
      </c>
      <c r="E870" s="54" t="s">
        <v>247</v>
      </c>
      <c r="F870" s="60">
        <v>2.6043524794862649</v>
      </c>
      <c r="G870" s="61">
        <v>70075</v>
      </c>
      <c r="H870" s="61">
        <v>3.6978987027171257</v>
      </c>
      <c r="I870" s="61">
        <v>97.915852379785903</v>
      </c>
      <c r="J870" s="61">
        <v>42264926.107222199</v>
      </c>
      <c r="K870" s="61">
        <v>101.78233985936676</v>
      </c>
      <c r="L870" s="61">
        <v>8223.0414502979602</v>
      </c>
      <c r="M870" s="61" t="e">
        <f>(M456+M433+M709)/3</f>
        <v>#REF!</v>
      </c>
      <c r="N870" s="60">
        <v>69.88</v>
      </c>
    </row>
    <row r="871" spans="1:14" x14ac:dyDescent="0.4">
      <c r="A871" s="53">
        <v>38</v>
      </c>
      <c r="B871" s="54" t="s">
        <v>126</v>
      </c>
      <c r="C871" s="55">
        <v>2017</v>
      </c>
      <c r="D871" s="55" t="s">
        <v>249</v>
      </c>
      <c r="E871" s="54" t="s">
        <v>247</v>
      </c>
      <c r="F871" s="60">
        <v>2.3521724926494607</v>
      </c>
      <c r="G871" s="61">
        <v>70403</v>
      </c>
      <c r="H871" s="61">
        <v>-3.0733147979489388</v>
      </c>
      <c r="I871" s="61">
        <v>96.067889828395593</v>
      </c>
      <c r="J871" s="61">
        <v>22677207.693769</v>
      </c>
      <c r="K871" s="61">
        <v>102.6281964791683</v>
      </c>
      <c r="L871" s="61">
        <v>7408.0913008231446</v>
      </c>
      <c r="M871" s="61" t="e">
        <f>(M710+M457+M434)/3</f>
        <v>#REF!</v>
      </c>
      <c r="N871" s="60">
        <v>70.180999999999997</v>
      </c>
    </row>
    <row r="872" spans="1:14" x14ac:dyDescent="0.4">
      <c r="A872" s="53">
        <v>38</v>
      </c>
      <c r="B872" s="54" t="s">
        <v>126</v>
      </c>
      <c r="C872" s="55">
        <v>2018</v>
      </c>
      <c r="D872" s="55" t="s">
        <v>249</v>
      </c>
      <c r="E872" s="54" t="s">
        <v>247</v>
      </c>
      <c r="F872" s="60">
        <v>2.3339875464185362</v>
      </c>
      <c r="G872" s="61">
        <v>70823</v>
      </c>
      <c r="H872" s="61">
        <v>2.7249158256125838</v>
      </c>
      <c r="I872" s="61">
        <v>94.134062706412806</v>
      </c>
      <c r="J872" s="61">
        <v>78283172.028784096</v>
      </c>
      <c r="K872" s="61">
        <v>106.96050417923999</v>
      </c>
      <c r="L872" s="61">
        <v>7833.1950125011699</v>
      </c>
      <c r="M872" s="61" t="e">
        <f>(M458+M435+M711)/3</f>
        <v>#REF!</v>
      </c>
      <c r="N872" s="60">
        <v>70.483000000000004</v>
      </c>
    </row>
    <row r="873" spans="1:14" x14ac:dyDescent="0.4">
      <c r="A873" s="53">
        <v>38</v>
      </c>
      <c r="B873" s="54" t="s">
        <v>126</v>
      </c>
      <c r="C873" s="55">
        <v>2019</v>
      </c>
      <c r="D873" s="55" t="s">
        <v>249</v>
      </c>
      <c r="E873" s="54" t="s">
        <v>247</v>
      </c>
      <c r="F873" s="60">
        <v>2.4374194993559946</v>
      </c>
      <c r="G873" s="61">
        <v>71428</v>
      </c>
      <c r="H873" s="61">
        <v>4.4832863537188246</v>
      </c>
      <c r="I873" s="61">
        <v>96.052647033121104</v>
      </c>
      <c r="J873" s="61">
        <v>63039788.685379602</v>
      </c>
      <c r="K873" s="61">
        <f>(K872+K871+K870)/3</f>
        <v>103.79034683925835</v>
      </c>
      <c r="L873" s="61">
        <v>8561.5870112146076</v>
      </c>
      <c r="M873" s="61" t="e">
        <f>(M459+M436+M712)/3</f>
        <v>#REF!</v>
      </c>
      <c r="N873" s="60">
        <v>70.786000000000001</v>
      </c>
    </row>
    <row r="874" spans="1:14" x14ac:dyDescent="0.4">
      <c r="A874" s="53">
        <v>38</v>
      </c>
      <c r="B874" s="54" t="s">
        <v>126</v>
      </c>
      <c r="C874" s="55">
        <v>2020</v>
      </c>
      <c r="D874" s="55" t="s">
        <v>249</v>
      </c>
      <c r="E874" s="54" t="s">
        <v>247</v>
      </c>
      <c r="F874" s="60">
        <v>2.2612681436210851</v>
      </c>
      <c r="G874" s="61">
        <v>71995</v>
      </c>
      <c r="H874" s="61">
        <v>-1.1337214857938847</v>
      </c>
      <c r="I874" s="61">
        <v>94.246409245498995</v>
      </c>
      <c r="J874" s="61">
        <v>22837135.999939501</v>
      </c>
      <c r="K874" s="61">
        <f>(K873+K872+K871)/3</f>
        <v>104.45968249922221</v>
      </c>
      <c r="L874" s="61">
        <v>7003.4698911704254</v>
      </c>
      <c r="M874" s="61" t="e">
        <f>(M437+M460+M713)/3</f>
        <v>#REF!</v>
      </c>
      <c r="N874" s="60">
        <v>71.09</v>
      </c>
    </row>
    <row r="875" spans="1:14" x14ac:dyDescent="0.4">
      <c r="A875" s="53">
        <v>38</v>
      </c>
      <c r="B875" s="54" t="s">
        <v>126</v>
      </c>
      <c r="C875" s="55">
        <v>2021</v>
      </c>
      <c r="D875" s="55" t="s">
        <v>249</v>
      </c>
      <c r="E875" s="54" t="s">
        <v>247</v>
      </c>
      <c r="F875" s="60">
        <f>(F872+F873+F874)/3</f>
        <v>2.344225063131872</v>
      </c>
      <c r="G875" s="61">
        <v>72412</v>
      </c>
      <c r="H875" s="61">
        <v>3.0259651587619203</v>
      </c>
      <c r="I875" s="61">
        <v>90.902014668428095</v>
      </c>
      <c r="J875" s="61">
        <v>28338715.128219701</v>
      </c>
      <c r="K875" s="61">
        <f>(K874+K873+K872)/3</f>
        <v>105.07017783924017</v>
      </c>
      <c r="L875" s="61">
        <v>7668.1581321696212</v>
      </c>
      <c r="M875" s="61" t="e">
        <f>(M461+M438+M714)/3</f>
        <v>#REF!</v>
      </c>
      <c r="N875" s="60">
        <v>71.394999999999996</v>
      </c>
    </row>
    <row r="876" spans="1:14" x14ac:dyDescent="0.4">
      <c r="A876" s="53">
        <v>38</v>
      </c>
      <c r="B876" s="54" t="s">
        <v>126</v>
      </c>
      <c r="C876" s="55">
        <v>2022</v>
      </c>
      <c r="D876" s="55" t="s">
        <v>249</v>
      </c>
      <c r="E876" s="54" t="s">
        <v>247</v>
      </c>
      <c r="F876" s="60">
        <f>(F873+F874+F875)/3</f>
        <v>2.3476375687029836</v>
      </c>
      <c r="G876" s="61">
        <v>72737</v>
      </c>
      <c r="H876" s="61">
        <v>3.5475192056977392</v>
      </c>
      <c r="I876" s="61">
        <v>94.208695234731707</v>
      </c>
      <c r="J876" s="61">
        <v>17653772.958962001</v>
      </c>
      <c r="K876" s="61">
        <f>(K875+K874+K873)/3</f>
        <v>104.44006905924023</v>
      </c>
      <c r="L876" s="61">
        <v>8351.1932130929326</v>
      </c>
      <c r="M876" s="61" t="e">
        <f>(M462+M715+M439)/3</f>
        <v>#REF!</v>
      </c>
      <c r="N876" s="60">
        <v>71.7</v>
      </c>
    </row>
    <row r="877" spans="1:14" x14ac:dyDescent="0.4">
      <c r="A877" s="53">
        <v>39</v>
      </c>
      <c r="B877" s="54" t="s">
        <v>128</v>
      </c>
      <c r="C877" s="55">
        <v>2000</v>
      </c>
      <c r="D877" s="55" t="s">
        <v>249</v>
      </c>
      <c r="E877" s="54" t="s">
        <v>247</v>
      </c>
      <c r="F877" s="60">
        <v>2.1860504489572454</v>
      </c>
      <c r="G877" s="61">
        <v>8540791</v>
      </c>
      <c r="H877" s="61">
        <v>7.2077627971709717</v>
      </c>
      <c r="I877" s="61">
        <v>103.48495957087501</v>
      </c>
      <c r="J877" s="61">
        <v>989000000</v>
      </c>
      <c r="K877" s="61">
        <v>79.300393096143225</v>
      </c>
      <c r="L877" s="61">
        <v>2845.8465531667621</v>
      </c>
      <c r="M877" s="61">
        <v>52.407002188183803</v>
      </c>
      <c r="N877" s="60">
        <v>61.753</v>
      </c>
    </row>
    <row r="878" spans="1:14" x14ac:dyDescent="0.4">
      <c r="A878" s="53">
        <v>39</v>
      </c>
      <c r="B878" s="54" t="s">
        <v>128</v>
      </c>
      <c r="C878" s="55">
        <v>2001</v>
      </c>
      <c r="D878" s="55" t="s">
        <v>249</v>
      </c>
      <c r="E878" s="54" t="s">
        <v>247</v>
      </c>
      <c r="F878" s="60">
        <v>2.1898272473076608</v>
      </c>
      <c r="G878" s="61">
        <v>8669040</v>
      </c>
      <c r="H878" s="61">
        <v>6.040738835665536</v>
      </c>
      <c r="I878" s="61">
        <v>108.247077363507</v>
      </c>
      <c r="J878" s="61">
        <v>1087900000</v>
      </c>
      <c r="K878" s="61">
        <v>70.510567808006087</v>
      </c>
      <c r="L878" s="61">
        <v>2953.2478437721074</v>
      </c>
      <c r="M878" s="61">
        <v>55.692652832305114</v>
      </c>
      <c r="N878" s="60">
        <v>62.564999999999998</v>
      </c>
    </row>
    <row r="879" spans="1:14" x14ac:dyDescent="0.4">
      <c r="A879" s="53">
        <v>39</v>
      </c>
      <c r="B879" s="54" t="s">
        <v>128</v>
      </c>
      <c r="C879" s="55">
        <v>2002</v>
      </c>
      <c r="D879" s="55" t="s">
        <v>249</v>
      </c>
      <c r="E879" s="54" t="s">
        <v>247</v>
      </c>
      <c r="F879" s="60">
        <v>2.3745150851593402</v>
      </c>
      <c r="G879" s="61">
        <v>8795101</v>
      </c>
      <c r="H879" s="61">
        <v>6.9206688493382842</v>
      </c>
      <c r="I879" s="61">
        <v>105.64963765736501</v>
      </c>
      <c r="J879" s="61">
        <v>926000000</v>
      </c>
      <c r="K879" s="61">
        <v>68.723282902877713</v>
      </c>
      <c r="L879" s="61">
        <v>3085.5178111378377</v>
      </c>
      <c r="M879" s="61">
        <v>51.172485669619597</v>
      </c>
      <c r="N879" s="60">
        <v>63.371000000000002</v>
      </c>
    </row>
    <row r="880" spans="1:14" x14ac:dyDescent="0.4">
      <c r="A880" s="53">
        <v>39</v>
      </c>
      <c r="B880" s="54" t="s">
        <v>128</v>
      </c>
      <c r="C880" s="55">
        <v>2003</v>
      </c>
      <c r="D880" s="55" t="s">
        <v>249</v>
      </c>
      <c r="E880" s="54" t="s">
        <v>247</v>
      </c>
      <c r="F880" s="60">
        <v>2.0992724991401204</v>
      </c>
      <c r="G880" s="61">
        <v>8919852</v>
      </c>
      <c r="H880" s="61">
        <v>33.461540663330766</v>
      </c>
      <c r="I880" s="61">
        <v>79.920314342832697</v>
      </c>
      <c r="J880" s="61">
        <v>616530000</v>
      </c>
      <c r="K880" s="61">
        <v>84.449503186159205</v>
      </c>
      <c r="L880" s="61">
        <v>2399.4980912401197</v>
      </c>
      <c r="M880" s="61">
        <v>53.178847296494361</v>
      </c>
      <c r="N880" s="60">
        <v>64.605000000000004</v>
      </c>
    </row>
    <row r="881" spans="1:14" x14ac:dyDescent="0.4">
      <c r="A881" s="53">
        <v>39</v>
      </c>
      <c r="B881" s="54" t="s">
        <v>128</v>
      </c>
      <c r="C881" s="55">
        <v>2004</v>
      </c>
      <c r="D881" s="55" t="s">
        <v>249</v>
      </c>
      <c r="E881" s="54" t="s">
        <v>247</v>
      </c>
      <c r="F881" s="60">
        <v>1.9110867291811784</v>
      </c>
      <c r="G881" s="61">
        <v>9043127</v>
      </c>
      <c r="H881" s="61">
        <v>45.166310045594003</v>
      </c>
      <c r="I881" s="61">
        <v>79.966239793340506</v>
      </c>
      <c r="J881" s="61">
        <v>934480000</v>
      </c>
      <c r="K881" s="61">
        <v>81.351422938191092</v>
      </c>
      <c r="L881" s="61">
        <v>2468.4367898951355</v>
      </c>
      <c r="M881" s="61">
        <v>41.57014157014158</v>
      </c>
      <c r="N881" s="60">
        <v>66.003</v>
      </c>
    </row>
    <row r="882" spans="1:14" x14ac:dyDescent="0.4">
      <c r="A882" s="53">
        <v>39</v>
      </c>
      <c r="B882" s="54" t="s">
        <v>128</v>
      </c>
      <c r="C882" s="55">
        <v>2005</v>
      </c>
      <c r="D882" s="55" t="s">
        <v>249</v>
      </c>
      <c r="E882" s="54" t="s">
        <v>247</v>
      </c>
      <c r="F882" s="60">
        <v>2.0394187828868118</v>
      </c>
      <c r="G882" s="61">
        <v>9164768</v>
      </c>
      <c r="H882" s="61">
        <v>5.7812518425549086</v>
      </c>
      <c r="I882" s="61">
        <v>106.85860077859201</v>
      </c>
      <c r="J882" s="61">
        <v>1118400000</v>
      </c>
      <c r="K882" s="61">
        <v>61.653558735802726</v>
      </c>
      <c r="L882" s="61">
        <v>3903.8152066627958</v>
      </c>
      <c r="M882" s="61">
        <v>48.152424942263281</v>
      </c>
      <c r="N882" s="60">
        <v>67.37</v>
      </c>
    </row>
    <row r="883" spans="1:14" x14ac:dyDescent="0.4">
      <c r="A883" s="53">
        <v>39</v>
      </c>
      <c r="B883" s="54" t="s">
        <v>128</v>
      </c>
      <c r="C883" s="55">
        <v>2006</v>
      </c>
      <c r="D883" s="55" t="s">
        <v>249</v>
      </c>
      <c r="E883" s="54" t="s">
        <v>247</v>
      </c>
      <c r="F883" s="60">
        <v>2.1938961035603834</v>
      </c>
      <c r="G883" s="61">
        <v>9284168</v>
      </c>
      <c r="H883" s="61">
        <v>6.6412447728561261</v>
      </c>
      <c r="I883" s="61">
        <v>100.51932991058101</v>
      </c>
      <c r="J883" s="61">
        <v>1528700000</v>
      </c>
      <c r="K883" s="61">
        <v>63.766482635150489</v>
      </c>
      <c r="L883" s="61">
        <v>4080.0457385371174</v>
      </c>
      <c r="M883" s="61">
        <v>48.296376419686318</v>
      </c>
      <c r="N883" s="60">
        <v>68.709999999999994</v>
      </c>
    </row>
    <row r="884" spans="1:14" x14ac:dyDescent="0.4">
      <c r="A884" s="53">
        <v>39</v>
      </c>
      <c r="B884" s="54" t="s">
        <v>128</v>
      </c>
      <c r="C884" s="55">
        <v>2007</v>
      </c>
      <c r="D884" s="55" t="s">
        <v>249</v>
      </c>
      <c r="E884" s="54" t="s">
        <v>247</v>
      </c>
      <c r="F884" s="60">
        <v>2.1938255766784942</v>
      </c>
      <c r="G884" s="61">
        <v>9402206</v>
      </c>
      <c r="H884" s="61">
        <v>7.6366274365109916</v>
      </c>
      <c r="I884" s="61">
        <v>100.67585337269701</v>
      </c>
      <c r="J884" s="61">
        <v>2252900000</v>
      </c>
      <c r="K884" s="61">
        <v>61.947230677076902</v>
      </c>
      <c r="L884" s="61">
        <v>4676.0790508637647</v>
      </c>
      <c r="M884" s="61">
        <v>48.975188781014026</v>
      </c>
      <c r="N884" s="60">
        <v>70.02</v>
      </c>
    </row>
    <row r="885" spans="1:14" x14ac:dyDescent="0.4">
      <c r="A885" s="53">
        <v>39</v>
      </c>
      <c r="B885" s="54" t="s">
        <v>128</v>
      </c>
      <c r="C885" s="55">
        <v>2008</v>
      </c>
      <c r="D885" s="55" t="s">
        <v>249</v>
      </c>
      <c r="E885" s="54" t="s">
        <v>247</v>
      </c>
      <c r="F885" s="60">
        <v>2.1612320050471765</v>
      </c>
      <c r="G885" s="61">
        <v>9522948</v>
      </c>
      <c r="H885" s="61">
        <v>10.391687513918484</v>
      </c>
      <c r="I885" s="61">
        <v>99.764470968723401</v>
      </c>
      <c r="J885" s="61">
        <v>2728400000</v>
      </c>
      <c r="K885" s="61">
        <v>61.392053091284325</v>
      </c>
      <c r="L885" s="61">
        <v>5053.3302849424772</v>
      </c>
      <c r="M885" s="61">
        <v>51.175213675213669</v>
      </c>
      <c r="N885" s="60">
        <v>71.3</v>
      </c>
    </row>
    <row r="886" spans="1:14" x14ac:dyDescent="0.4">
      <c r="A886" s="53">
        <v>39</v>
      </c>
      <c r="B886" s="54" t="s">
        <v>128</v>
      </c>
      <c r="C886" s="55">
        <v>2009</v>
      </c>
      <c r="D886" s="55" t="s">
        <v>249</v>
      </c>
      <c r="E886" s="54" t="s">
        <v>247</v>
      </c>
      <c r="F886" s="60">
        <v>2.0374249292163475</v>
      </c>
      <c r="G886" s="61">
        <v>9648061</v>
      </c>
      <c r="H886" s="61">
        <v>3.4981465659755742</v>
      </c>
      <c r="I886" s="61">
        <v>99.578614466071102</v>
      </c>
      <c r="J886" s="61">
        <v>1695300000</v>
      </c>
      <c r="K886" s="61">
        <v>50.612282605075343</v>
      </c>
      <c r="L886" s="61">
        <v>5002.1531698158451</v>
      </c>
      <c r="M886" s="61">
        <v>49.891186071817195</v>
      </c>
      <c r="N886" s="60">
        <v>72.542000000000002</v>
      </c>
    </row>
    <row r="887" spans="1:14" x14ac:dyDescent="0.4">
      <c r="A887" s="53">
        <v>39</v>
      </c>
      <c r="B887" s="54" t="s">
        <v>128</v>
      </c>
      <c r="C887" s="55">
        <v>2010</v>
      </c>
      <c r="D887" s="55" t="s">
        <v>249</v>
      </c>
      <c r="E887" s="54" t="s">
        <v>247</v>
      </c>
      <c r="F887" s="60">
        <v>2.1155194662714032</v>
      </c>
      <c r="G887" s="61">
        <v>9775755</v>
      </c>
      <c r="H887" s="61">
        <v>5.4434133154248627</v>
      </c>
      <c r="I887" s="61">
        <v>100</v>
      </c>
      <c r="J887" s="61">
        <v>1820200000</v>
      </c>
      <c r="K887" s="61">
        <v>55.99993607145398</v>
      </c>
      <c r="L887" s="61">
        <v>5509.5680341783664</v>
      </c>
      <c r="M887" s="61">
        <v>48.98278560250391</v>
      </c>
      <c r="N887" s="60">
        <v>73.753</v>
      </c>
    </row>
    <row r="888" spans="1:14" x14ac:dyDescent="0.4">
      <c r="A888" s="53">
        <v>39</v>
      </c>
      <c r="B888" s="54" t="s">
        <v>128</v>
      </c>
      <c r="C888" s="55">
        <v>2011</v>
      </c>
      <c r="D888" s="55" t="s">
        <v>249</v>
      </c>
      <c r="E888" s="54" t="s">
        <v>247</v>
      </c>
      <c r="F888" s="60">
        <v>2.1117180312845547</v>
      </c>
      <c r="G888" s="61">
        <v>9903737</v>
      </c>
      <c r="H888" s="61">
        <v>8.060755175147662</v>
      </c>
      <c r="I888" s="61">
        <v>96.422695851124601</v>
      </c>
      <c r="J888" s="61">
        <v>2197500000</v>
      </c>
      <c r="K888" s="61">
        <v>58.98966589833524</v>
      </c>
      <c r="L888" s="61">
        <v>5859.3815243129993</v>
      </c>
      <c r="M888" s="61">
        <v>50.000000000000014</v>
      </c>
      <c r="N888" s="60">
        <v>74.826999999999998</v>
      </c>
    </row>
    <row r="889" spans="1:14" x14ac:dyDescent="0.4">
      <c r="A889" s="53">
        <v>39</v>
      </c>
      <c r="B889" s="54" t="s">
        <v>128</v>
      </c>
      <c r="C889" s="55">
        <v>2012</v>
      </c>
      <c r="D889" s="55" t="s">
        <v>249</v>
      </c>
      <c r="E889" s="54" t="s">
        <v>247</v>
      </c>
      <c r="F889" s="60">
        <v>2.161474933111565</v>
      </c>
      <c r="G889" s="61">
        <v>10030882</v>
      </c>
      <c r="H889" s="61">
        <v>5.0981815450064687</v>
      </c>
      <c r="I889" s="61">
        <v>96.331824667611102</v>
      </c>
      <c r="J889" s="61">
        <v>3415900000</v>
      </c>
      <c r="K889" s="61">
        <v>58.388673884834617</v>
      </c>
      <c r="L889" s="61">
        <v>6049.4715870984573</v>
      </c>
      <c r="M889" s="61">
        <v>49.598796389167504</v>
      </c>
      <c r="N889" s="60">
        <v>75.802000000000007</v>
      </c>
    </row>
    <row r="890" spans="1:14" x14ac:dyDescent="0.4">
      <c r="A890" s="53">
        <v>39</v>
      </c>
      <c r="B890" s="54" t="s">
        <v>128</v>
      </c>
      <c r="C890" s="55">
        <v>2013</v>
      </c>
      <c r="D890" s="55" t="s">
        <v>249</v>
      </c>
      <c r="E890" s="54" t="s">
        <v>247</v>
      </c>
      <c r="F890" s="60">
        <v>2.0958051702211598</v>
      </c>
      <c r="G890" s="61">
        <v>10157051</v>
      </c>
      <c r="H890" s="61">
        <v>4.6928191423126577</v>
      </c>
      <c r="I890" s="61">
        <v>93.582478457864795</v>
      </c>
      <c r="J890" s="61">
        <v>1599900000</v>
      </c>
      <c r="K890" s="61">
        <v>56.681756117106843</v>
      </c>
      <c r="L890" s="61">
        <v>6171.2951267090657</v>
      </c>
      <c r="M890" s="61">
        <v>53.123412899949216</v>
      </c>
      <c r="N890" s="60">
        <v>76.748999999999995</v>
      </c>
    </row>
    <row r="891" spans="1:14" x14ac:dyDescent="0.4">
      <c r="A891" s="53">
        <v>39</v>
      </c>
      <c r="B891" s="54" t="s">
        <v>128</v>
      </c>
      <c r="C891" s="55">
        <v>2014</v>
      </c>
      <c r="D891" s="55" t="s">
        <v>249</v>
      </c>
      <c r="E891" s="54" t="s">
        <v>247</v>
      </c>
      <c r="F891" s="60">
        <v>2.086214752509576</v>
      </c>
      <c r="G891" s="61">
        <v>10282115</v>
      </c>
      <c r="H891" s="61">
        <v>4.3212889376767549</v>
      </c>
      <c r="I891" s="61">
        <v>91.693082754760098</v>
      </c>
      <c r="J891" s="61">
        <v>2385300000</v>
      </c>
      <c r="K891" s="61">
        <v>55.496423249044057</v>
      </c>
      <c r="L891" s="61">
        <v>6533.6709108271152</v>
      </c>
      <c r="M891" s="61">
        <v>53.634475597092425</v>
      </c>
      <c r="N891" s="60">
        <v>77.67</v>
      </c>
    </row>
    <row r="892" spans="1:14" x14ac:dyDescent="0.4">
      <c r="A892" s="53">
        <v>39</v>
      </c>
      <c r="B892" s="54" t="s">
        <v>128</v>
      </c>
      <c r="C892" s="55">
        <v>2015</v>
      </c>
      <c r="D892" s="55" t="s">
        <v>249</v>
      </c>
      <c r="E892" s="54" t="s">
        <v>247</v>
      </c>
      <c r="F892" s="60">
        <v>2.2670460180406526</v>
      </c>
      <c r="G892" s="61">
        <v>10405832</v>
      </c>
      <c r="H892" s="61">
        <v>2.4718859770976707</v>
      </c>
      <c r="I892" s="61">
        <v>94.258753937527501</v>
      </c>
      <c r="J892" s="61">
        <v>2227300000</v>
      </c>
      <c r="K892" s="61">
        <v>52.171077717195487</v>
      </c>
      <c r="L892" s="61">
        <v>6838.9367459063442</v>
      </c>
      <c r="M892" s="61">
        <f t="shared" ref="M892:M899" si="43">(M891+M890+M889)/3</f>
        <v>52.118894962069724</v>
      </c>
      <c r="N892" s="60">
        <v>78.566000000000003</v>
      </c>
    </row>
    <row r="893" spans="1:14" x14ac:dyDescent="0.4">
      <c r="A893" s="53">
        <v>39</v>
      </c>
      <c r="B893" s="54" t="s">
        <v>128</v>
      </c>
      <c r="C893" s="55">
        <v>2016</v>
      </c>
      <c r="D893" s="55" t="s">
        <v>249</v>
      </c>
      <c r="E893" s="54" t="s">
        <v>247</v>
      </c>
      <c r="F893" s="60">
        <v>2.3360992713243447</v>
      </c>
      <c r="G893" s="61">
        <v>10527592</v>
      </c>
      <c r="H893" s="61">
        <v>1.9936784645293528</v>
      </c>
      <c r="I893" s="61">
        <v>93.692560723792894</v>
      </c>
      <c r="J893" s="61">
        <v>2516100000</v>
      </c>
      <c r="K893" s="61">
        <v>51.58597125559676</v>
      </c>
      <c r="L893" s="61">
        <v>7191.0697030865094</v>
      </c>
      <c r="M893" s="61">
        <f t="shared" si="43"/>
        <v>52.958927819703796</v>
      </c>
      <c r="N893" s="60">
        <v>79.436000000000007</v>
      </c>
    </row>
    <row r="894" spans="1:14" x14ac:dyDescent="0.4">
      <c r="A894" s="53">
        <v>39</v>
      </c>
      <c r="B894" s="54" t="s">
        <v>128</v>
      </c>
      <c r="C894" s="55">
        <v>2017</v>
      </c>
      <c r="D894" s="55" t="s">
        <v>249</v>
      </c>
      <c r="E894" s="54" t="s">
        <v>247</v>
      </c>
      <c r="F894" s="60">
        <v>2.2119620814550691</v>
      </c>
      <c r="G894" s="61">
        <v>10647244</v>
      </c>
      <c r="H894" s="61">
        <v>4.1813750336502125</v>
      </c>
      <c r="I894" s="61">
        <v>90.794695696382504</v>
      </c>
      <c r="J894" s="61">
        <v>3597900000</v>
      </c>
      <c r="K894" s="61">
        <v>50.225085424826609</v>
      </c>
      <c r="L894" s="61">
        <v>7513.4979818054344</v>
      </c>
      <c r="M894" s="61">
        <f t="shared" si="43"/>
        <v>52.904099459621982</v>
      </c>
      <c r="N894" s="60">
        <v>80.277000000000001</v>
      </c>
    </row>
    <row r="895" spans="1:14" x14ac:dyDescent="0.4">
      <c r="A895" s="53">
        <v>39</v>
      </c>
      <c r="B895" s="54" t="s">
        <v>128</v>
      </c>
      <c r="C895" s="55">
        <v>2018</v>
      </c>
      <c r="D895" s="55" t="s">
        <v>249</v>
      </c>
      <c r="E895" s="54" t="s">
        <v>247</v>
      </c>
      <c r="F895" s="60">
        <v>2.3562237663892289</v>
      </c>
      <c r="G895" s="61">
        <v>10765531</v>
      </c>
      <c r="H895" s="61">
        <v>4.1214896869698094</v>
      </c>
      <c r="I895" s="61">
        <v>87.795182618557007</v>
      </c>
      <c r="J895" s="61">
        <v>2744500000</v>
      </c>
      <c r="K895" s="61">
        <v>52.055966387418096</v>
      </c>
      <c r="L895" s="61">
        <v>7947.1593309348109</v>
      </c>
      <c r="M895" s="61">
        <f t="shared" si="43"/>
        <v>52.660640747131829</v>
      </c>
      <c r="N895" s="60">
        <v>81.073999999999998</v>
      </c>
    </row>
    <row r="896" spans="1:14" x14ac:dyDescent="0.4">
      <c r="A896" s="53">
        <v>39</v>
      </c>
      <c r="B896" s="54" t="s">
        <v>128</v>
      </c>
      <c r="C896" s="55">
        <v>2019</v>
      </c>
      <c r="D896" s="55" t="s">
        <v>249</v>
      </c>
      <c r="E896" s="54" t="s">
        <v>247</v>
      </c>
      <c r="F896" s="60">
        <v>2.3686343961458136</v>
      </c>
      <c r="G896" s="61">
        <v>10881882</v>
      </c>
      <c r="H896" s="61">
        <v>2.5256186564705558</v>
      </c>
      <c r="I896" s="61">
        <v>86.973730266490804</v>
      </c>
      <c r="J896" s="61">
        <v>2829200000</v>
      </c>
      <c r="K896" s="61">
        <v>51.011144920955701</v>
      </c>
      <c r="L896" s="61">
        <v>8173.3446988526111</v>
      </c>
      <c r="M896" s="61">
        <f t="shared" si="43"/>
        <v>52.841222675485874</v>
      </c>
      <c r="N896" s="60">
        <v>81.828000000000003</v>
      </c>
    </row>
    <row r="897" spans="1:14" x14ac:dyDescent="0.4">
      <c r="A897" s="53">
        <v>39</v>
      </c>
      <c r="B897" s="54" t="s">
        <v>128</v>
      </c>
      <c r="C897" s="55">
        <v>2020</v>
      </c>
      <c r="D897" s="55" t="s">
        <v>249</v>
      </c>
      <c r="E897" s="54" t="s">
        <v>247</v>
      </c>
      <c r="F897" s="60">
        <v>2.080181721914415</v>
      </c>
      <c r="G897" s="61">
        <v>10999664</v>
      </c>
      <c r="H897" s="61">
        <v>4.7235040195779447</v>
      </c>
      <c r="I897" s="61">
        <v>81.389640642237197</v>
      </c>
      <c r="J897" s="61">
        <v>2460600000</v>
      </c>
      <c r="K897" s="61">
        <v>44.293656552467517</v>
      </c>
      <c r="L897" s="61">
        <v>7167.9149743280923</v>
      </c>
      <c r="M897" s="61">
        <f t="shared" si="43"/>
        <v>52.801987627413233</v>
      </c>
      <c r="N897" s="60">
        <v>82.54</v>
      </c>
    </row>
    <row r="898" spans="1:14" x14ac:dyDescent="0.4">
      <c r="A898" s="53">
        <v>39</v>
      </c>
      <c r="B898" s="54" t="s">
        <v>128</v>
      </c>
      <c r="C898" s="55">
        <v>2021</v>
      </c>
      <c r="D898" s="55" t="s">
        <v>249</v>
      </c>
      <c r="E898" s="54" t="s">
        <v>247</v>
      </c>
      <c r="F898" s="60">
        <f>(F895+F896+F897)/3</f>
        <v>2.268346628149819</v>
      </c>
      <c r="G898" s="61">
        <v>11117873</v>
      </c>
      <c r="H898" s="61">
        <v>7.7771581113683368</v>
      </c>
      <c r="I898" s="61">
        <v>81.639294482274906</v>
      </c>
      <c r="J898" s="61">
        <v>3349700000</v>
      </c>
      <c r="K898" s="61">
        <v>52.734867068005101</v>
      </c>
      <c r="L898" s="61">
        <v>8476.7496389250609</v>
      </c>
      <c r="M898" s="61">
        <f t="shared" si="43"/>
        <v>52.767950350010317</v>
      </c>
      <c r="N898" s="60">
        <v>83.212999999999994</v>
      </c>
    </row>
    <row r="899" spans="1:14" x14ac:dyDescent="0.4">
      <c r="A899" s="53">
        <v>39</v>
      </c>
      <c r="B899" s="54" t="s">
        <v>128</v>
      </c>
      <c r="C899" s="55">
        <v>2022</v>
      </c>
      <c r="D899" s="55" t="s">
        <v>249</v>
      </c>
      <c r="E899" s="54" t="s">
        <v>247</v>
      </c>
      <c r="F899" s="60">
        <f>(F896+F897+F898)/3</f>
        <v>2.2390542487366827</v>
      </c>
      <c r="G899" s="61">
        <v>11228821</v>
      </c>
      <c r="H899" s="61">
        <v>10.714155650846919</v>
      </c>
      <c r="I899" s="61">
        <v>88.654514063353204</v>
      </c>
      <c r="J899" s="61">
        <v>3961600000</v>
      </c>
      <c r="K899" s="61">
        <v>54.231525559245718</v>
      </c>
      <c r="L899" s="61">
        <v>10111.245711026144</v>
      </c>
      <c r="M899" s="61">
        <f t="shared" si="43"/>
        <v>52.803720217636474</v>
      </c>
      <c r="N899" s="60">
        <v>83.847999999999999</v>
      </c>
    </row>
    <row r="900" spans="1:14" x14ac:dyDescent="0.4">
      <c r="A900" s="53">
        <v>40</v>
      </c>
      <c r="B900" s="54" t="s">
        <v>130</v>
      </c>
      <c r="C900" s="55">
        <v>2000</v>
      </c>
      <c r="D900" s="55" t="s">
        <v>249</v>
      </c>
      <c r="E900" s="54" t="s">
        <v>247</v>
      </c>
      <c r="F900" s="60">
        <v>1.7464449986049191</v>
      </c>
      <c r="G900" s="61">
        <v>12626507</v>
      </c>
      <c r="H900" s="61">
        <v>-7.7140667636792273</v>
      </c>
      <c r="I900" s="61">
        <f>(I854+I693+I877)/3</f>
        <v>105.31061108214777</v>
      </c>
      <c r="J900" s="61">
        <v>-23439367.913998101</v>
      </c>
      <c r="K900" s="61">
        <v>59.464699296632972</v>
      </c>
      <c r="L900" s="61">
        <v>1451.5308851799805</v>
      </c>
      <c r="M900" s="61">
        <v>22.173193601765028</v>
      </c>
      <c r="N900" s="60">
        <v>60.298999999999999</v>
      </c>
    </row>
    <row r="901" spans="1:14" x14ac:dyDescent="0.4">
      <c r="A901" s="53">
        <v>40</v>
      </c>
      <c r="B901" s="54" t="s">
        <v>130</v>
      </c>
      <c r="C901" s="55">
        <v>2001</v>
      </c>
      <c r="D901" s="55" t="s">
        <v>249</v>
      </c>
      <c r="E901" s="54" t="s">
        <v>247</v>
      </c>
      <c r="F901" s="60">
        <v>1.8879343235669459</v>
      </c>
      <c r="G901" s="61">
        <v>12845521</v>
      </c>
      <c r="H901" s="61">
        <v>28.414278456746331</v>
      </c>
      <c r="I901" s="61">
        <f>(I694+I878+I855)/3</f>
        <v>108.67482381461963</v>
      </c>
      <c r="J901" s="61">
        <v>538568575.16999996</v>
      </c>
      <c r="K901" s="61">
        <v>50.745057160433213</v>
      </c>
      <c r="L901" s="61">
        <v>1904.8136700722375</v>
      </c>
      <c r="M901" s="61">
        <v>24.740663900414933</v>
      </c>
      <c r="N901" s="60">
        <v>60.798999999999999</v>
      </c>
    </row>
    <row r="902" spans="1:14" x14ac:dyDescent="0.4">
      <c r="A902" s="53">
        <v>40</v>
      </c>
      <c r="B902" s="54" t="s">
        <v>130</v>
      </c>
      <c r="C902" s="55">
        <v>2002</v>
      </c>
      <c r="D902" s="55" t="s">
        <v>249</v>
      </c>
      <c r="E902" s="54" t="s">
        <v>247</v>
      </c>
      <c r="F902" s="60">
        <v>1.8493629485818142</v>
      </c>
      <c r="G902" s="61">
        <v>13070609</v>
      </c>
      <c r="H902" s="61">
        <v>12.085274421131317</v>
      </c>
      <c r="I902" s="61">
        <f>(I695+I879+I856)/3</f>
        <v>106.48288383683872</v>
      </c>
      <c r="J902" s="61">
        <v>783261009.54999995</v>
      </c>
      <c r="K902" s="61">
        <v>49.376549641326498</v>
      </c>
      <c r="L902" s="61">
        <v>2184.2092438079972</v>
      </c>
      <c r="M902" s="61">
        <v>24.494949494949491</v>
      </c>
      <c r="N902" s="60">
        <v>61.118000000000002</v>
      </c>
    </row>
    <row r="903" spans="1:14" x14ac:dyDescent="0.4">
      <c r="A903" s="53">
        <v>40</v>
      </c>
      <c r="B903" s="54" t="s">
        <v>130</v>
      </c>
      <c r="C903" s="55">
        <v>2003</v>
      </c>
      <c r="D903" s="55" t="s">
        <v>249</v>
      </c>
      <c r="E903" s="54" t="s">
        <v>247</v>
      </c>
      <c r="F903" s="60">
        <v>1.8536545318070934</v>
      </c>
      <c r="G903" s="61">
        <v>13301184</v>
      </c>
      <c r="H903" s="61">
        <v>10.593087040115819</v>
      </c>
      <c r="I903" s="61">
        <f>(I696+I857+I880)/3</f>
        <v>95.00783006246904</v>
      </c>
      <c r="J903" s="61">
        <v>871513414.02361906</v>
      </c>
      <c r="K903" s="61">
        <v>47.241630694402573</v>
      </c>
      <c r="L903" s="61">
        <v>2438.3436842915639</v>
      </c>
      <c r="M903" s="61">
        <v>23.43032159264931</v>
      </c>
      <c r="N903" s="60">
        <v>61.316000000000003</v>
      </c>
    </row>
    <row r="904" spans="1:14" x14ac:dyDescent="0.4">
      <c r="A904" s="53">
        <v>40</v>
      </c>
      <c r="B904" s="54" t="s">
        <v>130</v>
      </c>
      <c r="C904" s="55">
        <v>2004</v>
      </c>
      <c r="D904" s="55" t="s">
        <v>249</v>
      </c>
      <c r="E904" s="54" t="s">
        <v>247</v>
      </c>
      <c r="F904" s="60">
        <v>1.9341327810891691</v>
      </c>
      <c r="G904" s="61">
        <v>13534593</v>
      </c>
      <c r="H904" s="61">
        <v>4.2618457007639563</v>
      </c>
      <c r="I904" s="61">
        <f>(I881+I697+I858)/3</f>
        <v>92.530497498655066</v>
      </c>
      <c r="J904" s="61">
        <v>836939593.89564502</v>
      </c>
      <c r="K904" s="61">
        <v>50.665240367197327</v>
      </c>
      <c r="L904" s="61">
        <v>2703.5656705746528</v>
      </c>
      <c r="M904" s="61">
        <v>23.412877082395315</v>
      </c>
      <c r="N904" s="60">
        <v>61.514000000000003</v>
      </c>
    </row>
    <row r="905" spans="1:14" x14ac:dyDescent="0.4">
      <c r="A905" s="53">
        <v>40</v>
      </c>
      <c r="B905" s="54" t="s">
        <v>130</v>
      </c>
      <c r="C905" s="55">
        <v>2005</v>
      </c>
      <c r="D905" s="55" t="s">
        <v>249</v>
      </c>
      <c r="E905" s="54" t="s">
        <v>247</v>
      </c>
      <c r="F905" s="60">
        <v>2.0494027165698911</v>
      </c>
      <c r="G905" s="61">
        <v>13770012</v>
      </c>
      <c r="H905" s="61">
        <v>7.7327110110730501</v>
      </c>
      <c r="I905" s="61">
        <f>(I951+I974+I1043)/3</f>
        <v>98.409164358406414</v>
      </c>
      <c r="J905" s="61">
        <v>493413835.54564399</v>
      </c>
      <c r="K905" s="61">
        <v>56.099829703772265</v>
      </c>
      <c r="L905" s="61">
        <v>3014.310009315896</v>
      </c>
      <c r="M905" s="61">
        <v>24.372909698996654</v>
      </c>
      <c r="N905" s="60">
        <v>61.710999999999999</v>
      </c>
    </row>
    <row r="906" spans="1:14" x14ac:dyDescent="0.4">
      <c r="A906" s="53">
        <v>40</v>
      </c>
      <c r="B906" s="54" t="s">
        <v>130</v>
      </c>
      <c r="C906" s="55">
        <v>2006</v>
      </c>
      <c r="D906" s="55" t="s">
        <v>249</v>
      </c>
      <c r="E906" s="54" t="s">
        <v>247</v>
      </c>
      <c r="F906" s="60">
        <v>2.1504867456855248</v>
      </c>
      <c r="G906" s="61">
        <v>14009061</v>
      </c>
      <c r="H906" s="61">
        <v>8.0009108217188327</v>
      </c>
      <c r="I906" s="61">
        <f>(I952+I975+I1044)/3</f>
        <v>98.671689898775071</v>
      </c>
      <c r="J906" s="61">
        <v>271428852.52999997</v>
      </c>
      <c r="K906" s="61">
        <v>59.709783188101781</v>
      </c>
      <c r="L906" s="61">
        <v>3340.8409028984884</v>
      </c>
      <c r="M906" s="61">
        <v>27.41935483870968</v>
      </c>
      <c r="N906" s="60">
        <v>61.906999999999996</v>
      </c>
    </row>
    <row r="907" spans="1:14" x14ac:dyDescent="0.4">
      <c r="A907" s="53">
        <v>40</v>
      </c>
      <c r="B907" s="54" t="s">
        <v>130</v>
      </c>
      <c r="C907" s="55">
        <v>2007</v>
      </c>
      <c r="D907" s="55" t="s">
        <v>249</v>
      </c>
      <c r="E907" s="54" t="s">
        <v>247</v>
      </c>
      <c r="F907" s="60">
        <v>2.1496109097530249</v>
      </c>
      <c r="G907" s="61">
        <v>14251835</v>
      </c>
      <c r="H907" s="61">
        <v>6.6505022729349292</v>
      </c>
      <c r="I907" s="61">
        <f>(I700+I861+I884)/3</f>
        <v>96.626155859079347</v>
      </c>
      <c r="J907" s="61">
        <v>193872526.93000001</v>
      </c>
      <c r="K907" s="61">
        <v>62.587138427930313</v>
      </c>
      <c r="L907" s="61">
        <v>3579.0322439180641</v>
      </c>
      <c r="M907" s="61">
        <v>27.443464929091604</v>
      </c>
      <c r="N907" s="60">
        <v>62.103999999999999</v>
      </c>
    </row>
    <row r="908" spans="1:14" x14ac:dyDescent="0.4">
      <c r="A908" s="53">
        <v>40</v>
      </c>
      <c r="B908" s="54" t="s">
        <v>130</v>
      </c>
      <c r="C908" s="55">
        <v>2008</v>
      </c>
      <c r="D908" s="55" t="s">
        <v>249</v>
      </c>
      <c r="E908" s="54" t="s">
        <v>247</v>
      </c>
      <c r="F908" s="60">
        <v>2.1858621597584622</v>
      </c>
      <c r="G908" s="61">
        <v>14496797</v>
      </c>
      <c r="H908" s="61">
        <v>13.847318899426526</v>
      </c>
      <c r="I908" s="61">
        <f>(I701+I862+I885)/3</f>
        <v>96.308888932089872</v>
      </c>
      <c r="J908" s="61">
        <v>1057404020.15482</v>
      </c>
      <c r="K908" s="61">
        <v>68.056947376030834</v>
      </c>
      <c r="L908" s="61">
        <v>4260.4331839647066</v>
      </c>
      <c r="M908" s="61">
        <v>24.74187380497132</v>
      </c>
      <c r="N908" s="60">
        <v>62.3</v>
      </c>
    </row>
    <row r="909" spans="1:14" x14ac:dyDescent="0.4">
      <c r="A909" s="53">
        <v>40</v>
      </c>
      <c r="B909" s="54" t="s">
        <v>130</v>
      </c>
      <c r="C909" s="55">
        <v>2009</v>
      </c>
      <c r="D909" s="55" t="s">
        <v>249</v>
      </c>
      <c r="E909" s="54" t="s">
        <v>247</v>
      </c>
      <c r="F909" s="60">
        <v>2.3400290013420819</v>
      </c>
      <c r="G909" s="61">
        <v>14742766</v>
      </c>
      <c r="H909" s="61">
        <v>0.65553755919384571</v>
      </c>
      <c r="I909" s="61">
        <f>(I702+I863+I886)/3</f>
        <v>97.035169419442425</v>
      </c>
      <c r="J909" s="61">
        <v>308629890.10900003</v>
      </c>
      <c r="K909" s="61">
        <v>52.104849023074109</v>
      </c>
      <c r="L909" s="61">
        <v>4240.702592715641</v>
      </c>
      <c r="M909" s="61">
        <v>27.111574556830032</v>
      </c>
      <c r="N909" s="60">
        <v>62.494999999999997</v>
      </c>
    </row>
    <row r="910" spans="1:14" x14ac:dyDescent="0.4">
      <c r="A910" s="53">
        <v>40</v>
      </c>
      <c r="B910" s="54" t="s">
        <v>130</v>
      </c>
      <c r="C910" s="55">
        <v>2010</v>
      </c>
      <c r="D910" s="55" t="s">
        <v>249</v>
      </c>
      <c r="E910" s="54" t="s">
        <v>247</v>
      </c>
      <c r="F910" s="60">
        <v>2.4853256444391225</v>
      </c>
      <c r="G910" s="61">
        <v>14989585</v>
      </c>
      <c r="H910" s="61">
        <v>7.4650799696628809</v>
      </c>
      <c r="I910" s="61">
        <f>(I887+I864+I703)/3</f>
        <v>100</v>
      </c>
      <c r="J910" s="61">
        <v>165893320.36363801</v>
      </c>
      <c r="K910" s="61">
        <v>60.303238713412298</v>
      </c>
      <c r="L910" s="61">
        <v>4640.2463443784463</v>
      </c>
      <c r="M910" s="61">
        <v>30.234009360374408</v>
      </c>
      <c r="N910" s="60">
        <v>62.69</v>
      </c>
    </row>
    <row r="911" spans="1:14" x14ac:dyDescent="0.4">
      <c r="A911" s="53">
        <v>40</v>
      </c>
      <c r="B911" s="54" t="s">
        <v>130</v>
      </c>
      <c r="C911" s="55">
        <v>2011</v>
      </c>
      <c r="D911" s="55" t="s">
        <v>249</v>
      </c>
      <c r="E911" s="54" t="s">
        <v>247</v>
      </c>
      <c r="F911" s="60">
        <v>2.4345230470054324</v>
      </c>
      <c r="G911" s="61">
        <v>15237728</v>
      </c>
      <c r="H911" s="61">
        <v>5.6626567472521714</v>
      </c>
      <c r="I911" s="61">
        <f>(I704+I865+I888)/3</f>
        <v>97.811868663628459</v>
      </c>
      <c r="J911" s="61">
        <v>646084358.687904</v>
      </c>
      <c r="K911" s="61">
        <v>64.490238892998832</v>
      </c>
      <c r="L911" s="61">
        <v>5202.6564590206626</v>
      </c>
      <c r="M911" s="61">
        <v>26.187576126674784</v>
      </c>
      <c r="N911" s="60">
        <v>62.850999999999999</v>
      </c>
    </row>
    <row r="912" spans="1:14" x14ac:dyDescent="0.4">
      <c r="A912" s="53">
        <v>40</v>
      </c>
      <c r="B912" s="54" t="s">
        <v>130</v>
      </c>
      <c r="C912" s="55">
        <v>2012</v>
      </c>
      <c r="D912" s="55" t="s">
        <v>249</v>
      </c>
      <c r="E912" s="54" t="s">
        <v>247</v>
      </c>
      <c r="F912" s="60">
        <v>2.3950775138251816</v>
      </c>
      <c r="G912" s="61">
        <v>15483883</v>
      </c>
      <c r="H912" s="61">
        <v>4.9852530612412238</v>
      </c>
      <c r="I912" s="61">
        <f>(I705+I866+I889)/3</f>
        <v>99.353738878756602</v>
      </c>
      <c r="J912" s="61">
        <v>567417300.85637999</v>
      </c>
      <c r="K912" s="61">
        <v>61.751112408385076</v>
      </c>
      <c r="L912" s="61">
        <v>5678.4557207000335</v>
      </c>
      <c r="M912" s="61">
        <v>25.884761626206494</v>
      </c>
      <c r="N912" s="60">
        <v>62.988</v>
      </c>
    </row>
    <row r="913" spans="1:14" x14ac:dyDescent="0.4">
      <c r="A913" s="53">
        <v>40</v>
      </c>
      <c r="B913" s="54" t="s">
        <v>130</v>
      </c>
      <c r="C913" s="55">
        <v>2013</v>
      </c>
      <c r="D913" s="55" t="s">
        <v>249</v>
      </c>
      <c r="E913" s="54" t="s">
        <v>247</v>
      </c>
      <c r="F913" s="60">
        <v>2.5250351571192984</v>
      </c>
      <c r="G913" s="61">
        <v>15722989</v>
      </c>
      <c r="H913" s="61">
        <v>3.0950490128628871</v>
      </c>
      <c r="I913" s="61">
        <f>(I867+I706+I890)/3</f>
        <v>99.5244447087764</v>
      </c>
      <c r="J913" s="61">
        <v>727081206.26341796</v>
      </c>
      <c r="K913" s="61">
        <v>59.606156056966419</v>
      </c>
      <c r="L913" s="61">
        <v>6050.3546113274006</v>
      </c>
      <c r="M913" s="61">
        <v>27.209367159185955</v>
      </c>
      <c r="N913" s="60">
        <v>63.125</v>
      </c>
    </row>
    <row r="914" spans="1:14" x14ac:dyDescent="0.4">
      <c r="A914" s="53">
        <v>40</v>
      </c>
      <c r="B914" s="54" t="s">
        <v>130</v>
      </c>
      <c r="C914" s="55">
        <v>2014</v>
      </c>
      <c r="D914" s="55" t="s">
        <v>249</v>
      </c>
      <c r="E914" s="54" t="s">
        <v>247</v>
      </c>
      <c r="F914" s="60">
        <v>2.6194520439097793</v>
      </c>
      <c r="G914" s="61">
        <v>15957994</v>
      </c>
      <c r="H914" s="61">
        <v>3.0307030691139687</v>
      </c>
      <c r="I914" s="61">
        <f>(I707+I868+I891)/3</f>
        <v>97.399375223854165</v>
      </c>
      <c r="J914" s="61">
        <v>772389946.09111798</v>
      </c>
      <c r="K914" s="61">
        <v>57.708168989206932</v>
      </c>
      <c r="L914" s="61">
        <v>6374.6314856366034</v>
      </c>
      <c r="M914" s="61">
        <v>26.465272398657376</v>
      </c>
      <c r="N914" s="60">
        <v>63.261000000000003</v>
      </c>
    </row>
    <row r="915" spans="1:14" x14ac:dyDescent="0.4">
      <c r="A915" s="53">
        <v>40</v>
      </c>
      <c r="B915" s="54" t="s">
        <v>130</v>
      </c>
      <c r="C915" s="55">
        <v>2015</v>
      </c>
      <c r="D915" s="55" t="s">
        <v>249</v>
      </c>
      <c r="E915" s="54" t="s">
        <v>247</v>
      </c>
      <c r="F915" s="60">
        <v>2.5556032630970478</v>
      </c>
      <c r="G915" s="61">
        <v>16195902</v>
      </c>
      <c r="H915" s="61">
        <v>-2.4910207576333221</v>
      </c>
      <c r="I915" s="61">
        <f>(I869+I708+I14858/3)/3</f>
        <v>70.691664276703534</v>
      </c>
      <c r="J915" s="61">
        <v>1322701337.3074801</v>
      </c>
      <c r="K915" s="61">
        <v>45.243877148583003</v>
      </c>
      <c r="L915" s="61">
        <v>6130.5866755676834</v>
      </c>
      <c r="M915" s="61">
        <f t="shared" ref="M915:M922" si="44">(M914+M913+M912)/3</f>
        <v>26.519800394683276</v>
      </c>
      <c r="N915" s="60">
        <v>63.398000000000003</v>
      </c>
    </row>
    <row r="916" spans="1:14" x14ac:dyDescent="0.4">
      <c r="A916" s="53">
        <v>40</v>
      </c>
      <c r="B916" s="54" t="s">
        <v>130</v>
      </c>
      <c r="C916" s="55">
        <v>2016</v>
      </c>
      <c r="D916" s="55" t="s">
        <v>249</v>
      </c>
      <c r="E916" s="54" t="s">
        <v>247</v>
      </c>
      <c r="F916" s="60">
        <v>2.4204808089741925</v>
      </c>
      <c r="G916" s="61">
        <v>16439585</v>
      </c>
      <c r="H916" s="61">
        <v>1.9016467754663751</v>
      </c>
      <c r="I916" s="61">
        <f>(I893+I709+I870)/3</f>
        <v>101.8587265506406</v>
      </c>
      <c r="J916" s="61">
        <v>764208868.12224197</v>
      </c>
      <c r="K916" s="61">
        <v>38.521340335882869</v>
      </c>
      <c r="L916" s="61">
        <v>6079.0887361207715</v>
      </c>
      <c r="M916" s="61">
        <f t="shared" si="44"/>
        <v>26.731479984175536</v>
      </c>
      <c r="N916" s="60">
        <v>63.533999999999999</v>
      </c>
    </row>
    <row r="917" spans="1:14" x14ac:dyDescent="0.4">
      <c r="A917" s="53">
        <v>40</v>
      </c>
      <c r="B917" s="54" t="s">
        <v>130</v>
      </c>
      <c r="C917" s="55">
        <v>2017</v>
      </c>
      <c r="D917" s="55" t="s">
        <v>249</v>
      </c>
      <c r="E917" s="54" t="s">
        <v>247</v>
      </c>
      <c r="F917" s="60">
        <v>2.3087638073170758</v>
      </c>
      <c r="G917" s="61">
        <v>16696944</v>
      </c>
      <c r="H917" s="61">
        <v>1.9463982444404451</v>
      </c>
      <c r="I917" s="61">
        <f>(I710+I871+I894)/3</f>
        <v>98.466492238175363</v>
      </c>
      <c r="J917" s="61">
        <v>629592412.25919902</v>
      </c>
      <c r="K917" s="61">
        <v>42.421721391017414</v>
      </c>
      <c r="L917" s="61">
        <v>6246.4042521793208</v>
      </c>
      <c r="M917" s="61">
        <f t="shared" si="44"/>
        <v>26.572184259172062</v>
      </c>
      <c r="N917" s="60">
        <v>63.67</v>
      </c>
    </row>
    <row r="918" spans="1:14" x14ac:dyDescent="0.4">
      <c r="A918" s="53">
        <v>40</v>
      </c>
      <c r="B918" s="54" t="s">
        <v>130</v>
      </c>
      <c r="C918" s="55">
        <v>2018</v>
      </c>
      <c r="D918" s="55" t="s">
        <v>249</v>
      </c>
      <c r="E918" s="54" t="s">
        <v>247</v>
      </c>
      <c r="F918" s="60">
        <v>2.3668298260568252</v>
      </c>
      <c r="G918" s="61">
        <v>17015672</v>
      </c>
      <c r="H918" s="61">
        <v>1.818873571095537</v>
      </c>
      <c r="I918" s="61">
        <f>(I872+I711+I895)/3</f>
        <v>96.016231230214274</v>
      </c>
      <c r="J918" s="61">
        <v>1389467763.1402199</v>
      </c>
      <c r="K918" s="61">
        <v>46.362130948689618</v>
      </c>
      <c r="L918" s="61">
        <v>6321.3494007171739</v>
      </c>
      <c r="M918" s="61">
        <f t="shared" si="44"/>
        <v>26.607821546010289</v>
      </c>
      <c r="N918" s="60">
        <v>63.820999999999998</v>
      </c>
    </row>
    <row r="919" spans="1:14" x14ac:dyDescent="0.4">
      <c r="A919" s="53">
        <v>40</v>
      </c>
      <c r="B919" s="54" t="s">
        <v>130</v>
      </c>
      <c r="C919" s="55">
        <v>2019</v>
      </c>
      <c r="D919" s="55" t="s">
        <v>249</v>
      </c>
      <c r="E919" s="54" t="s">
        <v>247</v>
      </c>
      <c r="F919" s="60">
        <v>2.2850550112028896</v>
      </c>
      <c r="G919" s="61">
        <v>17343740</v>
      </c>
      <c r="H919" s="61">
        <v>0.49545002755704104</v>
      </c>
      <c r="I919" s="61">
        <f>(I873+I712+I896)/3</f>
        <v>96.590028806488633</v>
      </c>
      <c r="J919" s="61">
        <v>979165496.243029</v>
      </c>
      <c r="K919" s="61">
        <v>46.076821190925827</v>
      </c>
      <c r="L919" s="61">
        <v>6233.2581669236279</v>
      </c>
      <c r="M919" s="61">
        <f t="shared" si="44"/>
        <v>26.637161929785961</v>
      </c>
      <c r="N919" s="60">
        <v>63.985999999999997</v>
      </c>
    </row>
    <row r="920" spans="1:14" x14ac:dyDescent="0.4">
      <c r="A920" s="53">
        <v>40</v>
      </c>
      <c r="B920" s="54" t="s">
        <v>130</v>
      </c>
      <c r="C920" s="55">
        <v>2020</v>
      </c>
      <c r="D920" s="55" t="s">
        <v>249</v>
      </c>
      <c r="E920" s="54" t="s">
        <v>247</v>
      </c>
      <c r="F920" s="60">
        <v>1.9575753492533086</v>
      </c>
      <c r="G920" s="61">
        <v>17588595</v>
      </c>
      <c r="H920" s="61">
        <v>-0.39909929579522441</v>
      </c>
      <c r="I920" s="61">
        <f>(I713+I874+I897)/3</f>
        <v>94.498853847885059</v>
      </c>
      <c r="J920" s="61">
        <v>1094850900.76401</v>
      </c>
      <c r="K920" s="61">
        <v>41.375230075953212</v>
      </c>
      <c r="L920" s="61">
        <v>5645.1992896533238</v>
      </c>
      <c r="M920" s="61">
        <f t="shared" si="44"/>
        <v>26.605722578322769</v>
      </c>
      <c r="N920" s="60">
        <v>64.165999999999997</v>
      </c>
    </row>
    <row r="921" spans="1:14" x14ac:dyDescent="0.4">
      <c r="A921" s="53">
        <v>40</v>
      </c>
      <c r="B921" s="54" t="s">
        <v>130</v>
      </c>
      <c r="C921" s="55">
        <v>2021</v>
      </c>
      <c r="D921" s="55" t="s">
        <v>249</v>
      </c>
      <c r="E921" s="54" t="s">
        <v>247</v>
      </c>
      <c r="F921" s="60">
        <f>(F918+F919+F920)/3</f>
        <v>2.2031533955043412</v>
      </c>
      <c r="G921" s="61">
        <v>17797737</v>
      </c>
      <c r="H921" s="61">
        <v>2.5793309346471318</v>
      </c>
      <c r="I921" s="61">
        <f>(I875+I714+I898)/3</f>
        <v>90.177066018946505</v>
      </c>
      <c r="J921" s="61">
        <v>648010150.92688799</v>
      </c>
      <c r="K921" s="61">
        <v>51.386008568893502</v>
      </c>
      <c r="L921" s="61">
        <v>5965.1328705441592</v>
      </c>
      <c r="M921" s="61">
        <f t="shared" si="44"/>
        <v>26.616902018039671</v>
      </c>
      <c r="N921" s="60">
        <v>64.361000000000004</v>
      </c>
    </row>
    <row r="922" spans="1:14" x14ac:dyDescent="0.4">
      <c r="A922" s="53">
        <v>40</v>
      </c>
      <c r="B922" s="54" t="s">
        <v>130</v>
      </c>
      <c r="C922" s="55">
        <v>2022</v>
      </c>
      <c r="D922" s="55" t="s">
        <v>249</v>
      </c>
      <c r="E922" s="54" t="s">
        <v>247</v>
      </c>
      <c r="F922" s="60">
        <f>(F919+F920+F921)/3</f>
        <v>2.1485945853201796</v>
      </c>
      <c r="G922" s="61">
        <v>18001000</v>
      </c>
      <c r="H922" s="61">
        <v>5.2648127732659589</v>
      </c>
      <c r="I922" s="61">
        <f>(I876+I715+I899)/3</f>
        <v>94.203663639719267</v>
      </c>
      <c r="J922" s="61">
        <v>845052803.52951705</v>
      </c>
      <c r="K922" s="61">
        <v>57.69026362188734</v>
      </c>
      <c r="L922" s="61">
        <v>6391.2824843064272</v>
      </c>
      <c r="M922" s="61">
        <f t="shared" si="44"/>
        <v>26.619928842049465</v>
      </c>
      <c r="N922" s="60">
        <v>64.569999999999993</v>
      </c>
    </row>
    <row r="923" spans="1:14" hidden="1" x14ac:dyDescent="0.4">
      <c r="A923" s="43">
        <v>42</v>
      </c>
      <c r="B923" s="5" t="s">
        <v>132</v>
      </c>
      <c r="C923" s="5">
        <v>2000</v>
      </c>
      <c r="D923" s="5" t="s">
        <v>250</v>
      </c>
      <c r="E923" s="42" t="s">
        <v>247</v>
      </c>
      <c r="F923" s="60">
        <v>1.6058876044289523</v>
      </c>
      <c r="G923" s="61">
        <v>71371371</v>
      </c>
      <c r="H923" s="61">
        <v>3.9444069922226674</v>
      </c>
      <c r="I923" s="61">
        <f>(I509+I624+I831)/3</f>
        <v>89.811029580640096</v>
      </c>
      <c r="J923" s="61">
        <v>1235000000</v>
      </c>
      <c r="K923" s="61">
        <v>39.017935901205533</v>
      </c>
      <c r="L923" s="61">
        <v>1398.8598307867214</v>
      </c>
      <c r="M923" s="61">
        <v>34.530137398455523</v>
      </c>
      <c r="N923" s="60">
        <v>42.796999999999997</v>
      </c>
    </row>
    <row r="924" spans="1:14" hidden="1" x14ac:dyDescent="0.4">
      <c r="A924" s="43">
        <v>42</v>
      </c>
      <c r="B924" s="5" t="s">
        <v>132</v>
      </c>
      <c r="C924" s="5">
        <v>2001</v>
      </c>
      <c r="D924" s="5" t="s">
        <v>250</v>
      </c>
      <c r="E924" s="42" t="s">
        <v>247</v>
      </c>
      <c r="F924" s="60">
        <v>1.7391487918599573</v>
      </c>
      <c r="G924" s="61">
        <v>72854261</v>
      </c>
      <c r="H924" s="61">
        <v>1.8676998436427681</v>
      </c>
      <c r="I924" s="61">
        <f>(I510+I625+I832)/3</f>
        <v>92.211433407675543</v>
      </c>
      <c r="J924" s="61">
        <v>509900000</v>
      </c>
      <c r="K924" s="61">
        <v>39.810426540284361</v>
      </c>
      <c r="L924" s="61">
        <v>1327.0965183299079</v>
      </c>
      <c r="M924" s="61">
        <v>35.37757026129119</v>
      </c>
      <c r="N924" s="60">
        <v>42.843000000000004</v>
      </c>
    </row>
    <row r="925" spans="1:14" hidden="1" x14ac:dyDescent="0.4">
      <c r="A925" s="43">
        <v>42</v>
      </c>
      <c r="B925" s="5" t="s">
        <v>132</v>
      </c>
      <c r="C925" s="5">
        <v>2002</v>
      </c>
      <c r="D925" s="5" t="s">
        <v>250</v>
      </c>
      <c r="E925" s="42" t="s">
        <v>247</v>
      </c>
      <c r="F925" s="60">
        <v>1.7399470296964024</v>
      </c>
      <c r="G925" s="61">
        <v>74393759</v>
      </c>
      <c r="H925" s="61">
        <v>3.1655790672818256</v>
      </c>
      <c r="I925" s="61">
        <f>(I626+I511+I13868)/3</f>
        <v>62.65240136761637</v>
      </c>
      <c r="J925" s="61">
        <v>646900000</v>
      </c>
      <c r="K925" s="61">
        <v>40.987067827922935</v>
      </c>
      <c r="L925" s="61">
        <v>1144.5323984197428</v>
      </c>
      <c r="M925" s="61">
        <v>37.008222084696314</v>
      </c>
      <c r="N925" s="60">
        <v>42.889000000000003</v>
      </c>
    </row>
    <row r="926" spans="1:14" hidden="1" x14ac:dyDescent="0.4">
      <c r="A926" s="43">
        <v>42</v>
      </c>
      <c r="B926" s="5" t="s">
        <v>132</v>
      </c>
      <c r="C926" s="5">
        <v>2003</v>
      </c>
      <c r="D926" s="5" t="s">
        <v>250</v>
      </c>
      <c r="E926" s="42" t="s">
        <v>247</v>
      </c>
      <c r="F926" s="60">
        <v>1.7511135176526376</v>
      </c>
      <c r="G926" s="61">
        <v>75963322</v>
      </c>
      <c r="H926" s="61">
        <v>6.7774936061383926</v>
      </c>
      <c r="I926" s="61">
        <f>(I627+I512+I834)/3</f>
        <v>92.641701622415326</v>
      </c>
      <c r="J926" s="61">
        <v>237400000</v>
      </c>
      <c r="K926" s="61">
        <v>46.179640718562872</v>
      </c>
      <c r="L926" s="61">
        <v>1056.9372089659471</v>
      </c>
      <c r="M926" s="61">
        <v>39.925055356838698</v>
      </c>
      <c r="N926" s="60">
        <v>42.935000000000002</v>
      </c>
    </row>
    <row r="927" spans="1:14" hidden="1" x14ac:dyDescent="0.4">
      <c r="A927" s="43">
        <v>42</v>
      </c>
      <c r="B927" s="5" t="s">
        <v>132</v>
      </c>
      <c r="C927" s="5">
        <v>2004</v>
      </c>
      <c r="D927" s="5" t="s">
        <v>250</v>
      </c>
      <c r="E927" s="42" t="s">
        <v>247</v>
      </c>
      <c r="F927" s="60">
        <v>1.8640270382659716</v>
      </c>
      <c r="G927" s="61">
        <v>77522427</v>
      </c>
      <c r="H927" s="61">
        <v>11.669908340566778</v>
      </c>
      <c r="I927" s="61">
        <f>(I513+I628+I835)/3</f>
        <v>91.097762583412376</v>
      </c>
      <c r="J927" s="61">
        <v>1253300000</v>
      </c>
      <c r="K927" s="61">
        <v>57.81990521327014</v>
      </c>
      <c r="L927" s="61">
        <v>1016.2538839562844</v>
      </c>
      <c r="M927" s="61">
        <v>46.097408679363092</v>
      </c>
      <c r="N927" s="60">
        <v>42.981000000000002</v>
      </c>
    </row>
    <row r="928" spans="1:14" hidden="1" x14ac:dyDescent="0.4">
      <c r="A928" s="43">
        <v>42</v>
      </c>
      <c r="B928" s="5" t="s">
        <v>132</v>
      </c>
      <c r="C928" s="5">
        <v>2005</v>
      </c>
      <c r="D928" s="5" t="s">
        <v>250</v>
      </c>
      <c r="E928" s="42" t="s">
        <v>247</v>
      </c>
      <c r="F928" s="60">
        <v>2.0514254069949267</v>
      </c>
      <c r="G928" s="61">
        <v>79075310</v>
      </c>
      <c r="H928" s="61">
        <v>6.2127295061837486</v>
      </c>
      <c r="I928" s="61">
        <f>(I514+I629+I836)/3</f>
        <v>89.515642990536364</v>
      </c>
      <c r="J928" s="61">
        <v>5375600000</v>
      </c>
      <c r="K928" s="61">
        <v>62.952646239554319</v>
      </c>
      <c r="L928" s="61">
        <v>1133.1054605717552</v>
      </c>
      <c r="M928" s="61">
        <v>43.970405199834047</v>
      </c>
      <c r="N928" s="60">
        <v>43.027000000000001</v>
      </c>
    </row>
    <row r="929" spans="1:14" hidden="1" x14ac:dyDescent="0.4">
      <c r="A929" s="43">
        <v>42</v>
      </c>
      <c r="B929" s="5" t="s">
        <v>132</v>
      </c>
      <c r="C929" s="5">
        <v>2006</v>
      </c>
      <c r="D929" s="5" t="s">
        <v>250</v>
      </c>
      <c r="E929" s="42" t="s">
        <v>247</v>
      </c>
      <c r="F929" s="60">
        <v>2.1176447826215834</v>
      </c>
      <c r="G929" s="61">
        <v>80629670</v>
      </c>
      <c r="H929" s="61">
        <v>7.359977730592874</v>
      </c>
      <c r="I929" s="61">
        <f>(I515+I630+I837)/3</f>
        <v>90.044754810830582</v>
      </c>
      <c r="J929" s="61">
        <v>10042800000</v>
      </c>
      <c r="K929" s="61">
        <v>61.518536506394696</v>
      </c>
      <c r="L929" s="61">
        <v>1332.3394100028158</v>
      </c>
      <c r="M929" s="61">
        <v>43.581147702622758</v>
      </c>
      <c r="N929" s="60">
        <v>43.073</v>
      </c>
    </row>
    <row r="930" spans="1:14" hidden="1" x14ac:dyDescent="0.4">
      <c r="A930" s="43">
        <v>42</v>
      </c>
      <c r="B930" s="5" t="s">
        <v>132</v>
      </c>
      <c r="C930" s="5">
        <v>2007</v>
      </c>
      <c r="D930" s="5" t="s">
        <v>250</v>
      </c>
      <c r="E930" s="42" t="s">
        <v>247</v>
      </c>
      <c r="F930" s="60">
        <v>2.2305823044875832</v>
      </c>
      <c r="G930" s="61">
        <v>82218755</v>
      </c>
      <c r="H930" s="61">
        <v>12.595739823876784</v>
      </c>
      <c r="I930" s="61">
        <f>(I631+I838+I516)/3</f>
        <v>91.503570362903972</v>
      </c>
      <c r="J930" s="61">
        <v>11578100000</v>
      </c>
      <c r="K930" s="61">
        <v>65.077873254564992</v>
      </c>
      <c r="L930" s="61">
        <v>1586.47292057972</v>
      </c>
      <c r="M930" s="61">
        <v>41.305942773294205</v>
      </c>
      <c r="N930" s="60">
        <v>43.078000000000003</v>
      </c>
    </row>
    <row r="931" spans="1:14" hidden="1" x14ac:dyDescent="0.4">
      <c r="A931" s="43">
        <v>42</v>
      </c>
      <c r="B931" s="5" t="s">
        <v>132</v>
      </c>
      <c r="C931" s="5">
        <v>2008</v>
      </c>
      <c r="D931" s="5" t="s">
        <v>250</v>
      </c>
      <c r="E931" s="42" t="s">
        <v>247</v>
      </c>
      <c r="F931" s="60">
        <v>2.2653192387652794</v>
      </c>
      <c r="G931" s="61">
        <v>83844783</v>
      </c>
      <c r="H931" s="61">
        <v>12.203984463099644</v>
      </c>
      <c r="I931" s="61">
        <f>(I632+I517+I839)/3</f>
        <v>96.185113111750979</v>
      </c>
      <c r="J931" s="61">
        <v>9494600000</v>
      </c>
      <c r="K931" s="61">
        <v>71.680625348967055</v>
      </c>
      <c r="L931" s="61">
        <v>1941.8999726933735</v>
      </c>
      <c r="M931" s="61">
        <v>43.745976002341237</v>
      </c>
      <c r="N931" s="60">
        <v>43.058</v>
      </c>
    </row>
    <row r="932" spans="1:14" hidden="1" x14ac:dyDescent="0.4">
      <c r="A932" s="43">
        <v>42</v>
      </c>
      <c r="B932" s="5" t="s">
        <v>132</v>
      </c>
      <c r="C932" s="5">
        <v>2009</v>
      </c>
      <c r="D932" s="5" t="s">
        <v>250</v>
      </c>
      <c r="E932" s="42" t="s">
        <v>247</v>
      </c>
      <c r="F932" s="60">
        <v>2.3117899445087606</v>
      </c>
      <c r="G932" s="61">
        <v>85501064</v>
      </c>
      <c r="H932" s="61">
        <v>11.185542267237537</v>
      </c>
      <c r="I932" s="61">
        <f>(I633+I518+I840)/3</f>
        <v>98.092162312509075</v>
      </c>
      <c r="J932" s="61">
        <v>6711600000</v>
      </c>
      <c r="K932" s="61">
        <v>56.553444636346192</v>
      </c>
      <c r="L932" s="61">
        <v>2212.218147889319</v>
      </c>
      <c r="M932" s="61">
        <v>45.164249269047758</v>
      </c>
      <c r="N932" s="60">
        <v>43.039000000000001</v>
      </c>
    </row>
    <row r="933" spans="1:14" hidden="1" x14ac:dyDescent="0.4">
      <c r="A933" s="43">
        <v>42</v>
      </c>
      <c r="B933" s="5" t="s">
        <v>132</v>
      </c>
      <c r="C933" s="5">
        <v>2010</v>
      </c>
      <c r="D933" s="5" t="s">
        <v>250</v>
      </c>
      <c r="E933" s="42" t="s">
        <v>247</v>
      </c>
      <c r="F933" s="60">
        <v>2.2957909484978942</v>
      </c>
      <c r="G933" s="61">
        <v>87252413</v>
      </c>
      <c r="H933" s="61">
        <v>10.106864629572115</v>
      </c>
      <c r="I933" s="61">
        <f>(I634+I519+I841)/3</f>
        <v>91.950371949827868</v>
      </c>
      <c r="J933" s="61">
        <v>6385600000</v>
      </c>
      <c r="K933" s="61">
        <v>47.936350074589754</v>
      </c>
      <c r="L933" s="61">
        <v>2509.7720341752151</v>
      </c>
      <c r="M933" s="61">
        <v>44.126984126984127</v>
      </c>
      <c r="N933" s="60">
        <v>43.018999999999998</v>
      </c>
    </row>
    <row r="934" spans="1:14" hidden="1" x14ac:dyDescent="0.4">
      <c r="A934" s="43">
        <v>42</v>
      </c>
      <c r="B934" s="5" t="s">
        <v>132</v>
      </c>
      <c r="C934" s="5">
        <v>2011</v>
      </c>
      <c r="D934" s="5" t="s">
        <v>250</v>
      </c>
      <c r="E934" s="42" t="s">
        <v>247</v>
      </c>
      <c r="F934" s="60">
        <v>2.3068068994666748</v>
      </c>
      <c r="G934" s="61">
        <v>89200054</v>
      </c>
      <c r="H934" s="61">
        <v>11.662976350733217</v>
      </c>
      <c r="I934" s="61">
        <f>(I635+I520+I842)/3</f>
        <v>93.461761873349062</v>
      </c>
      <c r="J934" s="61">
        <v>-482700000</v>
      </c>
      <c r="K934" s="61">
        <v>45.255634162351399</v>
      </c>
      <c r="L934" s="61">
        <v>2645.6225349104025</v>
      </c>
      <c r="M934" s="61">
        <v>44.568550153307058</v>
      </c>
      <c r="N934" s="60">
        <v>43</v>
      </c>
    </row>
    <row r="935" spans="1:14" hidden="1" x14ac:dyDescent="0.4">
      <c r="A935" s="43">
        <v>42</v>
      </c>
      <c r="B935" s="5" t="s">
        <v>132</v>
      </c>
      <c r="C935" s="5">
        <v>2012</v>
      </c>
      <c r="D935" s="5" t="s">
        <v>250</v>
      </c>
      <c r="E935" s="42" t="s">
        <v>247</v>
      </c>
      <c r="F935" s="60">
        <v>2.3564227749346407</v>
      </c>
      <c r="G935" s="61">
        <v>91240376</v>
      </c>
      <c r="H935" s="61">
        <v>19.482877469414788</v>
      </c>
      <c r="I935" s="61">
        <f>(I636+I521+I843)/3</f>
        <v>91.849502089402336</v>
      </c>
      <c r="J935" s="61">
        <v>2797700000</v>
      </c>
      <c r="K935" s="61">
        <v>40.711769272108441</v>
      </c>
      <c r="L935" s="61">
        <v>3059.1354277920414</v>
      </c>
      <c r="M935" s="61">
        <v>46.584605631570604</v>
      </c>
      <c r="N935" s="60">
        <v>42.945999999999998</v>
      </c>
    </row>
    <row r="936" spans="1:14" hidden="1" x14ac:dyDescent="0.4">
      <c r="A936" s="43">
        <v>42</v>
      </c>
      <c r="B936" s="5" t="s">
        <v>132</v>
      </c>
      <c r="C936" s="5">
        <v>2013</v>
      </c>
      <c r="D936" s="5" t="s">
        <v>250</v>
      </c>
      <c r="E936" s="42" t="s">
        <v>247</v>
      </c>
      <c r="F936" s="60">
        <v>2.2902252342604874</v>
      </c>
      <c r="G936" s="61">
        <v>93377890</v>
      </c>
      <c r="H936" s="61">
        <v>8.7126745748847156</v>
      </c>
      <c r="I936" s="61">
        <f>(I637+I522+I844)/3</f>
        <v>93.604842835464993</v>
      </c>
      <c r="J936" s="61">
        <v>4192200000</v>
      </c>
      <c r="K936" s="61">
        <v>40.373038056331971</v>
      </c>
      <c r="L936" s="61">
        <v>3088.8908340842972</v>
      </c>
      <c r="M936" s="61">
        <v>49.571281582256773</v>
      </c>
      <c r="N936" s="60">
        <v>42.893000000000001</v>
      </c>
    </row>
    <row r="937" spans="1:14" hidden="1" x14ac:dyDescent="0.4">
      <c r="A937" s="43">
        <v>42</v>
      </c>
      <c r="B937" s="5" t="s">
        <v>132</v>
      </c>
      <c r="C937" s="5">
        <v>2014</v>
      </c>
      <c r="D937" s="5" t="s">
        <v>250</v>
      </c>
      <c r="E937" s="42" t="s">
        <v>247</v>
      </c>
      <c r="F937" s="60">
        <v>2.2922457665115457</v>
      </c>
      <c r="G937" s="61">
        <v>95592324</v>
      </c>
      <c r="H937" s="61">
        <v>11.247624503786938</v>
      </c>
      <c r="I937" s="61">
        <f>(I638+I845)/3</f>
        <v>61.540993619586423</v>
      </c>
      <c r="J937" s="61">
        <v>4612200000</v>
      </c>
      <c r="K937" s="61">
        <v>36.920187793427232</v>
      </c>
      <c r="L937" s="61">
        <v>3196.8613807868655</v>
      </c>
      <c r="M937" s="61">
        <v>50.337623362382402</v>
      </c>
      <c r="N937" s="60">
        <v>42.838999999999999</v>
      </c>
    </row>
    <row r="938" spans="1:14" hidden="1" x14ac:dyDescent="0.4">
      <c r="A938" s="43">
        <v>42</v>
      </c>
      <c r="B938" s="5" t="s">
        <v>132</v>
      </c>
      <c r="C938" s="5">
        <v>2015</v>
      </c>
      <c r="D938" s="5" t="s">
        <v>250</v>
      </c>
      <c r="E938" s="42" t="s">
        <v>247</v>
      </c>
      <c r="F938" s="60">
        <v>2.3155423992470863</v>
      </c>
      <c r="G938" s="61">
        <v>97723799</v>
      </c>
      <c r="H938" s="61">
        <v>9.9308897303598229</v>
      </c>
      <c r="I938" s="61">
        <f>(I524+I639+I846)/3</f>
        <v>92.413836480527593</v>
      </c>
      <c r="J938" s="61">
        <v>6925200000</v>
      </c>
      <c r="K938" s="61">
        <v>34.84594296002291</v>
      </c>
      <c r="L938" s="61">
        <v>3370.3824471601538</v>
      </c>
      <c r="M938" s="61">
        <f t="shared" ref="M938:M945" si="45">(M937+M936+M935)/3</f>
        <v>48.831170192069926</v>
      </c>
      <c r="N938" s="60">
        <v>42.784999999999997</v>
      </c>
    </row>
    <row r="939" spans="1:14" hidden="1" x14ac:dyDescent="0.4">
      <c r="A939" s="43">
        <v>42</v>
      </c>
      <c r="B939" s="5" t="s">
        <v>132</v>
      </c>
      <c r="C939" s="5">
        <v>2016</v>
      </c>
      <c r="D939" s="5" t="s">
        <v>250</v>
      </c>
      <c r="E939" s="42" t="s">
        <v>247</v>
      </c>
      <c r="F939" s="60">
        <v>2.3593534957447595</v>
      </c>
      <c r="G939" s="61">
        <v>99784030</v>
      </c>
      <c r="H939" s="61">
        <v>6.2456631337742579</v>
      </c>
      <c r="I939" s="61">
        <f>(I640+I525+I847)/3</f>
        <v>92.510753510744891</v>
      </c>
      <c r="J939" s="61">
        <v>8106800000</v>
      </c>
      <c r="K939" s="61">
        <v>30.246549051450504</v>
      </c>
      <c r="L939" s="61">
        <v>3331.612461346881</v>
      </c>
      <c r="M939" s="61">
        <f t="shared" si="45"/>
        <v>49.580025045569698</v>
      </c>
      <c r="N939" s="60">
        <v>42.731999999999999</v>
      </c>
    </row>
    <row r="940" spans="1:14" hidden="1" x14ac:dyDescent="0.4">
      <c r="A940" s="43">
        <v>42</v>
      </c>
      <c r="B940" s="5" t="s">
        <v>132</v>
      </c>
      <c r="C940" s="5">
        <v>2017</v>
      </c>
      <c r="D940" s="5" t="s">
        <v>250</v>
      </c>
      <c r="E940" s="42" t="s">
        <v>247</v>
      </c>
      <c r="F940" s="60">
        <v>2.4024164955666398</v>
      </c>
      <c r="G940" s="61">
        <v>101789386</v>
      </c>
      <c r="H940" s="61">
        <v>29.518479834603482</v>
      </c>
      <c r="I940" s="61">
        <f>(I641+I526+I848)/3</f>
        <v>92.414353387854462</v>
      </c>
      <c r="J940" s="61">
        <v>7408700000</v>
      </c>
      <c r="K940" s="61">
        <v>42.832134358160786</v>
      </c>
      <c r="L940" s="61">
        <v>2439.9672843996764</v>
      </c>
      <c r="M940" s="61">
        <f t="shared" si="45"/>
        <v>49.582939533340671</v>
      </c>
      <c r="N940" s="60">
        <v>42.704999999999998</v>
      </c>
    </row>
    <row r="941" spans="1:14" hidden="1" x14ac:dyDescent="0.4">
      <c r="A941" s="43">
        <v>42</v>
      </c>
      <c r="B941" s="5" t="s">
        <v>132</v>
      </c>
      <c r="C941" s="5">
        <v>2018</v>
      </c>
      <c r="D941" s="5" t="s">
        <v>250</v>
      </c>
      <c r="E941" s="42" t="s">
        <v>247</v>
      </c>
      <c r="F941" s="60">
        <v>2.2940162432771727</v>
      </c>
      <c r="G941" s="61">
        <v>103740765</v>
      </c>
      <c r="H941" s="61">
        <v>21.174820816453632</v>
      </c>
      <c r="I941" s="61">
        <f>(I642+I527+I849)/3</f>
        <v>94.689398980602121</v>
      </c>
      <c r="J941" s="61">
        <v>8141300000</v>
      </c>
      <c r="K941" s="61">
        <v>45.911019673395906</v>
      </c>
      <c r="L941" s="61">
        <v>2531.2000786453659</v>
      </c>
      <c r="M941" s="61">
        <f t="shared" si="45"/>
        <v>49.331378256993425</v>
      </c>
      <c r="N941" s="60">
        <v>42.704000000000001</v>
      </c>
    </row>
    <row r="942" spans="1:14" hidden="1" x14ac:dyDescent="0.4">
      <c r="A942" s="43">
        <v>42</v>
      </c>
      <c r="B942" s="5" t="s">
        <v>132</v>
      </c>
      <c r="C942" s="5">
        <v>2019</v>
      </c>
      <c r="D942" s="5" t="s">
        <v>250</v>
      </c>
      <c r="E942" s="42" t="s">
        <v>247</v>
      </c>
      <c r="F942" s="60">
        <v>2.0631607833808094</v>
      </c>
      <c r="G942" s="61">
        <v>105618671</v>
      </c>
      <c r="H942" s="61">
        <v>13.61809591099626</v>
      </c>
      <c r="I942" s="61">
        <f>(I528+I643+I850)/3</f>
        <v>94.697919453112647</v>
      </c>
      <c r="J942" s="61">
        <v>9010100000</v>
      </c>
      <c r="K942" s="61">
        <v>41.124017155110792</v>
      </c>
      <c r="L942" s="61">
        <v>3017.2583357894123</v>
      </c>
      <c r="M942" s="61">
        <f t="shared" si="45"/>
        <v>49.498114278634603</v>
      </c>
      <c r="N942" s="60">
        <v>42.73</v>
      </c>
    </row>
    <row r="943" spans="1:14" hidden="1" x14ac:dyDescent="0.4">
      <c r="A943" s="43">
        <v>42</v>
      </c>
      <c r="B943" s="5" t="s">
        <v>132</v>
      </c>
      <c r="C943" s="5">
        <v>2020</v>
      </c>
      <c r="D943" s="5" t="s">
        <v>250</v>
      </c>
      <c r="E943" s="42" t="s">
        <v>247</v>
      </c>
      <c r="F943" s="60">
        <v>1.961122572089288</v>
      </c>
      <c r="G943" s="61">
        <v>107465134</v>
      </c>
      <c r="H943" s="61">
        <v>6.1769340984796344</v>
      </c>
      <c r="I943" s="61">
        <f>(I644+I529+I851)/3</f>
        <v>97.303374195614552</v>
      </c>
      <c r="J943" s="61">
        <v>5851800000</v>
      </c>
      <c r="K943" s="61">
        <v>32.126255566752263</v>
      </c>
      <c r="L943" s="61">
        <v>3571.5569065135041</v>
      </c>
      <c r="M943" s="61">
        <f t="shared" si="45"/>
        <v>49.470810689656226</v>
      </c>
      <c r="N943" s="60">
        <v>42.783000000000001</v>
      </c>
    </row>
    <row r="944" spans="1:14" hidden="1" x14ac:dyDescent="0.4">
      <c r="A944" s="43">
        <v>42</v>
      </c>
      <c r="B944" s="5" t="s">
        <v>132</v>
      </c>
      <c r="C944" s="5">
        <v>2021</v>
      </c>
      <c r="D944" s="5" t="s">
        <v>250</v>
      </c>
      <c r="E944" s="42" t="s">
        <v>247</v>
      </c>
      <c r="F944" s="60">
        <f>(F941+F942+F943)/3</f>
        <v>2.1060998662490902</v>
      </c>
      <c r="G944" s="61">
        <v>109262178</v>
      </c>
      <c r="H944" s="61">
        <v>4.8471564324411816</v>
      </c>
      <c r="I944" s="61">
        <f>(I530+I645+I852)/3</f>
        <v>96.726815321393531</v>
      </c>
      <c r="J944" s="61">
        <v>5122300000</v>
      </c>
      <c r="K944" s="61">
        <v>29.856973480812233</v>
      </c>
      <c r="L944" s="61">
        <v>3886.7224983901042</v>
      </c>
      <c r="M944" s="61">
        <f t="shared" si="45"/>
        <v>49.433434408428077</v>
      </c>
      <c r="N944" s="60">
        <v>42.862000000000002</v>
      </c>
    </row>
    <row r="945" spans="1:14" hidden="1" x14ac:dyDescent="0.4">
      <c r="A945" s="43">
        <v>42</v>
      </c>
      <c r="B945" s="5" t="s">
        <v>132</v>
      </c>
      <c r="C945" s="5">
        <v>2022</v>
      </c>
      <c r="D945" s="5" t="s">
        <v>250</v>
      </c>
      <c r="E945" s="42" t="s">
        <v>247</v>
      </c>
      <c r="F945" s="60">
        <f>(F942+F943+F944)/3</f>
        <v>2.0434610739063959</v>
      </c>
      <c r="G945" s="61">
        <v>110990103</v>
      </c>
      <c r="H945" s="61">
        <v>10.425789243574471</v>
      </c>
      <c r="I945" s="61">
        <f>(I531+I646+I853)/3</f>
        <v>95.423960272963157</v>
      </c>
      <c r="J945" s="61">
        <v>11399900000</v>
      </c>
      <c r="K945" s="61">
        <v>36.98310487727128</v>
      </c>
      <c r="L945" s="61">
        <v>4295.4074956101413</v>
      </c>
      <c r="M945" s="61">
        <f t="shared" si="45"/>
        <v>49.467453125572966</v>
      </c>
      <c r="N945" s="60">
        <v>42.966999999999999</v>
      </c>
    </row>
    <row r="946" spans="1:14" hidden="1" x14ac:dyDescent="0.4">
      <c r="A946" s="53">
        <v>43</v>
      </c>
      <c r="B946" s="5" t="s">
        <v>133</v>
      </c>
      <c r="C946" s="5">
        <v>2000</v>
      </c>
      <c r="D946" s="5" t="s">
        <v>250</v>
      </c>
      <c r="E946" s="54" t="s">
        <v>247</v>
      </c>
      <c r="F946" s="60">
        <v>0.94514005412788027</v>
      </c>
      <c r="G946" s="61">
        <v>5958482</v>
      </c>
      <c r="H946" s="61">
        <v>3.2726316704968781</v>
      </c>
      <c r="I946" s="61">
        <f>(I877+I854+I900)/3</f>
        <v>109.70191981092493</v>
      </c>
      <c r="J946" s="61">
        <v>173400000</v>
      </c>
      <c r="K946" s="61">
        <v>68.710088904491116</v>
      </c>
      <c r="L946" s="61">
        <v>1977.8406144383755</v>
      </c>
      <c r="M946" s="61">
        <v>22.437137330754357</v>
      </c>
      <c r="N946" s="60">
        <v>58.911999999999999</v>
      </c>
    </row>
    <row r="947" spans="1:14" hidden="1" x14ac:dyDescent="0.4">
      <c r="A947" s="53">
        <v>43</v>
      </c>
      <c r="B947" s="5" t="s">
        <v>133</v>
      </c>
      <c r="C947" s="5">
        <v>2001</v>
      </c>
      <c r="D947" s="5" t="s">
        <v>250</v>
      </c>
      <c r="E947" s="54" t="s">
        <v>247</v>
      </c>
      <c r="F947" s="60">
        <v>0.980044571771156</v>
      </c>
      <c r="G947" s="61">
        <v>5988095</v>
      </c>
      <c r="H947" s="61">
        <v>3.3136316551397442</v>
      </c>
      <c r="I947" s="61">
        <f>(I855+I878+I901)/3</f>
        <v>112.95133397282154</v>
      </c>
      <c r="J947" s="61">
        <v>278900000</v>
      </c>
      <c r="K947" s="61">
        <v>65.890738536225129</v>
      </c>
      <c r="L947" s="61">
        <v>2051.1587742011443</v>
      </c>
      <c r="M947" s="61">
        <v>25.58983666061706</v>
      </c>
      <c r="N947" s="60">
        <v>59.463999999999999</v>
      </c>
    </row>
    <row r="948" spans="1:14" hidden="1" x14ac:dyDescent="0.4">
      <c r="A948" s="53">
        <v>43</v>
      </c>
      <c r="B948" s="5" t="s">
        <v>133</v>
      </c>
      <c r="C948" s="5">
        <v>2002</v>
      </c>
      <c r="D948" s="5" t="s">
        <v>250</v>
      </c>
      <c r="E948" s="54" t="s">
        <v>247</v>
      </c>
      <c r="F948" s="60">
        <v>0.98736125031711253</v>
      </c>
      <c r="G948" s="61">
        <v>6011275</v>
      </c>
      <c r="H948" s="61">
        <v>1.5106330118622253</v>
      </c>
      <c r="I948" s="61">
        <f>(I879+I856+I902)/3</f>
        <v>110.77278449068125</v>
      </c>
      <c r="J948" s="61">
        <v>470000000</v>
      </c>
      <c r="K948" s="61">
        <v>65.919090776770787</v>
      </c>
      <c r="L948" s="61">
        <v>2106.7394687483106</v>
      </c>
      <c r="M948" s="61">
        <v>27.305605786618443</v>
      </c>
      <c r="N948" s="60">
        <v>60.014000000000003</v>
      </c>
    </row>
    <row r="949" spans="1:14" hidden="1" x14ac:dyDescent="0.4">
      <c r="A949" s="53">
        <v>43</v>
      </c>
      <c r="B949" s="5" t="s">
        <v>133</v>
      </c>
      <c r="C949" s="5">
        <v>2003</v>
      </c>
      <c r="D949" s="5" t="s">
        <v>250</v>
      </c>
      <c r="E949" s="54" t="s">
        <v>247</v>
      </c>
      <c r="F949" s="60">
        <v>1.0801996200668043</v>
      </c>
      <c r="G949" s="61">
        <v>6026849</v>
      </c>
      <c r="H949" s="61">
        <v>2.9656714133687387</v>
      </c>
      <c r="I949" s="61">
        <f>(I880+I857+I903)/3</f>
        <v>97.48995813724558</v>
      </c>
      <c r="J949" s="61">
        <v>141200000</v>
      </c>
      <c r="K949" s="61">
        <v>68.236982478610031</v>
      </c>
      <c r="L949" s="61">
        <v>2197.4820009593736</v>
      </c>
      <c r="M949" s="61">
        <v>26.057529610829107</v>
      </c>
      <c r="N949" s="60">
        <v>60.561</v>
      </c>
    </row>
    <row r="950" spans="1:14" hidden="1" x14ac:dyDescent="0.4">
      <c r="A950" s="53">
        <v>43</v>
      </c>
      <c r="B950" s="5" t="s">
        <v>133</v>
      </c>
      <c r="C950" s="5">
        <v>2004</v>
      </c>
      <c r="D950" s="5" t="s">
        <v>250</v>
      </c>
      <c r="E950" s="54" t="s">
        <v>247</v>
      </c>
      <c r="F950" s="60">
        <v>1.106226250506366</v>
      </c>
      <c r="G950" s="61">
        <v>6035655</v>
      </c>
      <c r="H950" s="61">
        <v>2.7176733821331567</v>
      </c>
      <c r="I950" s="61">
        <f>(I927+I743+I904)/3</f>
        <v>93.105508368010774</v>
      </c>
      <c r="J950" s="61">
        <v>363270000</v>
      </c>
      <c r="K950" s="61">
        <v>69.78226417676909</v>
      </c>
      <c r="L950" s="61">
        <v>2273.9555027581928</v>
      </c>
      <c r="M950" s="61">
        <v>24.620573355817875</v>
      </c>
      <c r="N950" s="60">
        <v>61.106999999999999</v>
      </c>
    </row>
    <row r="951" spans="1:14" hidden="1" x14ac:dyDescent="0.4">
      <c r="A951" s="53">
        <v>43</v>
      </c>
      <c r="B951" s="5" t="s">
        <v>133</v>
      </c>
      <c r="C951" s="5">
        <v>2005</v>
      </c>
      <c r="D951" s="5" t="s">
        <v>250</v>
      </c>
      <c r="E951" s="54" t="s">
        <v>247</v>
      </c>
      <c r="F951" s="60">
        <v>1.132246969393077</v>
      </c>
      <c r="G951" s="61">
        <v>6037817</v>
      </c>
      <c r="H951" s="61">
        <v>4.2947632603107735</v>
      </c>
      <c r="I951" s="61">
        <f>(I974+I1043+I1066)/3</f>
        <v>103.02705170932806</v>
      </c>
      <c r="J951" s="61">
        <v>511140000</v>
      </c>
      <c r="K951" s="61">
        <v>69.715811675057822</v>
      </c>
      <c r="L951" s="61">
        <v>2434.3235311702888</v>
      </c>
      <c r="M951" s="61">
        <v>24.32</v>
      </c>
      <c r="N951" s="60">
        <v>61.648000000000003</v>
      </c>
    </row>
    <row r="952" spans="1:14" hidden="1" x14ac:dyDescent="0.4">
      <c r="A952" s="53">
        <v>43</v>
      </c>
      <c r="B952" s="5" t="s">
        <v>133</v>
      </c>
      <c r="C952" s="5">
        <v>2006</v>
      </c>
      <c r="D952" s="5" t="s">
        <v>250</v>
      </c>
      <c r="E952" s="54" t="s">
        <v>247</v>
      </c>
      <c r="F952" s="60">
        <v>1.19895214730921</v>
      </c>
      <c r="G952" s="61">
        <v>6034436</v>
      </c>
      <c r="H952" s="61">
        <v>4.3326922674586257</v>
      </c>
      <c r="I952" s="61">
        <f>(I975+I1044+I1067)/3</f>
        <v>102.68021386251378</v>
      </c>
      <c r="J952" s="61">
        <v>241130000</v>
      </c>
      <c r="K952" s="61">
        <v>73.455567507026615</v>
      </c>
      <c r="L952" s="61">
        <v>2651.4308876587638</v>
      </c>
      <c r="M952" s="61">
        <v>27.914110429447852</v>
      </c>
      <c r="N952" s="60">
        <v>62.186999999999998</v>
      </c>
    </row>
    <row r="953" spans="1:14" hidden="1" x14ac:dyDescent="0.4">
      <c r="A953" s="53">
        <v>43</v>
      </c>
      <c r="B953" s="5" t="s">
        <v>133</v>
      </c>
      <c r="C953" s="5">
        <v>2007</v>
      </c>
      <c r="D953" s="5" t="s">
        <v>250</v>
      </c>
      <c r="E953" s="54" t="s">
        <v>247</v>
      </c>
      <c r="F953" s="60">
        <v>1.2622161895564474</v>
      </c>
      <c r="G953" s="61">
        <v>6044131</v>
      </c>
      <c r="H953" s="61">
        <v>4.3953575497345696</v>
      </c>
      <c r="I953" s="61">
        <f>(I884+I861+I907)/3</f>
        <v>99.99484772338279</v>
      </c>
      <c r="J953" s="61">
        <v>1550510000</v>
      </c>
      <c r="K953" s="61">
        <v>77.62105603479948</v>
      </c>
      <c r="L953" s="61">
        <v>2814.5898889352334</v>
      </c>
      <c r="M953" s="61">
        <v>27.312138728323703</v>
      </c>
      <c r="N953" s="60">
        <v>62.774000000000001</v>
      </c>
    </row>
    <row r="954" spans="1:14" hidden="1" x14ac:dyDescent="0.4">
      <c r="A954" s="53">
        <v>43</v>
      </c>
      <c r="B954" s="5" t="s">
        <v>133</v>
      </c>
      <c r="C954" s="5">
        <v>2008</v>
      </c>
      <c r="D954" s="5" t="s">
        <v>250</v>
      </c>
      <c r="E954" s="54" t="s">
        <v>247</v>
      </c>
      <c r="F954" s="60">
        <v>1.1387091739933708</v>
      </c>
      <c r="G954" s="61">
        <v>6068099</v>
      </c>
      <c r="H954" s="61">
        <v>3.5022992493970833</v>
      </c>
      <c r="I954" s="61">
        <f>(I747+I908+I931)/3</f>
        <v>98.263164892334615</v>
      </c>
      <c r="J954" s="61">
        <v>903050000</v>
      </c>
      <c r="K954" s="61">
        <v>80.665973939908454</v>
      </c>
      <c r="L954" s="61">
        <v>2964.1721402369999</v>
      </c>
      <c r="M954" s="61">
        <v>27.198697068403916</v>
      </c>
      <c r="N954" s="60">
        <v>63.677999999999997</v>
      </c>
    </row>
    <row r="955" spans="1:14" hidden="1" x14ac:dyDescent="0.4">
      <c r="A955" s="53">
        <v>43</v>
      </c>
      <c r="B955" s="5" t="s">
        <v>133</v>
      </c>
      <c r="C955" s="5">
        <v>2009</v>
      </c>
      <c r="D955" s="5" t="s">
        <v>250</v>
      </c>
      <c r="E955" s="54" t="s">
        <v>247</v>
      </c>
      <c r="F955" s="60">
        <v>1.0961408513413147</v>
      </c>
      <c r="G955" s="61">
        <v>6091188</v>
      </c>
      <c r="H955" s="61">
        <v>-3.389568761109274E-2</v>
      </c>
      <c r="I955" s="61">
        <f>(I748+I909+I932)/3</f>
        <v>99.355751608628836</v>
      </c>
      <c r="J955" s="61">
        <v>368730000</v>
      </c>
      <c r="K955" s="61">
        <v>66.071191174448714</v>
      </c>
      <c r="L955" s="61">
        <v>2889.6858872193734</v>
      </c>
      <c r="M955" s="61">
        <v>26.929392446633827</v>
      </c>
      <c r="N955" s="60">
        <v>64.569999999999993</v>
      </c>
    </row>
    <row r="956" spans="1:14" hidden="1" x14ac:dyDescent="0.4">
      <c r="A956" s="53">
        <v>43</v>
      </c>
      <c r="B956" s="5" t="s">
        <v>133</v>
      </c>
      <c r="C956" s="5">
        <v>2010</v>
      </c>
      <c r="D956" s="5" t="s">
        <v>250</v>
      </c>
      <c r="E956" s="54" t="s">
        <v>247</v>
      </c>
      <c r="F956" s="60">
        <v>1.0695393581389963</v>
      </c>
      <c r="G956" s="61">
        <v>6114034</v>
      </c>
      <c r="H956" s="61">
        <v>2.5979208721834652</v>
      </c>
      <c r="I956" s="61">
        <v>100</v>
      </c>
      <c r="J956" s="61">
        <v>-113160683.72428299</v>
      </c>
      <c r="K956" s="61">
        <v>73.537287672539776</v>
      </c>
      <c r="L956" s="61">
        <v>3017.3073947577</v>
      </c>
      <c r="M956" s="61">
        <v>23.539518900343641</v>
      </c>
      <c r="N956" s="60">
        <v>65.451999999999998</v>
      </c>
    </row>
    <row r="957" spans="1:14" hidden="1" x14ac:dyDescent="0.4">
      <c r="A957" s="53">
        <v>43</v>
      </c>
      <c r="B957" s="5" t="s">
        <v>133</v>
      </c>
      <c r="C957" s="5">
        <v>2011</v>
      </c>
      <c r="D957" s="5" t="s">
        <v>250</v>
      </c>
      <c r="E957" s="54" t="s">
        <v>247</v>
      </c>
      <c r="F957" s="60">
        <v>1.1044996789330377</v>
      </c>
      <c r="G957" s="61">
        <v>6137349</v>
      </c>
      <c r="H957" s="61">
        <v>5.9533432495370704</v>
      </c>
      <c r="I957" s="61">
        <f>(I888+I865+I911)/3</f>
        <v>96.47725989681895</v>
      </c>
      <c r="J957" s="61">
        <v>122500004.314785</v>
      </c>
      <c r="K957" s="61">
        <v>79.276643702505154</v>
      </c>
      <c r="L957" s="61">
        <v>3304.9741834788929</v>
      </c>
      <c r="M957" s="61">
        <v>24.459234608985025</v>
      </c>
      <c r="N957" s="60">
        <v>66.325000000000003</v>
      </c>
    </row>
    <row r="958" spans="1:14" hidden="1" x14ac:dyDescent="0.4">
      <c r="A958" s="53">
        <v>43</v>
      </c>
      <c r="B958" s="5" t="s">
        <v>133</v>
      </c>
      <c r="C958" s="5">
        <v>2012</v>
      </c>
      <c r="D958" s="5" t="s">
        <v>250</v>
      </c>
      <c r="E958" s="54" t="s">
        <v>247</v>
      </c>
      <c r="F958" s="60">
        <v>1.0990557333051576</v>
      </c>
      <c r="G958" s="61">
        <v>6161289</v>
      </c>
      <c r="H958" s="61">
        <v>2.4755495316455978</v>
      </c>
      <c r="I958" s="61">
        <f>(I889+I866+I912)/3</f>
        <v>97.075135957953137</v>
      </c>
      <c r="J958" s="61">
        <v>430126687.53242397</v>
      </c>
      <c r="K958" s="61">
        <v>77.648571622288259</v>
      </c>
      <c r="L958" s="61">
        <v>3471.0512686549846</v>
      </c>
      <c r="M958" s="61">
        <v>25.083056478405318</v>
      </c>
      <c r="N958" s="60">
        <v>67.186999999999998</v>
      </c>
    </row>
    <row r="959" spans="1:14" hidden="1" x14ac:dyDescent="0.4">
      <c r="A959" s="53">
        <v>43</v>
      </c>
      <c r="B959" s="5" t="s">
        <v>133</v>
      </c>
      <c r="C959" s="5">
        <v>2013</v>
      </c>
      <c r="D959" s="5" t="s">
        <v>250</v>
      </c>
      <c r="E959" s="54" t="s">
        <v>247</v>
      </c>
      <c r="F959" s="60">
        <v>1.043675013846582</v>
      </c>
      <c r="G959" s="61">
        <v>6185642</v>
      </c>
      <c r="H959" s="61">
        <v>0.63131183514822453</v>
      </c>
      <c r="I959" s="61">
        <f>(I890+I867+I913)/3</f>
        <v>95.84388520454921</v>
      </c>
      <c r="J959" s="61">
        <v>245179098.280128</v>
      </c>
      <c r="K959" s="61">
        <v>80.451194490827135</v>
      </c>
      <c r="L959" s="61">
        <v>3555.1620995848125</v>
      </c>
      <c r="M959" s="61">
        <v>28.446771378708547</v>
      </c>
      <c r="N959" s="60">
        <v>68.036000000000001</v>
      </c>
    </row>
    <row r="960" spans="1:14" hidden="1" x14ac:dyDescent="0.4">
      <c r="A960" s="53">
        <v>43</v>
      </c>
      <c r="B960" s="5" t="s">
        <v>133</v>
      </c>
      <c r="C960" s="5">
        <v>2014</v>
      </c>
      <c r="D960" s="5" t="s">
        <v>250</v>
      </c>
      <c r="E960" s="54" t="s">
        <v>247</v>
      </c>
      <c r="F960" s="60">
        <v>1.0616269261132008</v>
      </c>
      <c r="G960" s="61">
        <v>6209526</v>
      </c>
      <c r="H960" s="61">
        <v>0.99323090033358596</v>
      </c>
      <c r="I960" s="61">
        <f>(I753+I914+I937)/3</f>
        <v>84.918855817835365</v>
      </c>
      <c r="J960" s="61">
        <v>506295970.34992999</v>
      </c>
      <c r="K960" s="61">
        <v>78.104425747793499</v>
      </c>
      <c r="L960" s="61">
        <v>3638.5176581916235</v>
      </c>
      <c r="M960" s="61">
        <v>28.061224489795915</v>
      </c>
      <c r="N960" s="60">
        <v>68.873999999999995</v>
      </c>
    </row>
    <row r="961" spans="1:14" hidden="1" x14ac:dyDescent="0.4">
      <c r="A961" s="53">
        <v>43</v>
      </c>
      <c r="B961" s="5" t="s">
        <v>133</v>
      </c>
      <c r="C961" s="5">
        <v>2015</v>
      </c>
      <c r="D961" s="5" t="s">
        <v>250</v>
      </c>
      <c r="E961" s="54" t="s">
        <v>247</v>
      </c>
      <c r="F961" s="60">
        <v>1.1230181160013391</v>
      </c>
      <c r="G961" s="61">
        <v>6231066</v>
      </c>
      <c r="H961" s="61">
        <v>1.3076177772310018</v>
      </c>
      <c r="I961" s="61">
        <f>(I869+I892+I915)/3</f>
        <v>87.42403679553621</v>
      </c>
      <c r="J961" s="61">
        <v>494541718.09229797</v>
      </c>
      <c r="K961" s="61">
        <v>76.560270737051923</v>
      </c>
      <c r="L961" s="61">
        <v>3761.5136800027476</v>
      </c>
      <c r="M961" s="61">
        <f t="shared" ref="M961:M968" si="46">(M960+M959+M958)/3</f>
        <v>27.197017448969927</v>
      </c>
      <c r="N961" s="60">
        <v>69.7</v>
      </c>
    </row>
    <row r="962" spans="1:14" hidden="1" x14ac:dyDescent="0.4">
      <c r="A962" s="53">
        <v>43</v>
      </c>
      <c r="B962" s="5" t="s">
        <v>133</v>
      </c>
      <c r="C962" s="5">
        <v>2016</v>
      </c>
      <c r="D962" s="5" t="s">
        <v>250</v>
      </c>
      <c r="E962" s="54" t="s">
        <v>247</v>
      </c>
      <c r="F962" s="60">
        <v>1.1399229822846455</v>
      </c>
      <c r="G962" s="61">
        <v>6250510</v>
      </c>
      <c r="H962" s="61">
        <v>0.65774620739658474</v>
      </c>
      <c r="I962" s="61">
        <f>(I916+I893+I870)/3</f>
        <v>97.822379884739803</v>
      </c>
      <c r="J962" s="61">
        <v>479469380.71382099</v>
      </c>
      <c r="K962" s="61">
        <v>72.819093373149087</v>
      </c>
      <c r="L962" s="61">
        <v>3870.3129824606312</v>
      </c>
      <c r="M962" s="61">
        <f t="shared" si="46"/>
        <v>27.9016711058248</v>
      </c>
      <c r="N962" s="60">
        <v>70.501000000000005</v>
      </c>
    </row>
    <row r="963" spans="1:14" hidden="1" x14ac:dyDescent="0.4">
      <c r="A963" s="53">
        <v>43</v>
      </c>
      <c r="B963" s="5" t="s">
        <v>133</v>
      </c>
      <c r="C963" s="5">
        <v>2017</v>
      </c>
      <c r="D963" s="5" t="s">
        <v>250</v>
      </c>
      <c r="E963" s="54" t="s">
        <v>247</v>
      </c>
      <c r="F963" s="60">
        <v>1.0124860890676266</v>
      </c>
      <c r="G963" s="61">
        <v>6266654</v>
      </c>
      <c r="H963" s="61">
        <v>0.9489550222025116</v>
      </c>
      <c r="I963" s="61">
        <f>(I917+I871+I894)/3</f>
        <v>95.109692587651168</v>
      </c>
      <c r="J963" s="61">
        <v>503801415.18300098</v>
      </c>
      <c r="K963" s="61">
        <v>74.304651191651928</v>
      </c>
      <c r="L963" s="61">
        <v>3986.0490143543907</v>
      </c>
      <c r="M963" s="61">
        <f t="shared" si="46"/>
        <v>27.719971014863546</v>
      </c>
      <c r="N963" s="60">
        <v>71.275000000000006</v>
      </c>
    </row>
    <row r="964" spans="1:14" hidden="1" x14ac:dyDescent="0.4">
      <c r="A964" s="53">
        <v>43</v>
      </c>
      <c r="B964" s="5" t="s">
        <v>133</v>
      </c>
      <c r="C964" s="5">
        <v>2018</v>
      </c>
      <c r="D964" s="5" t="s">
        <v>250</v>
      </c>
      <c r="E964" s="54" t="s">
        <v>247</v>
      </c>
      <c r="F964" s="60">
        <v>1.0905874791399195</v>
      </c>
      <c r="G964" s="61">
        <v>6276342</v>
      </c>
      <c r="H964" s="61">
        <v>1.7079086560160448</v>
      </c>
      <c r="I964" s="61">
        <f>(I918+I872+I895)/3</f>
        <v>92.648492185061357</v>
      </c>
      <c r="J964" s="61">
        <v>412743968.36067301</v>
      </c>
      <c r="K964" s="61">
        <v>75.633616887995586</v>
      </c>
      <c r="L964" s="61">
        <v>4145.8623510318594</v>
      </c>
      <c r="M964" s="61">
        <f t="shared" si="46"/>
        <v>27.606219856552759</v>
      </c>
      <c r="N964" s="60">
        <v>72.022999999999996</v>
      </c>
    </row>
    <row r="965" spans="1:14" hidden="1" x14ac:dyDescent="0.4">
      <c r="A965" s="53">
        <v>43</v>
      </c>
      <c r="B965" s="5" t="s">
        <v>133</v>
      </c>
      <c r="C965" s="5">
        <v>2019</v>
      </c>
      <c r="D965" s="5" t="s">
        <v>250</v>
      </c>
      <c r="E965" s="54" t="s">
        <v>247</v>
      </c>
      <c r="F965" s="60">
        <v>1.2599405402711403</v>
      </c>
      <c r="G965" s="61">
        <v>6280217</v>
      </c>
      <c r="H965" s="61">
        <v>0.92075678458454036</v>
      </c>
      <c r="I965" s="61">
        <f>(I919+I896+I873)/3</f>
        <v>93.205468702033514</v>
      </c>
      <c r="J965" s="61">
        <v>696287032.75876701</v>
      </c>
      <c r="K965" s="61">
        <v>76.042013099146828</v>
      </c>
      <c r="L965" s="61">
        <v>4280.2884040471854</v>
      </c>
      <c r="M965" s="61">
        <f t="shared" si="46"/>
        <v>27.742620659080369</v>
      </c>
      <c r="N965" s="60">
        <v>72.745999999999995</v>
      </c>
    </row>
    <row r="966" spans="1:14" hidden="1" x14ac:dyDescent="0.4">
      <c r="A966" s="53">
        <v>43</v>
      </c>
      <c r="B966" s="5" t="s">
        <v>133</v>
      </c>
      <c r="C966" s="5">
        <v>2020</v>
      </c>
      <c r="D966" s="5" t="s">
        <v>250</v>
      </c>
      <c r="E966" s="54" t="s">
        <v>247</v>
      </c>
      <c r="F966" s="60">
        <v>1.0132802435063568</v>
      </c>
      <c r="G966" s="61">
        <v>6292731</v>
      </c>
      <c r="H966" s="61">
        <v>0.60441159284148682</v>
      </c>
      <c r="I966" s="61">
        <f>(I874+I897+I920)/3</f>
        <v>90.044967911873755</v>
      </c>
      <c r="J966" s="61">
        <v>386532637.67730099</v>
      </c>
      <c r="K966" s="61">
        <v>66.062082432146227</v>
      </c>
      <c r="L966" s="61">
        <v>3961.7266334759902</v>
      </c>
      <c r="M966" s="61">
        <f t="shared" si="46"/>
        <v>27.68960384349889</v>
      </c>
      <c r="N966" s="60">
        <v>73.444000000000003</v>
      </c>
    </row>
    <row r="967" spans="1:14" hidden="1" x14ac:dyDescent="0.4">
      <c r="A967" s="53">
        <v>43</v>
      </c>
      <c r="B967" s="5" t="s">
        <v>133</v>
      </c>
      <c r="C967" s="5">
        <v>2021</v>
      </c>
      <c r="D967" s="5" t="s">
        <v>250</v>
      </c>
      <c r="E967" s="54" t="s">
        <v>247</v>
      </c>
      <c r="F967" s="60">
        <f>(F964+F965+F966)/3</f>
        <v>1.1212694209724723</v>
      </c>
      <c r="G967" s="61">
        <v>6314167</v>
      </c>
      <c r="H967" s="61">
        <v>6.2604027814704182</v>
      </c>
      <c r="I967" s="61">
        <f>(I875+I898+I921)/3</f>
        <v>87.572791723216497</v>
      </c>
      <c r="J967" s="61">
        <v>827195488.77897894</v>
      </c>
      <c r="K967" s="61">
        <v>80.772762029714201</v>
      </c>
      <c r="L967" s="61">
        <v>4664.3112226838475</v>
      </c>
      <c r="M967" s="61">
        <f t="shared" si="46"/>
        <v>27.679481453044005</v>
      </c>
      <c r="N967" s="60">
        <v>74.117999999999995</v>
      </c>
    </row>
    <row r="968" spans="1:14" hidden="1" x14ac:dyDescent="0.4">
      <c r="A968" s="53">
        <v>43</v>
      </c>
      <c r="B968" s="5" t="s">
        <v>133</v>
      </c>
      <c r="C968" s="5">
        <v>2022</v>
      </c>
      <c r="D968" s="5" t="s">
        <v>250</v>
      </c>
      <c r="E968" s="54" t="s">
        <v>247</v>
      </c>
      <c r="F968" s="60">
        <f>(F965+F966+F967)/3</f>
        <v>1.1314967349166565</v>
      </c>
      <c r="G968" s="61">
        <v>6336392</v>
      </c>
      <c r="H968" s="61">
        <v>7.5184816724067787</v>
      </c>
      <c r="I968" s="61">
        <f>(I876+I899+I922)/3</f>
        <v>92.355624312601392</v>
      </c>
      <c r="J968" s="61">
        <v>-388706.86000031198</v>
      </c>
      <c r="K968" s="61">
        <v>86.798587325077747</v>
      </c>
      <c r="L968" s="61">
        <v>5127.3216682301218</v>
      </c>
      <c r="M968" s="61">
        <f t="shared" si="46"/>
        <v>27.703901985207754</v>
      </c>
      <c r="N968" s="60">
        <v>74.766999999999996</v>
      </c>
    </row>
    <row r="969" spans="1:14" x14ac:dyDescent="0.4">
      <c r="A969" s="53">
        <v>44</v>
      </c>
      <c r="B969" s="5" t="s">
        <v>134</v>
      </c>
      <c r="C969" s="5">
        <v>2000</v>
      </c>
      <c r="D969" s="5" t="s">
        <v>249</v>
      </c>
      <c r="E969" s="54" t="s">
        <v>247</v>
      </c>
      <c r="F969" s="60">
        <v>2.8939657827927072</v>
      </c>
      <c r="G969" s="61">
        <v>684977</v>
      </c>
      <c r="H969" s="61">
        <v>64.735022297055764</v>
      </c>
      <c r="I969" s="61">
        <v>61.230448824618698</v>
      </c>
      <c r="J969" s="61">
        <v>154499589.87400001</v>
      </c>
      <c r="K969" s="61">
        <f t="shared" ref="K969:K973" si="47">K970*0.95</f>
        <v>101.38423863506756</v>
      </c>
      <c r="L969" s="61">
        <v>1527.0563777159171</v>
      </c>
      <c r="M969" s="61">
        <f>(M900+M877+M946)/3</f>
        <v>32.339111040234393</v>
      </c>
      <c r="N969" s="60">
        <v>49.091999999999999</v>
      </c>
    </row>
    <row r="970" spans="1:14" x14ac:dyDescent="0.4">
      <c r="A970" s="53">
        <v>44</v>
      </c>
      <c r="B970" s="5" t="s">
        <v>134</v>
      </c>
      <c r="C970" s="5">
        <v>2001</v>
      </c>
      <c r="D970" s="5" t="s">
        <v>249</v>
      </c>
      <c r="E970" s="54" t="s">
        <v>247</v>
      </c>
      <c r="F970" s="60">
        <v>4.0215774326747953</v>
      </c>
      <c r="G970" s="61">
        <v>719270</v>
      </c>
      <c r="H970" s="61">
        <v>-11.971527435005839</v>
      </c>
      <c r="I970" s="61">
        <v>64.344632281716301</v>
      </c>
      <c r="J970" s="61">
        <v>940741215.67900002</v>
      </c>
      <c r="K970" s="61">
        <f t="shared" si="47"/>
        <v>106.72025119480796</v>
      </c>
      <c r="L970" s="61">
        <v>2031.4193863633109</v>
      </c>
      <c r="M970" s="61">
        <f>(M878+M901+M947)/3</f>
        <v>35.341051131112373</v>
      </c>
      <c r="N970" s="60">
        <v>50.832000000000001</v>
      </c>
    </row>
    <row r="971" spans="1:14" x14ac:dyDescent="0.4">
      <c r="A971" s="53">
        <v>44</v>
      </c>
      <c r="B971" s="5" t="s">
        <v>134</v>
      </c>
      <c r="C971" s="5">
        <v>2002</v>
      </c>
      <c r="D971" s="5" t="s">
        <v>249</v>
      </c>
      <c r="E971" s="54" t="s">
        <v>247</v>
      </c>
      <c r="F971" s="60">
        <v>3.3728277517354779</v>
      </c>
      <c r="G971" s="61">
        <v>754115</v>
      </c>
      <c r="H971" s="61">
        <v>-1.5828902713967352</v>
      </c>
      <c r="I971" s="61">
        <v>70.380963830227998</v>
      </c>
      <c r="J971" s="61">
        <v>323391507.458</v>
      </c>
      <c r="K971" s="61">
        <f t="shared" si="47"/>
        <v>112.33710652085048</v>
      </c>
      <c r="L971" s="61">
        <v>2395.8451194752943</v>
      </c>
      <c r="M971" s="61">
        <f>(M902+M879+M948)/3</f>
        <v>34.324346983729178</v>
      </c>
      <c r="N971" s="60">
        <v>52.573</v>
      </c>
    </row>
    <row r="972" spans="1:14" x14ac:dyDescent="0.4">
      <c r="A972" s="53">
        <v>44</v>
      </c>
      <c r="B972" s="5" t="s">
        <v>134</v>
      </c>
      <c r="C972" s="5">
        <v>2003</v>
      </c>
      <c r="D972" s="5" t="s">
        <v>249</v>
      </c>
      <c r="E972" s="54" t="s">
        <v>247</v>
      </c>
      <c r="F972" s="60">
        <v>3.5397837861111006</v>
      </c>
      <c r="G972" s="61">
        <v>789681</v>
      </c>
      <c r="H972" s="61">
        <v>0.63562190156352472</v>
      </c>
      <c r="I972" s="61">
        <v>82.388246675477902</v>
      </c>
      <c r="J972" s="61">
        <v>689779766.00100005</v>
      </c>
      <c r="K972" s="61">
        <f t="shared" si="47"/>
        <v>118.24958581142157</v>
      </c>
      <c r="L972" s="61">
        <v>3146.5185753402816</v>
      </c>
      <c r="M972" s="61">
        <f>(M880+M903+M949)/3</f>
        <v>34.222232833324263</v>
      </c>
      <c r="N972" s="60">
        <v>54.307000000000002</v>
      </c>
    </row>
    <row r="973" spans="1:14" x14ac:dyDescent="0.4">
      <c r="A973" s="53">
        <v>44</v>
      </c>
      <c r="B973" s="5" t="s">
        <v>134</v>
      </c>
      <c r="C973" s="5">
        <v>2004</v>
      </c>
      <c r="D973" s="5" t="s">
        <v>249</v>
      </c>
      <c r="E973" s="54" t="s">
        <v>247</v>
      </c>
      <c r="F973" s="60">
        <v>6.6770334783476839</v>
      </c>
      <c r="G973" s="61">
        <v>826355</v>
      </c>
      <c r="H973" s="61">
        <v>16.922763507187355</v>
      </c>
      <c r="I973" s="61">
        <v>87.971170860426895</v>
      </c>
      <c r="J973" s="61">
        <v>340914468.51599997</v>
      </c>
      <c r="K973" s="61">
        <f t="shared" si="47"/>
        <v>124.47324822254903</v>
      </c>
      <c r="L973" s="61">
        <v>5337.6143892967611</v>
      </c>
      <c r="M973" s="61">
        <f>(M881+M904+M950)/3</f>
        <v>29.867864002784927</v>
      </c>
      <c r="N973" s="60">
        <v>56.033000000000001</v>
      </c>
    </row>
    <row r="974" spans="1:14" x14ac:dyDescent="0.4">
      <c r="A974" s="53">
        <v>44</v>
      </c>
      <c r="B974" s="5" t="s">
        <v>134</v>
      </c>
      <c r="C974" s="5">
        <v>2005</v>
      </c>
      <c r="D974" s="5" t="s">
        <v>249</v>
      </c>
      <c r="E974" s="54" t="s">
        <v>247</v>
      </c>
      <c r="F974" s="60">
        <v>6.487488522375874</v>
      </c>
      <c r="G974" s="61">
        <v>864726</v>
      </c>
      <c r="H974" s="61">
        <v>59.329050669772158</v>
      </c>
      <c r="I974" s="61">
        <v>89.679219939990901</v>
      </c>
      <c r="J974" s="61">
        <v>769146185.171</v>
      </c>
      <c r="K974" s="61">
        <v>131.02447181320952</v>
      </c>
      <c r="L974" s="61">
        <v>9502.8588161478183</v>
      </c>
      <c r="M974" s="61">
        <f>(M882+M905+M951)/3</f>
        <v>32.281778213753313</v>
      </c>
      <c r="N974" s="60">
        <v>57.74</v>
      </c>
    </row>
    <row r="975" spans="1:14" x14ac:dyDescent="0.4">
      <c r="A975" s="53">
        <v>44</v>
      </c>
      <c r="B975" s="5" t="s">
        <v>134</v>
      </c>
      <c r="C975" s="5">
        <v>2006</v>
      </c>
      <c r="D975" s="5" t="s">
        <v>249</v>
      </c>
      <c r="E975" s="54" t="s">
        <v>247</v>
      </c>
      <c r="F975" s="60">
        <v>6.1677589798303103</v>
      </c>
      <c r="G975" s="61">
        <v>905418</v>
      </c>
      <c r="H975" s="61">
        <v>12.976371200528789</v>
      </c>
      <c r="I975" s="61">
        <v>91.116012003923302</v>
      </c>
      <c r="J975" s="61">
        <v>469506014.64899999</v>
      </c>
      <c r="K975" s="61">
        <v>118.53278236893708</v>
      </c>
      <c r="L975" s="61">
        <v>11140.190165051314</v>
      </c>
      <c r="M975" s="61">
        <f>(M883+M906+M952)/3</f>
        <v>34.543280562614619</v>
      </c>
      <c r="N975" s="60">
        <v>59.430999999999997</v>
      </c>
    </row>
    <row r="976" spans="1:14" x14ac:dyDescent="0.4">
      <c r="A976" s="53">
        <v>44</v>
      </c>
      <c r="B976" s="5" t="s">
        <v>134</v>
      </c>
      <c r="C976" s="5">
        <v>2007</v>
      </c>
      <c r="D976" s="5" t="s">
        <v>249</v>
      </c>
      <c r="E976" s="54" t="s">
        <v>247</v>
      </c>
      <c r="F976" s="60">
        <v>6.6674817192832316</v>
      </c>
      <c r="G976" s="61">
        <v>948814</v>
      </c>
      <c r="H976" s="61">
        <v>3.0376538593557001</v>
      </c>
      <c r="I976" s="61">
        <v>94.260297919026698</v>
      </c>
      <c r="J976" s="61">
        <v>1242731087.2650001</v>
      </c>
      <c r="K976" s="61">
        <v>134.08378985756897</v>
      </c>
      <c r="L976" s="61">
        <v>13776.90333272623</v>
      </c>
      <c r="M976" s="61">
        <f>(M884+M907+M953)/3</f>
        <v>34.576930812809778</v>
      </c>
      <c r="N976" s="60">
        <v>61.1</v>
      </c>
    </row>
    <row r="977" spans="1:14" x14ac:dyDescent="0.4">
      <c r="A977" s="53">
        <v>44</v>
      </c>
      <c r="B977" s="5" t="s">
        <v>134</v>
      </c>
      <c r="C977" s="5">
        <v>2008</v>
      </c>
      <c r="D977" s="5" t="s">
        <v>249</v>
      </c>
      <c r="E977" s="54" t="s">
        <v>247</v>
      </c>
      <c r="F977" s="60">
        <v>5.8454970044353054</v>
      </c>
      <c r="G977" s="61">
        <v>994971</v>
      </c>
      <c r="H977" s="61">
        <v>19.840038932338615</v>
      </c>
      <c r="I977" s="61">
        <v>96.909973615314897</v>
      </c>
      <c r="J977" s="61">
        <v>-793872332.82299995</v>
      </c>
      <c r="K977" s="61">
        <v>128.68800660145789</v>
      </c>
      <c r="L977" s="61">
        <v>19849.717766970458</v>
      </c>
      <c r="M977" s="61">
        <f>(M885+M908+M954)/3</f>
        <v>34.371928182862966</v>
      </c>
      <c r="N977" s="60">
        <v>62.744999999999997</v>
      </c>
    </row>
    <row r="978" spans="1:14" x14ac:dyDescent="0.4">
      <c r="A978" s="53">
        <v>44</v>
      </c>
      <c r="B978" s="5" t="s">
        <v>134</v>
      </c>
      <c r="C978" s="5">
        <v>2009</v>
      </c>
      <c r="D978" s="5" t="s">
        <v>249</v>
      </c>
      <c r="E978" s="54" t="s">
        <v>247</v>
      </c>
      <c r="F978" s="60">
        <v>5.8121887234283118</v>
      </c>
      <c r="G978" s="61">
        <v>1043686</v>
      </c>
      <c r="H978" s="61">
        <v>-20.830230958408819</v>
      </c>
      <c r="I978" s="61">
        <v>100.52793537872</v>
      </c>
      <c r="J978" s="61">
        <v>1636219625.3169999</v>
      </c>
      <c r="K978" s="61">
        <v>122.21207711080129</v>
      </c>
      <c r="L978" s="61">
        <v>14398.77048577705</v>
      </c>
      <c r="M978" s="61">
        <f>(M886+M909+M955)/3</f>
        <v>34.644051025093681</v>
      </c>
      <c r="N978" s="60">
        <v>64.358000000000004</v>
      </c>
    </row>
    <row r="979" spans="1:14" x14ac:dyDescent="0.4">
      <c r="A979" s="53">
        <v>44</v>
      </c>
      <c r="B979" s="5" t="s">
        <v>134</v>
      </c>
      <c r="C979" s="5">
        <v>2010</v>
      </c>
      <c r="D979" s="5" t="s">
        <v>249</v>
      </c>
      <c r="E979" s="54" t="s">
        <v>247</v>
      </c>
      <c r="F979" s="60">
        <v>5.5255069783759883</v>
      </c>
      <c r="G979" s="61">
        <v>1094524</v>
      </c>
      <c r="H979" s="61">
        <v>24.906534180240271</v>
      </c>
      <c r="I979" s="61">
        <v>100</v>
      </c>
      <c r="J979" s="61">
        <v>2734000000</v>
      </c>
      <c r="K979" s="61">
        <v>144.66822500124809</v>
      </c>
      <c r="L979" s="61">
        <v>14905.514576464559</v>
      </c>
      <c r="M979" s="61">
        <f>(M887+M910+M956)/3</f>
        <v>34.252104621073983</v>
      </c>
      <c r="N979" s="60">
        <v>65.94</v>
      </c>
    </row>
    <row r="980" spans="1:14" x14ac:dyDescent="0.4">
      <c r="A980" s="53">
        <v>44</v>
      </c>
      <c r="B980" s="5" t="s">
        <v>134</v>
      </c>
      <c r="C980" s="5">
        <v>2011</v>
      </c>
      <c r="D980" s="5" t="s">
        <v>249</v>
      </c>
      <c r="E980" s="54" t="s">
        <v>247</v>
      </c>
      <c r="F980" s="60">
        <v>5.3199055031155318</v>
      </c>
      <c r="G980" s="61">
        <v>1144588</v>
      </c>
      <c r="H980" s="61">
        <v>17.045106569846993</v>
      </c>
      <c r="I980" s="61">
        <v>102.30117796786099</v>
      </c>
      <c r="J980" s="61">
        <v>1975000000</v>
      </c>
      <c r="K980" s="61">
        <v>114.37734663649024</v>
      </c>
      <c r="L980" s="61">
        <v>18659.416024757138</v>
      </c>
      <c r="M980" s="61">
        <f>(M888+M957+M911)/3</f>
        <v>33.548936911886607</v>
      </c>
      <c r="N980" s="60">
        <v>67.488</v>
      </c>
    </row>
    <row r="981" spans="1:14" x14ac:dyDescent="0.4">
      <c r="A981" s="53">
        <v>44</v>
      </c>
      <c r="B981" s="5" t="s">
        <v>134</v>
      </c>
      <c r="C981" s="5">
        <v>2012</v>
      </c>
      <c r="D981" s="5" t="s">
        <v>249</v>
      </c>
      <c r="E981" s="54" t="s">
        <v>247</v>
      </c>
      <c r="F981" s="60">
        <v>4.9168255649125863</v>
      </c>
      <c r="G981" s="61">
        <v>1193636</v>
      </c>
      <c r="H981" s="61">
        <v>4.8547820439210199</v>
      </c>
      <c r="I981" s="61">
        <v>99.430197792094603</v>
      </c>
      <c r="J981" s="61">
        <v>985256411.51199996</v>
      </c>
      <c r="K981" s="61">
        <v>116.67542247236366</v>
      </c>
      <c r="L981" s="61">
        <v>18756.425027322457</v>
      </c>
      <c r="M981" s="61">
        <f>(M889+M958+M912)/3</f>
        <v>33.522204831259771</v>
      </c>
      <c r="N981" s="60">
        <v>69</v>
      </c>
    </row>
    <row r="982" spans="1:14" x14ac:dyDescent="0.4">
      <c r="A982" s="53">
        <v>44</v>
      </c>
      <c r="B982" s="5" t="s">
        <v>134</v>
      </c>
      <c r="C982" s="5">
        <v>2013</v>
      </c>
      <c r="D982" s="5" t="s">
        <v>249</v>
      </c>
      <c r="E982" s="54" t="s">
        <v>247</v>
      </c>
      <c r="F982" s="60">
        <v>4.8153409205098949</v>
      </c>
      <c r="G982" s="61">
        <v>1243941</v>
      </c>
      <c r="H982" s="61">
        <v>-1.0726737570682161</v>
      </c>
      <c r="I982" s="61">
        <v>102.68680118718299</v>
      </c>
      <c r="J982" s="61">
        <v>582948701.89100003</v>
      </c>
      <c r="K982" s="61">
        <v>106.89328492606582</v>
      </c>
      <c r="L982" s="61">
        <v>17644.594304541424</v>
      </c>
      <c r="M982" s="61">
        <f>(M890+M959+M913)/3</f>
        <v>36.259850479281241</v>
      </c>
      <c r="N982" s="60">
        <v>69.543999999999997</v>
      </c>
    </row>
    <row r="983" spans="1:14" x14ac:dyDescent="0.4">
      <c r="A983" s="53">
        <v>44</v>
      </c>
      <c r="B983" s="5" t="s">
        <v>134</v>
      </c>
      <c r="C983" s="5">
        <v>2014</v>
      </c>
      <c r="D983" s="5" t="s">
        <v>249</v>
      </c>
      <c r="E983" s="54" t="s">
        <v>247</v>
      </c>
      <c r="F983" s="60">
        <v>4.5913202999112874</v>
      </c>
      <c r="G983" s="61">
        <v>1295183</v>
      </c>
      <c r="H983" s="61">
        <v>-1.2738426468283421</v>
      </c>
      <c r="I983" s="61">
        <v>106.75332439699</v>
      </c>
      <c r="J983" s="61">
        <v>167875182.57699999</v>
      </c>
      <c r="K983" s="61">
        <v>104.37919867138767</v>
      </c>
      <c r="L983" s="61">
        <v>16804.924927197626</v>
      </c>
      <c r="M983" s="61">
        <f>(M891+M914+M960)/3</f>
        <v>36.053657495181902</v>
      </c>
      <c r="N983" s="60">
        <v>70.082999999999998</v>
      </c>
    </row>
    <row r="984" spans="1:14" x14ac:dyDescent="0.4">
      <c r="A984" s="53">
        <v>44</v>
      </c>
      <c r="B984" s="5" t="s">
        <v>134</v>
      </c>
      <c r="C984" s="5">
        <v>2015</v>
      </c>
      <c r="D984" s="5" t="s">
        <v>249</v>
      </c>
      <c r="E984" s="54" t="s">
        <v>247</v>
      </c>
      <c r="F984" s="60">
        <v>4.0789236309859218</v>
      </c>
      <c r="G984" s="61">
        <v>1346973</v>
      </c>
      <c r="H984" s="61">
        <v>-20.192750367898455</v>
      </c>
      <c r="I984" s="61">
        <v>99.912617656514698</v>
      </c>
      <c r="J984" s="61">
        <v>233325072.83700001</v>
      </c>
      <c r="K984" s="61">
        <v>98.878059168075623</v>
      </c>
      <c r="L984" s="61">
        <v>9788.9838039852784</v>
      </c>
      <c r="M984" s="61">
        <f>(M892+M961+M915)/3</f>
        <v>35.278570935240971</v>
      </c>
      <c r="N984" s="60">
        <v>70.616</v>
      </c>
    </row>
    <row r="985" spans="1:14" x14ac:dyDescent="0.4">
      <c r="A985" s="53">
        <v>44</v>
      </c>
      <c r="B985" s="5" t="s">
        <v>134</v>
      </c>
      <c r="C985" s="5">
        <v>2016</v>
      </c>
      <c r="D985" s="5" t="s">
        <v>249</v>
      </c>
      <c r="E985" s="54" t="s">
        <v>247</v>
      </c>
      <c r="F985" s="60">
        <v>4.1675512732258371</v>
      </c>
      <c r="G985" s="61">
        <v>1398927</v>
      </c>
      <c r="H985" s="61">
        <v>-6.2854221112698951</v>
      </c>
      <c r="I985" s="61">
        <v>101.688113553535</v>
      </c>
      <c r="J985" s="61">
        <v>53998812.903999999</v>
      </c>
      <c r="K985" s="61">
        <v>92.600730723794229</v>
      </c>
      <c r="L985" s="61">
        <v>8035.3076655842688</v>
      </c>
      <c r="M985" s="61">
        <f>(M962+M916+M893)/3</f>
        <v>35.864026303234709</v>
      </c>
      <c r="N985" s="60">
        <v>71.138000000000005</v>
      </c>
    </row>
    <row r="986" spans="1:14" x14ac:dyDescent="0.4">
      <c r="A986" s="53">
        <v>44</v>
      </c>
      <c r="B986" s="5" t="s">
        <v>134</v>
      </c>
      <c r="C986" s="5">
        <v>2017</v>
      </c>
      <c r="D986" s="5" t="s">
        <v>249</v>
      </c>
      <c r="E986" s="54" t="s">
        <v>247</v>
      </c>
      <c r="F986" s="60">
        <v>3.7011940491930071</v>
      </c>
      <c r="G986" s="61">
        <v>1450694</v>
      </c>
      <c r="H986" s="61">
        <v>12.742383159472539</v>
      </c>
      <c r="I986" s="61">
        <v>101.92081891674999</v>
      </c>
      <c r="J986" s="61">
        <v>304827249.48900002</v>
      </c>
      <c r="K986" s="61">
        <v>102.42825825180255</v>
      </c>
      <c r="L986" s="61">
        <v>8410.3979803058919</v>
      </c>
      <c r="M986" s="61">
        <f>(M917+M894+M963)/3</f>
        <v>35.732084911219196</v>
      </c>
      <c r="N986" s="60">
        <v>71.646000000000001</v>
      </c>
    </row>
    <row r="987" spans="1:14" x14ac:dyDescent="0.4">
      <c r="A987" s="53">
        <v>44</v>
      </c>
      <c r="B987" s="5" t="s">
        <v>134</v>
      </c>
      <c r="C987" s="5">
        <v>2018</v>
      </c>
      <c r="D987" s="5" t="s">
        <v>249</v>
      </c>
      <c r="E987" s="54" t="s">
        <v>247</v>
      </c>
      <c r="F987" s="60">
        <v>3.3742962310539109</v>
      </c>
      <c r="G987" s="61">
        <v>1502091</v>
      </c>
      <c r="H987" s="61">
        <v>9.5138342969225249</v>
      </c>
      <c r="I987" s="61">
        <v>104.32748729545899</v>
      </c>
      <c r="J987" s="61">
        <v>396077780.01200002</v>
      </c>
      <c r="K987" s="61">
        <v>103.64568162295322</v>
      </c>
      <c r="L987" s="61">
        <v>8719.1868696548263</v>
      </c>
      <c r="M987" s="61">
        <f>(M918+M895+M964)/3</f>
        <v>35.624894049898295</v>
      </c>
      <c r="N987" s="60">
        <v>72.143000000000001</v>
      </c>
    </row>
    <row r="988" spans="1:14" x14ac:dyDescent="0.4">
      <c r="A988" s="53">
        <v>44</v>
      </c>
      <c r="B988" s="5" t="s">
        <v>134</v>
      </c>
      <c r="C988" s="5">
        <v>2019</v>
      </c>
      <c r="D988" s="5" t="s">
        <v>249</v>
      </c>
      <c r="E988" s="54" t="s">
        <v>247</v>
      </c>
      <c r="F988" s="60">
        <v>3.1399888347367177</v>
      </c>
      <c r="G988" s="61">
        <v>1553031</v>
      </c>
      <c r="H988" s="61">
        <v>-3.1636898336393671</v>
      </c>
      <c r="I988" s="61">
        <v>102.04523795665401</v>
      </c>
      <c r="J988" s="61">
        <v>452287112.06999999</v>
      </c>
      <c r="K988" s="61">
        <v>94.87879242535449</v>
      </c>
      <c r="L988" s="61">
        <v>7317.3900239266241</v>
      </c>
      <c r="M988" s="61">
        <f>(M919+M896+M965)/3</f>
        <v>35.740335088117398</v>
      </c>
      <c r="N988" s="60">
        <v>72.626999999999995</v>
      </c>
    </row>
    <row r="989" spans="1:14" x14ac:dyDescent="0.4">
      <c r="A989" s="53">
        <v>44</v>
      </c>
      <c r="B989" s="5" t="s">
        <v>134</v>
      </c>
      <c r="C989" s="5">
        <v>2020</v>
      </c>
      <c r="D989" s="5" t="s">
        <v>249</v>
      </c>
      <c r="E989" s="54" t="s">
        <v>247</v>
      </c>
      <c r="F989" s="60">
        <v>2.7257308516217233</v>
      </c>
      <c r="G989" s="61">
        <v>1596049</v>
      </c>
      <c r="H989" s="61">
        <v>-10.168545745837264</v>
      </c>
      <c r="I989" s="61">
        <v>108.217598854907</v>
      </c>
      <c r="J989" s="61">
        <v>410016918.32300001</v>
      </c>
      <c r="K989" s="61">
        <v>77.927884644180665</v>
      </c>
      <c r="L989" s="61">
        <v>6198.9425237865489</v>
      </c>
      <c r="M989" s="61">
        <f>(M920+M897+M966)/3</f>
        <v>35.699104683078296</v>
      </c>
      <c r="N989" s="60">
        <v>73.099999999999994</v>
      </c>
    </row>
    <row r="990" spans="1:14" x14ac:dyDescent="0.4">
      <c r="A990" s="53">
        <v>44</v>
      </c>
      <c r="B990" s="5" t="s">
        <v>134</v>
      </c>
      <c r="C990" s="5">
        <v>2021</v>
      </c>
      <c r="D990" s="5" t="s">
        <v>249</v>
      </c>
      <c r="E990" s="54" t="s">
        <v>247</v>
      </c>
      <c r="F990" s="60">
        <f>(F987+F988+F989)/3</f>
        <v>3.0800053058041175</v>
      </c>
      <c r="G990" s="61">
        <v>1634466</v>
      </c>
      <c r="H990" s="61">
        <v>17.56375197433384</v>
      </c>
      <c r="I990" s="61">
        <v>105.844865309352</v>
      </c>
      <c r="J990" s="61">
        <v>459848321.28500003</v>
      </c>
      <c r="K990" s="61">
        <v>84.279786850241607</v>
      </c>
      <c r="L990" s="61">
        <v>7406.0849747934762</v>
      </c>
      <c r="M990" s="61">
        <f>(M898+M921+M967)/3</f>
        <v>35.688111273697999</v>
      </c>
      <c r="N990" s="60">
        <v>73.561000000000007</v>
      </c>
    </row>
    <row r="991" spans="1:14" s="65" customFormat="1" x14ac:dyDescent="0.4">
      <c r="A991" s="53">
        <v>44</v>
      </c>
      <c r="B991" s="66" t="s">
        <v>134</v>
      </c>
      <c r="C991" s="66">
        <v>2022</v>
      </c>
      <c r="D991" s="5" t="s">
        <v>249</v>
      </c>
      <c r="E991" s="54" t="s">
        <v>247</v>
      </c>
      <c r="F991" s="60">
        <f>(F988+F989+F990)/3</f>
        <v>2.9819083307208527</v>
      </c>
      <c r="G991" s="64">
        <v>1674908</v>
      </c>
      <c r="H991" s="64">
        <v>7.7123994703035805</v>
      </c>
      <c r="I991" s="64">
        <v>98.928738647284106</v>
      </c>
      <c r="J991" s="64">
        <v>458509902.99900001</v>
      </c>
      <c r="K991" s="64">
        <v>87.519835086180947</v>
      </c>
      <c r="L991" s="64">
        <v>7182.2653820502674</v>
      </c>
      <c r="M991" s="64">
        <f>(M899+M968+M922)/3</f>
        <v>35.709183681631231</v>
      </c>
      <c r="N991" s="60">
        <v>74.010000000000005</v>
      </c>
    </row>
    <row r="992" spans="1:14" hidden="1" x14ac:dyDescent="0.4">
      <c r="A992" s="43">
        <v>46</v>
      </c>
      <c r="B992" s="5" t="s">
        <v>135</v>
      </c>
      <c r="C992" s="5">
        <v>2000</v>
      </c>
      <c r="D992" s="5" t="s">
        <v>246</v>
      </c>
      <c r="E992" s="42" t="s">
        <v>247</v>
      </c>
      <c r="F992" s="60">
        <v>0.26461418875998799</v>
      </c>
      <c r="G992" s="61">
        <v>2392880</v>
      </c>
      <c r="H992" s="61">
        <v>24.977594753146562</v>
      </c>
      <c r="I992" s="61">
        <f>(I670+I647+I601)/3</f>
        <v>280.19191457576056</v>
      </c>
      <c r="J992" s="61">
        <v>27870106.699999999</v>
      </c>
      <c r="K992" s="61">
        <v>67.881361926514558</v>
      </c>
      <c r="L992" s="61">
        <v>295.19692403480974</v>
      </c>
      <c r="M992" s="61">
        <v>45.9016393442623</v>
      </c>
      <c r="N992" s="60">
        <v>26.587</v>
      </c>
    </row>
    <row r="993" spans="1:14" hidden="1" x14ac:dyDescent="0.4">
      <c r="A993" s="43">
        <v>46</v>
      </c>
      <c r="B993" s="5" t="s">
        <v>135</v>
      </c>
      <c r="C993" s="5">
        <v>2001</v>
      </c>
      <c r="D993" s="5" t="s">
        <v>246</v>
      </c>
      <c r="E993" s="42" t="s">
        <v>247</v>
      </c>
      <c r="F993" s="60">
        <v>0.2814543241940155</v>
      </c>
      <c r="G993" s="61">
        <v>2461927</v>
      </c>
      <c r="H993" s="61">
        <v>15.07726957868276</v>
      </c>
      <c r="I993" s="61">
        <f>(I671+I648+I602)/3</f>
        <v>163.00336916226263</v>
      </c>
      <c r="J993" s="61">
        <v>12131626.4</v>
      </c>
      <c r="K993" s="61">
        <v>72.062710958975188</v>
      </c>
      <c r="L993" s="61">
        <v>305.6027588232854</v>
      </c>
      <c r="M993" s="61">
        <v>43.28358208955224</v>
      </c>
      <c r="N993" s="60">
        <v>27.454999999999998</v>
      </c>
    </row>
    <row r="994" spans="1:14" hidden="1" x14ac:dyDescent="0.4">
      <c r="A994" s="43">
        <v>46</v>
      </c>
      <c r="B994" s="5" t="s">
        <v>135</v>
      </c>
      <c r="C994" s="5">
        <v>2002</v>
      </c>
      <c r="D994" s="5" t="s">
        <v>246</v>
      </c>
      <c r="E994" s="42" t="s">
        <v>247</v>
      </c>
      <c r="F994" s="60">
        <v>0.26660265428919572</v>
      </c>
      <c r="G994" s="61">
        <v>2547424</v>
      </c>
      <c r="H994" s="61">
        <v>16.148667361765675</v>
      </c>
      <c r="I994" s="61">
        <f>(I672+I649+I603)/3</f>
        <v>101.27886426516982</v>
      </c>
      <c r="J994" s="61">
        <v>22766165.800000001</v>
      </c>
      <c r="K994" s="61">
        <v>76.590163657445061</v>
      </c>
      <c r="L994" s="61">
        <v>286.29771542880241</v>
      </c>
      <c r="M994" s="61">
        <v>39.393939393939391</v>
      </c>
      <c r="N994" s="60">
        <v>28.341000000000001</v>
      </c>
    </row>
    <row r="995" spans="1:14" hidden="1" x14ac:dyDescent="0.4">
      <c r="A995" s="43">
        <v>46</v>
      </c>
      <c r="B995" s="5" t="s">
        <v>135</v>
      </c>
      <c r="C995" s="5">
        <v>2003</v>
      </c>
      <c r="D995" s="5" t="s">
        <v>246</v>
      </c>
      <c r="E995" s="42" t="s">
        <v>247</v>
      </c>
      <c r="F995" s="60">
        <v>0.25815277814418536</v>
      </c>
      <c r="G995" s="61">
        <v>2653390</v>
      </c>
      <c r="H995" s="61">
        <v>21.872841759065167</v>
      </c>
      <c r="I995" s="61">
        <f>(I673+I650+I604)/3</f>
        <v>89.335705848196994</v>
      </c>
      <c r="J995" s="61">
        <v>24999786.5</v>
      </c>
      <c r="K995" s="61">
        <v>74.007824290155213</v>
      </c>
      <c r="L995" s="61">
        <v>327.9760207505131</v>
      </c>
      <c r="M995" s="61">
        <v>40.298507462686565</v>
      </c>
      <c r="N995" s="60">
        <v>29.244</v>
      </c>
    </row>
    <row r="996" spans="1:14" hidden="1" x14ac:dyDescent="0.4">
      <c r="A996" s="43">
        <v>46</v>
      </c>
      <c r="B996" s="5" t="s">
        <v>135</v>
      </c>
      <c r="C996" s="5">
        <v>2004</v>
      </c>
      <c r="D996" s="5" t="s">
        <v>246</v>
      </c>
      <c r="E996" s="42" t="s">
        <v>247</v>
      </c>
      <c r="F996" s="60">
        <v>0.25460164884877351</v>
      </c>
      <c r="G996" s="61">
        <v>2763140</v>
      </c>
      <c r="H996" s="61">
        <v>24.799285678334783</v>
      </c>
      <c r="I996" s="61">
        <f>(I674+I651+I605)/3</f>
        <v>86.937900295322947</v>
      </c>
      <c r="J996" s="61">
        <v>24103664.800000001</v>
      </c>
      <c r="K996" s="61">
        <v>65.570906849031957</v>
      </c>
      <c r="L996" s="61">
        <v>401.37452515605793</v>
      </c>
      <c r="M996" s="61">
        <v>43.939393939393945</v>
      </c>
      <c r="N996" s="60">
        <v>30.164000000000001</v>
      </c>
    </row>
    <row r="997" spans="1:14" hidden="1" x14ac:dyDescent="0.4">
      <c r="A997" s="43">
        <v>46</v>
      </c>
      <c r="B997" s="5" t="s">
        <v>135</v>
      </c>
      <c r="C997" s="5">
        <v>2005</v>
      </c>
      <c r="D997" s="5" t="s">
        <v>246</v>
      </c>
      <c r="E997" s="42" t="s">
        <v>247</v>
      </c>
      <c r="F997" s="60">
        <v>0.20829301642952089</v>
      </c>
      <c r="G997" s="61">
        <v>2831732</v>
      </c>
      <c r="H997" s="61">
        <v>7.6236893587826842</v>
      </c>
      <c r="I997" s="61">
        <f>(I675+I652+I606)/3</f>
        <v>86.326950885597626</v>
      </c>
      <c r="J997" s="61">
        <v>1431553.8</v>
      </c>
      <c r="K997" s="61">
        <v>61.106031021807325</v>
      </c>
      <c r="L997" s="61">
        <v>387.89854035019221</v>
      </c>
      <c r="M997" s="61">
        <v>48.275862068965523</v>
      </c>
      <c r="N997" s="60">
        <v>31.099</v>
      </c>
    </row>
    <row r="998" spans="1:14" hidden="1" x14ac:dyDescent="0.4">
      <c r="A998" s="43">
        <v>46</v>
      </c>
      <c r="B998" s="5" t="s">
        <v>135</v>
      </c>
      <c r="C998" s="5">
        <v>2006</v>
      </c>
      <c r="D998" s="5" t="s">
        <v>246</v>
      </c>
      <c r="E998" s="42" t="s">
        <v>247</v>
      </c>
      <c r="F998" s="60">
        <v>0.18387253467162348</v>
      </c>
      <c r="G998" s="61">
        <v>2880093</v>
      </c>
      <c r="H998" s="61">
        <v>11.394003953466438</v>
      </c>
      <c r="I998" s="61">
        <f>(I676+I653+I607)/3</f>
        <v>91.205958754835436</v>
      </c>
      <c r="J998" s="61">
        <v>15375609.699999999</v>
      </c>
      <c r="K998" s="61">
        <v>45.260846053735435</v>
      </c>
      <c r="L998" s="61">
        <v>420.52873975763868</v>
      </c>
      <c r="M998" s="61">
        <v>52</v>
      </c>
      <c r="N998" s="60">
        <v>32.051000000000002</v>
      </c>
    </row>
    <row r="999" spans="1:14" hidden="1" x14ac:dyDescent="0.4">
      <c r="A999" s="43">
        <v>46</v>
      </c>
      <c r="B999" s="5" t="s">
        <v>135</v>
      </c>
      <c r="C999" s="5">
        <v>2007</v>
      </c>
      <c r="D999" s="5" t="s">
        <v>246</v>
      </c>
      <c r="E999" s="42" t="s">
        <v>247</v>
      </c>
      <c r="F999" s="60">
        <v>0.17651754786464754</v>
      </c>
      <c r="G999" s="61">
        <v>2926168</v>
      </c>
      <c r="H999" s="61">
        <v>7.2882082606798804</v>
      </c>
      <c r="I999" s="61">
        <f>(I677+I654+I608)/3</f>
        <v>91.15030633793549</v>
      </c>
      <c r="J999" s="61">
        <v>7206504</v>
      </c>
      <c r="K999" s="61">
        <v>34.559559532637465</v>
      </c>
      <c r="L999" s="61">
        <v>450.40971367908833</v>
      </c>
      <c r="M999" s="61">
        <v>55.102040816326536</v>
      </c>
      <c r="N999" s="60">
        <v>33.017000000000003</v>
      </c>
    </row>
    <row r="1000" spans="1:14" hidden="1" x14ac:dyDescent="0.4">
      <c r="A1000" s="43">
        <v>46</v>
      </c>
      <c r="B1000" s="5" t="s">
        <v>135</v>
      </c>
      <c r="C1000" s="5">
        <v>2008</v>
      </c>
      <c r="D1000" s="5" t="s">
        <v>246</v>
      </c>
      <c r="E1000" s="42" t="s">
        <v>247</v>
      </c>
      <c r="F1000" s="60">
        <v>0.14948204774868679</v>
      </c>
      <c r="G1000" s="61">
        <v>3005779</v>
      </c>
      <c r="H1000" s="61">
        <v>16.076220095872714</v>
      </c>
      <c r="I1000" s="61">
        <f>(I678+I655+I609)/3</f>
        <v>95.184905881587952</v>
      </c>
      <c r="J1000" s="61">
        <v>39000000</v>
      </c>
      <c r="K1000" s="61">
        <v>30.56095004944958</v>
      </c>
      <c r="L1000" s="61">
        <v>459.17840267032273</v>
      </c>
      <c r="M1000" s="61">
        <v>53.488372093023258</v>
      </c>
      <c r="N1000" s="60">
        <v>34</v>
      </c>
    </row>
    <row r="1001" spans="1:14" hidden="1" x14ac:dyDescent="0.4">
      <c r="A1001" s="43">
        <v>46</v>
      </c>
      <c r="B1001" s="5" t="s">
        <v>135</v>
      </c>
      <c r="C1001" s="5">
        <v>2009</v>
      </c>
      <c r="D1001" s="5" t="s">
        <v>246</v>
      </c>
      <c r="E1001" s="42" t="s">
        <v>247</v>
      </c>
      <c r="F1001" s="60">
        <v>0.15170135880421079</v>
      </c>
      <c r="G1001" s="61">
        <v>3083888</v>
      </c>
      <c r="H1001" s="61">
        <v>29.50450714217888</v>
      </c>
      <c r="I1001" s="61">
        <f>(I679+I656+I610)/3</f>
        <v>98.289227986314259</v>
      </c>
      <c r="J1001" s="61">
        <v>91000000</v>
      </c>
      <c r="K1001" s="61">
        <v>27.972141614814866</v>
      </c>
      <c r="L1001" s="61">
        <v>602.0632238328734</v>
      </c>
      <c r="M1001" s="61">
        <v>55.5555555555556</v>
      </c>
      <c r="N1001" s="60">
        <v>34.585000000000001</v>
      </c>
    </row>
    <row r="1002" spans="1:14" hidden="1" x14ac:dyDescent="0.4">
      <c r="A1002" s="43">
        <v>46</v>
      </c>
      <c r="B1002" s="5" t="s">
        <v>135</v>
      </c>
      <c r="C1002" s="5">
        <v>2010</v>
      </c>
      <c r="D1002" s="5" t="s">
        <v>246</v>
      </c>
      <c r="E1002" s="42" t="s">
        <v>247</v>
      </c>
      <c r="F1002" s="60">
        <v>0.15978196330240838</v>
      </c>
      <c r="G1002" s="61">
        <v>3147727</v>
      </c>
      <c r="H1002" s="61">
        <v>-16.228199699087426</v>
      </c>
      <c r="I1002" s="61">
        <v>100</v>
      </c>
      <c r="J1002" s="61">
        <v>91000000</v>
      </c>
      <c r="K1002" s="61">
        <v>37.471465456569064</v>
      </c>
      <c r="L1002" s="61">
        <v>504.97246017665179</v>
      </c>
      <c r="M1002" s="61">
        <v>54.1666666666667</v>
      </c>
      <c r="N1002" s="60">
        <v>35.174999999999997</v>
      </c>
    </row>
    <row r="1003" spans="1:14" hidden="1" x14ac:dyDescent="0.4">
      <c r="A1003" s="43">
        <v>46</v>
      </c>
      <c r="B1003" s="5" t="s">
        <v>135</v>
      </c>
      <c r="C1003" s="5">
        <v>2011</v>
      </c>
      <c r="D1003" s="5" t="s">
        <v>246</v>
      </c>
      <c r="E1003" s="42" t="s">
        <v>247</v>
      </c>
      <c r="F1003" s="60">
        <v>0.18577614829917977</v>
      </c>
      <c r="G1003" s="61">
        <v>3207570</v>
      </c>
      <c r="H1003" s="61">
        <v>19.538228145408127</v>
      </c>
      <c r="I1003" s="61">
        <f>(I681+I658+I612)/3</f>
        <v>103.71236789816487</v>
      </c>
      <c r="J1003" s="61">
        <v>39000000</v>
      </c>
      <c r="K1003" s="61">
        <v>47.393790118868388</v>
      </c>
      <c r="L1003" s="61">
        <v>643.79004231123872</v>
      </c>
      <c r="M1003" s="61">
        <v>56.862745098039198</v>
      </c>
      <c r="N1003" s="60">
        <v>35.771000000000001</v>
      </c>
    </row>
    <row r="1004" spans="1:14" hidden="1" x14ac:dyDescent="0.4">
      <c r="A1004" s="43">
        <v>46</v>
      </c>
      <c r="B1004" s="5" t="s">
        <v>135</v>
      </c>
      <c r="C1004" s="5">
        <v>2012</v>
      </c>
      <c r="D1004" s="5" t="s">
        <v>246</v>
      </c>
      <c r="E1004" s="42" t="s">
        <v>247</v>
      </c>
      <c r="F1004" s="60">
        <v>0.19225873732858309</v>
      </c>
      <c r="G1004" s="61">
        <v>3252596</v>
      </c>
      <c r="H1004" s="61">
        <f t="shared" ref="H1004:H1013" si="48">(H1003+H1002+H1001)/3</f>
        <v>10.93817852949986</v>
      </c>
      <c r="I1004" s="61">
        <f>(I682+I659+I613)/3</f>
        <v>107.378258912569</v>
      </c>
      <c r="J1004" s="61">
        <v>41357999.899999999</v>
      </c>
      <c r="K1004" s="61">
        <f t="shared" ref="K1004:K1013" si="49">(K1003+K1001+K1002)/3</f>
        <v>37.612465730084104</v>
      </c>
      <c r="L1004" s="63">
        <f t="shared" ref="L1004:L1014" si="50">(L1003+L1002+L1001)/3</f>
        <v>583.60857544025464</v>
      </c>
      <c r="M1004" s="63">
        <v>56.36363636363636</v>
      </c>
      <c r="N1004" s="60">
        <v>36.372</v>
      </c>
    </row>
    <row r="1005" spans="1:14" hidden="1" x14ac:dyDescent="0.4">
      <c r="A1005" s="43">
        <v>46</v>
      </c>
      <c r="B1005" s="5" t="s">
        <v>135</v>
      </c>
      <c r="C1005" s="5">
        <v>2013</v>
      </c>
      <c r="D1005" s="5" t="s">
        <v>246</v>
      </c>
      <c r="E1005" s="42" t="s">
        <v>247</v>
      </c>
      <c r="F1005" s="60">
        <v>0.17881200727952923</v>
      </c>
      <c r="G1005" s="61">
        <v>3296367</v>
      </c>
      <c r="H1005" s="61">
        <f t="shared" si="48"/>
        <v>4.7494023252735191</v>
      </c>
      <c r="I1005" s="61">
        <f>(I683+I660+I614)/3</f>
        <v>110.24420469286521</v>
      </c>
      <c r="J1005" s="61">
        <v>43859000</v>
      </c>
      <c r="K1005" s="61">
        <f t="shared" si="49"/>
        <v>40.825907101840521</v>
      </c>
      <c r="L1005" s="63">
        <f t="shared" si="50"/>
        <v>577.45702597604839</v>
      </c>
      <c r="M1005" s="63">
        <v>56.36363636363636</v>
      </c>
      <c r="N1005" s="60">
        <v>36.978999999999999</v>
      </c>
    </row>
    <row r="1006" spans="1:14" hidden="1" x14ac:dyDescent="0.4">
      <c r="A1006" s="43">
        <v>46</v>
      </c>
      <c r="B1006" s="5" t="s">
        <v>135</v>
      </c>
      <c r="C1006" s="5">
        <v>2014</v>
      </c>
      <c r="D1006" s="5" t="s">
        <v>246</v>
      </c>
      <c r="E1006" s="42" t="s">
        <v>247</v>
      </c>
      <c r="F1006" s="60">
        <v>0.17819568667865229</v>
      </c>
      <c r="G1006" s="61">
        <v>3323425</v>
      </c>
      <c r="H1006" s="61">
        <f t="shared" si="48"/>
        <v>11.741936333393836</v>
      </c>
      <c r="I1006" s="61">
        <f>(I684+I661+I615)/3</f>
        <v>111.46087405183908</v>
      </c>
      <c r="J1006" s="61">
        <v>46511000</v>
      </c>
      <c r="K1006" s="61">
        <f t="shared" si="49"/>
        <v>41.944054316931009</v>
      </c>
      <c r="L1006" s="63">
        <f t="shared" si="50"/>
        <v>601.61854790918062</v>
      </c>
      <c r="M1006" s="63">
        <v>55.357142857142847</v>
      </c>
      <c r="N1006" s="60">
        <v>37.590000000000003</v>
      </c>
    </row>
    <row r="1007" spans="1:14" hidden="1" x14ac:dyDescent="0.4">
      <c r="A1007" s="43">
        <v>46</v>
      </c>
      <c r="B1007" s="5" t="s">
        <v>135</v>
      </c>
      <c r="C1007" s="5">
        <v>2015</v>
      </c>
      <c r="D1007" s="5" t="s">
        <v>246</v>
      </c>
      <c r="E1007" s="42" t="s">
        <v>247</v>
      </c>
      <c r="F1007" s="60">
        <v>0.17092783665658084</v>
      </c>
      <c r="G1007" s="61">
        <v>3340006</v>
      </c>
      <c r="H1007" s="61">
        <f t="shared" si="48"/>
        <v>9.1431723960557392</v>
      </c>
      <c r="I1007" s="61">
        <f>(I662+I685+I616)/3</f>
        <v>121.95728913406406</v>
      </c>
      <c r="J1007" s="61">
        <v>49323000</v>
      </c>
      <c r="K1007" s="61">
        <f t="shared" si="49"/>
        <v>40.127475716285211</v>
      </c>
      <c r="L1007" s="63">
        <f t="shared" si="50"/>
        <v>587.56138310849462</v>
      </c>
      <c r="M1007" s="63">
        <f t="shared" ref="M1007:M1014" si="51">(M1006+M1005+M1004)/3</f>
        <v>56.028138528138527</v>
      </c>
      <c r="N1007" s="60">
        <v>38.206000000000003</v>
      </c>
    </row>
    <row r="1008" spans="1:14" hidden="1" x14ac:dyDescent="0.4">
      <c r="A1008" s="43">
        <v>46</v>
      </c>
      <c r="B1008" s="5" t="s">
        <v>135</v>
      </c>
      <c r="C1008" s="5">
        <v>2016</v>
      </c>
      <c r="D1008" s="5" t="s">
        <v>246</v>
      </c>
      <c r="E1008" s="42" t="s">
        <v>247</v>
      </c>
      <c r="F1008" s="60">
        <v>0.17249643195364914</v>
      </c>
      <c r="G1008" s="61">
        <v>3365287</v>
      </c>
      <c r="H1008" s="61">
        <f t="shared" si="48"/>
        <v>8.5448370182410311</v>
      </c>
      <c r="I1008" s="61">
        <f>(I686+I663+I617)/3</f>
        <v>117.93802284421099</v>
      </c>
      <c r="J1008" s="61">
        <v>52305000</v>
      </c>
      <c r="K1008" s="61">
        <f t="shared" si="49"/>
        <v>40.965812378352247</v>
      </c>
      <c r="L1008" s="63">
        <f t="shared" si="50"/>
        <v>588.87898566457454</v>
      </c>
      <c r="M1008" s="63">
        <f t="shared" si="51"/>
        <v>55.916305916305909</v>
      </c>
      <c r="N1008" s="60">
        <v>38.826999999999998</v>
      </c>
    </row>
    <row r="1009" spans="1:14" hidden="1" x14ac:dyDescent="0.4">
      <c r="A1009" s="43">
        <v>46</v>
      </c>
      <c r="B1009" s="5" t="s">
        <v>135</v>
      </c>
      <c r="C1009" s="5">
        <v>2017</v>
      </c>
      <c r="D1009" s="5" t="s">
        <v>246</v>
      </c>
      <c r="E1009" s="42" t="s">
        <v>247</v>
      </c>
      <c r="F1009" s="60">
        <v>0.17117499815274545</v>
      </c>
      <c r="G1009" s="61">
        <v>3396933</v>
      </c>
      <c r="H1009" s="61">
        <f t="shared" si="48"/>
        <v>9.80998191589687</v>
      </c>
      <c r="I1009" s="61" t="s">
        <v>34</v>
      </c>
      <c r="J1009" s="61">
        <v>55468000</v>
      </c>
      <c r="K1009" s="61">
        <f t="shared" si="49"/>
        <v>41.012447470522822</v>
      </c>
      <c r="L1009" s="63">
        <f t="shared" si="50"/>
        <v>592.68630556074993</v>
      </c>
      <c r="M1009" s="63">
        <f t="shared" si="51"/>
        <v>55.767195767195766</v>
      </c>
      <c r="N1009" s="60">
        <v>39.451000000000001</v>
      </c>
    </row>
    <row r="1010" spans="1:14" hidden="1" x14ac:dyDescent="0.4">
      <c r="A1010" s="43">
        <v>46</v>
      </c>
      <c r="B1010" s="5" t="s">
        <v>135</v>
      </c>
      <c r="C1010" s="5">
        <v>2018</v>
      </c>
      <c r="D1010" s="5" t="s">
        <v>246</v>
      </c>
      <c r="E1010" s="42" t="s">
        <v>247</v>
      </c>
      <c r="F1010" s="60">
        <v>0.19669852968066748</v>
      </c>
      <c r="G1010" s="61">
        <v>3445374</v>
      </c>
      <c r="H1010" s="61">
        <f t="shared" si="48"/>
        <v>9.1659971100645468</v>
      </c>
      <c r="I1010" s="61">
        <f>(I688+I665+I619)/3</f>
        <v>117.4767463031551</v>
      </c>
      <c r="J1010" s="61">
        <v>61015000</v>
      </c>
      <c r="K1010" s="61">
        <f t="shared" si="49"/>
        <v>40.701911855053424</v>
      </c>
      <c r="L1010" s="63">
        <f t="shared" si="50"/>
        <v>589.70889144460637</v>
      </c>
      <c r="M1010" s="63">
        <f t="shared" si="51"/>
        <v>55.903880070546734</v>
      </c>
      <c r="N1010" s="60">
        <v>40.08</v>
      </c>
    </row>
    <row r="1011" spans="1:14" hidden="1" x14ac:dyDescent="0.4">
      <c r="A1011" s="43">
        <v>46</v>
      </c>
      <c r="B1011" s="5" t="s">
        <v>135</v>
      </c>
      <c r="C1011" s="5">
        <v>2019</v>
      </c>
      <c r="D1011" s="5" t="s">
        <v>246</v>
      </c>
      <c r="E1011" s="42" t="s">
        <v>247</v>
      </c>
      <c r="F1011" s="60">
        <v>0.1992672954123364</v>
      </c>
      <c r="G1011" s="61">
        <v>3498818</v>
      </c>
      <c r="H1011" s="61">
        <f t="shared" si="48"/>
        <v>9.1736053480674826</v>
      </c>
      <c r="I1011" s="61">
        <f>(I689+I666+I620)/3</f>
        <v>119.59722447826182</v>
      </c>
      <c r="J1011" s="61">
        <v>-60671910</v>
      </c>
      <c r="K1011" s="61">
        <f t="shared" si="49"/>
        <v>40.893390567976162</v>
      </c>
      <c r="L1011" s="63">
        <f t="shared" si="50"/>
        <v>590.42472755664357</v>
      </c>
      <c r="M1011" s="63">
        <f t="shared" si="51"/>
        <v>55.8624605846828</v>
      </c>
      <c r="N1011" s="60">
        <v>40.712000000000003</v>
      </c>
    </row>
    <row r="1012" spans="1:14" hidden="1" x14ac:dyDescent="0.4">
      <c r="A1012" s="43">
        <v>46</v>
      </c>
      <c r="B1012" s="5" t="s">
        <v>135</v>
      </c>
      <c r="C1012" s="5">
        <v>2020</v>
      </c>
      <c r="D1012" s="5" t="s">
        <v>246</v>
      </c>
      <c r="E1012" s="42" t="s">
        <v>247</v>
      </c>
      <c r="F1012" s="60">
        <v>0.19865754296841165</v>
      </c>
      <c r="G1012" s="61">
        <v>3555868</v>
      </c>
      <c r="H1012" s="61">
        <f t="shared" si="48"/>
        <v>9.3831947913429659</v>
      </c>
      <c r="I1012" s="61">
        <f>(I667+I621+I690)/3</f>
        <v>120.50420570075259</v>
      </c>
      <c r="J1012" s="61">
        <v>-30349590</v>
      </c>
      <c r="K1012" s="61">
        <f t="shared" si="49"/>
        <v>40.869249964517472</v>
      </c>
      <c r="L1012" s="63">
        <f t="shared" si="50"/>
        <v>590.93997485399996</v>
      </c>
      <c r="M1012" s="63">
        <f t="shared" si="51"/>
        <v>55.844512140808433</v>
      </c>
      <c r="N1012" s="60">
        <v>41.347000000000001</v>
      </c>
    </row>
    <row r="1013" spans="1:14" hidden="1" x14ac:dyDescent="0.4">
      <c r="A1013" s="43">
        <v>46</v>
      </c>
      <c r="B1013" s="5" t="s">
        <v>135</v>
      </c>
      <c r="C1013" s="5">
        <v>2021</v>
      </c>
      <c r="D1013" s="5" t="s">
        <v>246</v>
      </c>
      <c r="E1013" s="42" t="s">
        <v>247</v>
      </c>
      <c r="F1013" s="60">
        <f>(F1010+F1011+F1012)/3</f>
        <v>0.19820778935380515</v>
      </c>
      <c r="G1013" s="61">
        <v>3620312</v>
      </c>
      <c r="H1013" s="61">
        <f t="shared" si="48"/>
        <v>9.2409324164916651</v>
      </c>
      <c r="I1013" s="61">
        <f>(I691+I668+I622)/3</f>
        <v>118.93273176470791</v>
      </c>
      <c r="J1013" s="61">
        <v>-31228190</v>
      </c>
      <c r="K1013" s="61">
        <f t="shared" si="49"/>
        <v>40.821517462515686</v>
      </c>
      <c r="L1013" s="63">
        <f t="shared" si="50"/>
        <v>590.35786461841656</v>
      </c>
      <c r="M1013" s="63">
        <f t="shared" si="51"/>
        <v>55.870284265345987</v>
      </c>
      <c r="N1013" s="60">
        <v>41.984999999999999</v>
      </c>
    </row>
    <row r="1014" spans="1:14" hidden="1" x14ac:dyDescent="0.4">
      <c r="A1014" s="43">
        <v>46</v>
      </c>
      <c r="B1014" s="5" t="s">
        <v>135</v>
      </c>
      <c r="C1014" s="5">
        <v>2022</v>
      </c>
      <c r="D1014" s="5" t="s">
        <v>246</v>
      </c>
      <c r="E1014" s="42" t="s">
        <v>247</v>
      </c>
      <c r="F1014" s="60">
        <f>(F1011+F1012+F1013)/3</f>
        <v>0.19871087591151773</v>
      </c>
      <c r="G1014" s="61">
        <v>3684032</v>
      </c>
      <c r="H1014" s="63" t="e">
        <f>#REF!*0.95</f>
        <v>#REF!</v>
      </c>
      <c r="I1014" s="61">
        <f>(I692+I669+I623)/3</f>
        <v>122.46131942482369</v>
      </c>
      <c r="J1014" s="61">
        <v>-32045670</v>
      </c>
      <c r="K1014" s="64" t="e">
        <f>#REF!*0.95</f>
        <v>#REF!</v>
      </c>
      <c r="L1014" s="63">
        <f t="shared" si="50"/>
        <v>590.57418900968662</v>
      </c>
      <c r="M1014" s="63">
        <f t="shared" si="51"/>
        <v>55.859085663612404</v>
      </c>
      <c r="N1014" s="60">
        <v>42.625</v>
      </c>
    </row>
    <row r="1015" spans="1:14" hidden="1" x14ac:dyDescent="0.4">
      <c r="A1015" s="43">
        <v>47</v>
      </c>
      <c r="B1015" s="5" t="s">
        <v>136</v>
      </c>
      <c r="C1015" s="5">
        <v>2000</v>
      </c>
      <c r="D1015" s="5" t="s">
        <v>246</v>
      </c>
      <c r="E1015" s="42" t="s">
        <v>247</v>
      </c>
      <c r="F1015" s="60">
        <v>10.689091149869183</v>
      </c>
      <c r="G1015" s="64">
        <v>1396985</v>
      </c>
      <c r="H1015" s="64">
        <v>3.6847064485181988</v>
      </c>
      <c r="I1015" s="64">
        <f>(I992+I670+I647)/3</f>
        <v>342.66985910729153</v>
      </c>
      <c r="J1015" s="64">
        <v>416214286.78788698</v>
      </c>
      <c r="K1015" s="64">
        <v>126.49561016552313</v>
      </c>
      <c r="L1015" s="64">
        <v>4070.6090241020797</v>
      </c>
      <c r="M1015" s="61">
        <v>78.221915920055125</v>
      </c>
      <c r="N1015" s="60">
        <v>69.367999999999995</v>
      </c>
    </row>
    <row r="1016" spans="1:14" hidden="1" x14ac:dyDescent="0.4">
      <c r="A1016" s="43">
        <v>47</v>
      </c>
      <c r="B1016" s="5" t="s">
        <v>136</v>
      </c>
      <c r="C1016" s="5">
        <v>2001</v>
      </c>
      <c r="D1016" s="5" t="s">
        <v>246</v>
      </c>
      <c r="E1016" s="42" t="s">
        <v>247</v>
      </c>
      <c r="F1016" s="60">
        <v>10.972938121121089</v>
      </c>
      <c r="G1016" s="64">
        <v>1388115</v>
      </c>
      <c r="H1016" s="64">
        <v>6.8004730367422752</v>
      </c>
      <c r="I1016" s="64">
        <f>(I993+I671+I648)/3</f>
        <v>185.08222011219888</v>
      </c>
      <c r="J1016" s="64">
        <v>592889580.18247294</v>
      </c>
      <c r="K1016" s="64">
        <v>126.45698790150777</v>
      </c>
      <c r="L1016" s="64">
        <v>4505.8583323318835</v>
      </c>
      <c r="M1016" s="61">
        <v>74.482297929191702</v>
      </c>
      <c r="N1016" s="60">
        <v>69.242000000000004</v>
      </c>
    </row>
    <row r="1017" spans="1:14" hidden="1" x14ac:dyDescent="0.4">
      <c r="A1017" s="43">
        <v>47</v>
      </c>
      <c r="B1017" s="5" t="s">
        <v>136</v>
      </c>
      <c r="C1017" s="5">
        <v>2002</v>
      </c>
      <c r="D1017" s="5" t="s">
        <v>246</v>
      </c>
      <c r="E1017" s="42" t="s">
        <v>247</v>
      </c>
      <c r="F1017" s="60">
        <v>10.726139123500198</v>
      </c>
      <c r="G1017" s="64">
        <v>1379350</v>
      </c>
      <c r="H1017" s="64">
        <v>4.8576630322936012</v>
      </c>
      <c r="I1017" s="64">
        <f>(I994+I672+I649)/3</f>
        <v>103.51832584101375</v>
      </c>
      <c r="J1017" s="64">
        <v>338234260.37691301</v>
      </c>
      <c r="K1017" s="64">
        <v>123.31821470665689</v>
      </c>
      <c r="L1017" s="64">
        <v>5341.6289467700217</v>
      </c>
      <c r="M1017" s="61">
        <v>75.497597803706242</v>
      </c>
      <c r="N1017" s="60">
        <v>69.116</v>
      </c>
    </row>
    <row r="1018" spans="1:14" hidden="1" x14ac:dyDescent="0.4">
      <c r="A1018" s="43">
        <v>47</v>
      </c>
      <c r="B1018" s="5" t="s">
        <v>136</v>
      </c>
      <c r="C1018" s="5">
        <v>2003</v>
      </c>
      <c r="D1018" s="5" t="s">
        <v>246</v>
      </c>
      <c r="E1018" s="42" t="s">
        <v>247</v>
      </c>
      <c r="F1018" s="60">
        <v>12.170246293918524</v>
      </c>
      <c r="G1018" s="64">
        <v>1370720</v>
      </c>
      <c r="H1018" s="64">
        <v>3.8886139103935875</v>
      </c>
      <c r="I1018" s="64">
        <f>(I995+I673+I650)/3</f>
        <v>89.653281930952986</v>
      </c>
      <c r="J1018" s="64">
        <v>1038244664.19461</v>
      </c>
      <c r="K1018" s="64">
        <v>122.77687523457801</v>
      </c>
      <c r="L1018" s="64">
        <v>7203.5230378664628</v>
      </c>
      <c r="M1018" s="61">
        <v>77.536231884057983</v>
      </c>
      <c r="N1018" s="60">
        <v>68.989000000000004</v>
      </c>
    </row>
    <row r="1019" spans="1:14" hidden="1" x14ac:dyDescent="0.4">
      <c r="A1019" s="43">
        <v>47</v>
      </c>
      <c r="B1019" s="5" t="s">
        <v>136</v>
      </c>
      <c r="C1019" s="5">
        <v>2004</v>
      </c>
      <c r="D1019" s="5" t="s">
        <v>246</v>
      </c>
      <c r="E1019" s="42" t="s">
        <v>247</v>
      </c>
      <c r="F1019" s="60">
        <v>12.296796447836776</v>
      </c>
      <c r="G1019" s="64">
        <v>1362550</v>
      </c>
      <c r="H1019" s="64">
        <v>4.6904693692966504</v>
      </c>
      <c r="I1019" s="64">
        <f>(I996+I674+I651)/3</f>
        <v>87.300308107301063</v>
      </c>
      <c r="J1019" s="64">
        <v>1086893435.16594</v>
      </c>
      <c r="K1019" s="64">
        <v>129.97820803953257</v>
      </c>
      <c r="L1019" s="64">
        <v>8914.1035567445124</v>
      </c>
      <c r="M1019" s="61">
        <v>77.196149217809875</v>
      </c>
      <c r="N1019" s="60">
        <v>68.861999999999995</v>
      </c>
    </row>
    <row r="1020" spans="1:14" hidden="1" x14ac:dyDescent="0.4">
      <c r="A1020" s="43">
        <v>47</v>
      </c>
      <c r="B1020" s="5" t="s">
        <v>136</v>
      </c>
      <c r="C1020" s="5">
        <v>2005</v>
      </c>
      <c r="D1020" s="5" t="s">
        <v>246</v>
      </c>
      <c r="E1020" s="42" t="s">
        <v>247</v>
      </c>
      <c r="F1020" s="60">
        <v>12.406266723256628</v>
      </c>
      <c r="G1020" s="64">
        <v>1354775</v>
      </c>
      <c r="H1020" s="64">
        <v>5.9237495946647272</v>
      </c>
      <c r="I1020" s="64">
        <f>(I997+I675+I652)/3</f>
        <v>86.795873357983339</v>
      </c>
      <c r="J1020" s="64">
        <v>3057558404.5985398</v>
      </c>
      <c r="K1020" s="64">
        <v>135.93881658463565</v>
      </c>
      <c r="L1020" s="64">
        <v>10412.644313796647</v>
      </c>
      <c r="M1020" s="61">
        <v>76.575505350772886</v>
      </c>
      <c r="N1020" s="60">
        <v>68.734999999999999</v>
      </c>
    </row>
    <row r="1021" spans="1:14" hidden="1" x14ac:dyDescent="0.4">
      <c r="A1021" s="43">
        <v>47</v>
      </c>
      <c r="B1021" s="5" t="s">
        <v>136</v>
      </c>
      <c r="C1021" s="5">
        <v>2006</v>
      </c>
      <c r="D1021" s="5" t="s">
        <v>246</v>
      </c>
      <c r="E1021" s="42" t="s">
        <v>247</v>
      </c>
      <c r="F1021" s="60">
        <v>11.946748242142544</v>
      </c>
      <c r="G1021" s="64">
        <v>1346810</v>
      </c>
      <c r="H1021" s="64">
        <v>8.9785794608663991</v>
      </c>
      <c r="I1021" s="64">
        <f>(I998+I676+I653)/3</f>
        <v>92.854797526026957</v>
      </c>
      <c r="J1021" s="64">
        <v>1758167635.56107</v>
      </c>
      <c r="K1021" s="64">
        <v>136.64322094667745</v>
      </c>
      <c r="L1021" s="64">
        <v>12639.400067729612</v>
      </c>
      <c r="M1021" s="61">
        <v>74.243399871216994</v>
      </c>
      <c r="N1021" s="60">
        <v>68.606999999999999</v>
      </c>
    </row>
    <row r="1022" spans="1:14" hidden="1" x14ac:dyDescent="0.4">
      <c r="A1022" s="43">
        <v>47</v>
      </c>
      <c r="B1022" s="5" t="s">
        <v>136</v>
      </c>
      <c r="C1022" s="5">
        <v>2007</v>
      </c>
      <c r="D1022" s="5" t="s">
        <v>246</v>
      </c>
      <c r="E1022" s="42" t="s">
        <v>247</v>
      </c>
      <c r="F1022" s="60">
        <v>14.743115433958886</v>
      </c>
      <c r="G1022" s="64">
        <v>1340680</v>
      </c>
      <c r="H1022" s="64">
        <v>12.35838818408574</v>
      </c>
      <c r="I1022" s="64">
        <f>(I999+I677+I654)/3</f>
        <v>91.757656902211963</v>
      </c>
      <c r="J1022" s="64">
        <v>3033145919.8765998</v>
      </c>
      <c r="K1022" s="64">
        <v>133.98760125243473</v>
      </c>
      <c r="L1022" s="64">
        <v>16744.584451634262</v>
      </c>
      <c r="M1022" s="61">
        <v>77.300930713547046</v>
      </c>
      <c r="N1022" s="60">
        <v>68.478999999999999</v>
      </c>
    </row>
    <row r="1023" spans="1:14" hidden="1" x14ac:dyDescent="0.4">
      <c r="A1023" s="43">
        <v>47</v>
      </c>
      <c r="B1023" s="5" t="s">
        <v>136</v>
      </c>
      <c r="C1023" s="5">
        <v>2008</v>
      </c>
      <c r="D1023" s="5" t="s">
        <v>246</v>
      </c>
      <c r="E1023" s="42" t="s">
        <v>247</v>
      </c>
      <c r="F1023" s="60">
        <v>13.074288193016178</v>
      </c>
      <c r="G1023" s="64">
        <v>1337090</v>
      </c>
      <c r="H1023" s="64">
        <v>6.8025234294926378</v>
      </c>
      <c r="I1023" s="64">
        <f>(I1000+I678+I655)/3</f>
        <v>94.576942820107107</v>
      </c>
      <c r="J1023" s="64">
        <v>1977264596.9639201</v>
      </c>
      <c r="K1023" s="64">
        <v>136.6890511433823</v>
      </c>
      <c r="L1023" s="64">
        <v>18204.966478676226</v>
      </c>
      <c r="M1023" s="61">
        <v>76.351351351351354</v>
      </c>
      <c r="N1023" s="60">
        <v>68.350999999999999</v>
      </c>
    </row>
    <row r="1024" spans="1:14" hidden="1" x14ac:dyDescent="0.4">
      <c r="A1024" s="43">
        <v>47</v>
      </c>
      <c r="B1024" s="5" t="s">
        <v>136</v>
      </c>
      <c r="C1024" s="5">
        <v>2009</v>
      </c>
      <c r="D1024" s="5" t="s">
        <v>246</v>
      </c>
      <c r="E1024" s="42" t="s">
        <v>247</v>
      </c>
      <c r="F1024" s="60">
        <v>10.52659580446829</v>
      </c>
      <c r="G1024" s="64">
        <v>1334515</v>
      </c>
      <c r="H1024" s="64">
        <v>-0.38868174267153677</v>
      </c>
      <c r="I1024" s="64">
        <f>(I1001+I679+I656)/3</f>
        <v>97.349844724284353</v>
      </c>
      <c r="J1024" s="64">
        <v>1866296946.5753</v>
      </c>
      <c r="K1024" s="64">
        <v>116.76474767362475</v>
      </c>
      <c r="L1024" s="64">
        <v>14711.735272822296</v>
      </c>
      <c r="M1024" s="61">
        <v>76.422764227642276</v>
      </c>
      <c r="N1024" s="60">
        <v>68.222999999999999</v>
      </c>
    </row>
    <row r="1025" spans="1:14" hidden="1" x14ac:dyDescent="0.4">
      <c r="A1025" s="43">
        <v>47</v>
      </c>
      <c r="B1025" s="5" t="s">
        <v>136</v>
      </c>
      <c r="C1025" s="5">
        <v>2010</v>
      </c>
      <c r="D1025" s="5" t="s">
        <v>246</v>
      </c>
      <c r="E1025" s="42" t="s">
        <v>247</v>
      </c>
      <c r="F1025" s="60">
        <v>13.894665690305866</v>
      </c>
      <c r="G1025" s="64">
        <v>1331475</v>
      </c>
      <c r="H1025" s="64">
        <v>1.8223523042534566</v>
      </c>
      <c r="I1025" s="64">
        <v>100</v>
      </c>
      <c r="J1025" s="64">
        <v>2592255114.54213</v>
      </c>
      <c r="K1025" s="64">
        <v>143.6782240786188</v>
      </c>
      <c r="L1025" s="64">
        <v>14663.044612646472</v>
      </c>
      <c r="M1025" s="61">
        <v>80.750670241286869</v>
      </c>
      <c r="N1025" s="60">
        <v>68.093999999999994</v>
      </c>
    </row>
    <row r="1026" spans="1:14" hidden="1" x14ac:dyDescent="0.4">
      <c r="A1026" s="43">
        <v>47</v>
      </c>
      <c r="B1026" s="5" t="s">
        <v>136</v>
      </c>
      <c r="C1026" s="5">
        <v>2011</v>
      </c>
      <c r="D1026" s="5" t="s">
        <v>246</v>
      </c>
      <c r="E1026" s="42" t="s">
        <v>247</v>
      </c>
      <c r="F1026" s="60">
        <v>13.938568928591067</v>
      </c>
      <c r="G1026" s="64">
        <v>1327439</v>
      </c>
      <c r="H1026" s="64">
        <v>5.4737367852274019</v>
      </c>
      <c r="I1026" s="64">
        <f>(I1003+I681+I658)/3</f>
        <v>104.05183583824184</v>
      </c>
      <c r="J1026" s="64">
        <v>1119148299.05953</v>
      </c>
      <c r="K1026" s="64">
        <v>167.39197983169413</v>
      </c>
      <c r="L1026" s="64">
        <v>17487.804783092168</v>
      </c>
      <c r="M1026" s="61">
        <v>78.373800112930553</v>
      </c>
      <c r="N1026" s="60">
        <v>67.965000000000003</v>
      </c>
    </row>
    <row r="1027" spans="1:14" hidden="1" x14ac:dyDescent="0.4">
      <c r="A1027" s="43">
        <v>47</v>
      </c>
      <c r="B1027" s="5" t="s">
        <v>136</v>
      </c>
      <c r="C1027" s="5">
        <v>2012</v>
      </c>
      <c r="D1027" s="5" t="s">
        <v>246</v>
      </c>
      <c r="E1027" s="42" t="s">
        <v>247</v>
      </c>
      <c r="F1027" s="60">
        <v>12.844221196707331</v>
      </c>
      <c r="G1027" s="64">
        <v>1322696</v>
      </c>
      <c r="H1027" s="64">
        <v>4.0721756227370776</v>
      </c>
      <c r="I1027" s="64">
        <f>(I1004+I682+I659)/3</f>
        <v>106.94772052864199</v>
      </c>
      <c r="J1027" s="64">
        <v>1787341526.52249</v>
      </c>
      <c r="K1027" s="64">
        <v>170.75992641941181</v>
      </c>
      <c r="L1027" s="64">
        <v>17403.205325476698</v>
      </c>
      <c r="M1027" s="61">
        <v>76.824817518248182</v>
      </c>
      <c r="N1027" s="60">
        <v>67.974000000000004</v>
      </c>
    </row>
    <row r="1028" spans="1:14" hidden="1" x14ac:dyDescent="0.4">
      <c r="A1028" s="43">
        <v>47</v>
      </c>
      <c r="B1028" s="5" t="s">
        <v>136</v>
      </c>
      <c r="C1028" s="5">
        <v>2013</v>
      </c>
      <c r="D1028" s="5" t="s">
        <v>246</v>
      </c>
      <c r="E1028" s="42" t="s">
        <v>247</v>
      </c>
      <c r="F1028" s="60">
        <v>14.299349695029655</v>
      </c>
      <c r="G1028" s="64">
        <v>1317997</v>
      </c>
      <c r="H1028" s="64">
        <v>4.0312499901982335</v>
      </c>
      <c r="I1028" s="64">
        <f>(I1005+I683+I660)/3</f>
        <v>108.77434613171228</v>
      </c>
      <c r="J1028" s="64">
        <v>1097942106.98721</v>
      </c>
      <c r="K1028" s="64">
        <v>166.45283453081586</v>
      </c>
      <c r="L1028" s="64">
        <v>19056.001922698946</v>
      </c>
      <c r="M1028" s="61">
        <v>78.950159066808069</v>
      </c>
      <c r="N1028" s="60">
        <v>68.122</v>
      </c>
    </row>
    <row r="1029" spans="1:14" hidden="1" x14ac:dyDescent="0.4">
      <c r="A1029" s="43">
        <v>47</v>
      </c>
      <c r="B1029" s="5" t="s">
        <v>136</v>
      </c>
      <c r="C1029" s="5">
        <v>2014</v>
      </c>
      <c r="D1029" s="5" t="s">
        <v>246</v>
      </c>
      <c r="E1029" s="42" t="s">
        <v>247</v>
      </c>
      <c r="F1029" s="60">
        <v>13.384783328071691</v>
      </c>
      <c r="G1029" s="64">
        <v>1314545</v>
      </c>
      <c r="H1029" s="64">
        <v>2.9156133231875714</v>
      </c>
      <c r="I1029" s="64">
        <f>(I1006+I684+I661)/3</f>
        <v>109.16162918418978</v>
      </c>
      <c r="J1029" s="64">
        <v>1781648554.4811599</v>
      </c>
      <c r="K1029" s="64">
        <v>160.24147473197877</v>
      </c>
      <c r="L1029" s="64">
        <v>20261.066730388637</v>
      </c>
      <c r="M1029" s="61">
        <v>78.08219178082193</v>
      </c>
      <c r="N1029" s="60">
        <v>68.269000000000005</v>
      </c>
    </row>
    <row r="1030" spans="1:14" hidden="1" x14ac:dyDescent="0.4">
      <c r="A1030" s="43">
        <v>47</v>
      </c>
      <c r="B1030" s="5" t="s">
        <v>136</v>
      </c>
      <c r="C1030" s="5">
        <v>2015</v>
      </c>
      <c r="D1030" s="5" t="s">
        <v>246</v>
      </c>
      <c r="E1030" s="42" t="s">
        <v>247</v>
      </c>
      <c r="F1030" s="60">
        <v>10.929773066434951</v>
      </c>
      <c r="G1030" s="64">
        <v>1315407</v>
      </c>
      <c r="H1030" s="64">
        <v>1.0364408302260699</v>
      </c>
      <c r="I1030" s="64">
        <f>(I1007+I685+I662)/3</f>
        <v>119.2615673509974</v>
      </c>
      <c r="J1030" s="64">
        <v>-715465129.88972199</v>
      </c>
      <c r="K1030" s="64">
        <v>150.9371897017754</v>
      </c>
      <c r="L1030" s="64">
        <v>17402.037612807875</v>
      </c>
      <c r="M1030" s="61">
        <f t="shared" ref="M1030:M1037" si="52">(M1029+M1028+M1027)/3</f>
        <v>77.952389455292732</v>
      </c>
      <c r="N1030" s="60">
        <v>68.415999999999997</v>
      </c>
    </row>
    <row r="1031" spans="1:14" hidden="1" x14ac:dyDescent="0.4">
      <c r="A1031" s="43">
        <v>47</v>
      </c>
      <c r="B1031" s="5" t="s">
        <v>136</v>
      </c>
      <c r="C1031" s="5">
        <v>2016</v>
      </c>
      <c r="D1031" s="5" t="s">
        <v>246</v>
      </c>
      <c r="E1031" s="42" t="s">
        <v>247</v>
      </c>
      <c r="F1031" s="60">
        <v>12.089467164213136</v>
      </c>
      <c r="G1031" s="64">
        <v>1315790</v>
      </c>
      <c r="H1031" s="64">
        <v>2.1873099074643818</v>
      </c>
      <c r="I1031" s="64">
        <f>(I1008+I686+I663)/3</f>
        <v>115.95345425620131</v>
      </c>
      <c r="J1031" s="64">
        <v>925762256.70931602</v>
      </c>
      <c r="K1031" s="64">
        <v>150.40869674373306</v>
      </c>
      <c r="L1031" s="64">
        <v>18295.342932211355</v>
      </c>
      <c r="M1031" s="61">
        <f t="shared" si="52"/>
        <v>78.328246767640906</v>
      </c>
      <c r="N1031" s="60">
        <v>68.563000000000002</v>
      </c>
    </row>
    <row r="1032" spans="1:14" hidden="1" x14ac:dyDescent="0.4">
      <c r="A1032" s="43">
        <v>47</v>
      </c>
      <c r="B1032" s="5" t="s">
        <v>136</v>
      </c>
      <c r="C1032" s="5">
        <v>2017</v>
      </c>
      <c r="D1032" s="5" t="s">
        <v>246</v>
      </c>
      <c r="E1032" s="42" t="s">
        <v>247</v>
      </c>
      <c r="F1032" s="60">
        <v>12.732430331626922</v>
      </c>
      <c r="G1032" s="64">
        <v>1317384</v>
      </c>
      <c r="H1032" s="64">
        <v>3.5903650147909758</v>
      </c>
      <c r="I1032" s="64">
        <f>(I1029+I1030+I1031)/3</f>
        <v>114.79221693046283</v>
      </c>
      <c r="J1032" s="64">
        <v>1735775304.25103</v>
      </c>
      <c r="K1032" s="64">
        <v>147.56372239644395</v>
      </c>
      <c r="L1032" s="64">
        <v>20437.765376735962</v>
      </c>
      <c r="M1032" s="61">
        <f t="shared" si="52"/>
        <v>78.120942667918527</v>
      </c>
      <c r="N1032" s="60">
        <v>68.716999999999999</v>
      </c>
    </row>
    <row r="1033" spans="1:14" hidden="1" x14ac:dyDescent="0.4">
      <c r="A1033" s="43">
        <v>47</v>
      </c>
      <c r="B1033" s="5" t="s">
        <v>136</v>
      </c>
      <c r="C1033" s="5">
        <v>2018</v>
      </c>
      <c r="D1033" s="5" t="s">
        <v>246</v>
      </c>
      <c r="E1033" s="42" t="s">
        <v>247</v>
      </c>
      <c r="F1033" s="60">
        <v>11.88893604049087</v>
      </c>
      <c r="G1033" s="64">
        <v>1321977</v>
      </c>
      <c r="H1033" s="64">
        <v>4.8377794152397087</v>
      </c>
      <c r="I1033" s="64">
        <f>(I1010+I688+I665)/3</f>
        <v>115.9824504085568</v>
      </c>
      <c r="J1033" s="64">
        <v>1232358347.85304</v>
      </c>
      <c r="K1033" s="64">
        <v>145.92029608313626</v>
      </c>
      <c r="L1033" s="64">
        <v>23165.849478643726</v>
      </c>
      <c r="M1033" s="61">
        <f t="shared" si="52"/>
        <v>78.133859630284064</v>
      </c>
      <c r="N1033" s="60">
        <v>68.88</v>
      </c>
    </row>
    <row r="1034" spans="1:14" hidden="1" x14ac:dyDescent="0.4">
      <c r="A1034" s="43">
        <v>47</v>
      </c>
      <c r="B1034" s="5" t="s">
        <v>136</v>
      </c>
      <c r="C1034" s="5">
        <v>2019</v>
      </c>
      <c r="D1034" s="5" t="s">
        <v>246</v>
      </c>
      <c r="E1034" s="42" t="s">
        <v>247</v>
      </c>
      <c r="F1034" s="60">
        <v>7.5821201026755647</v>
      </c>
      <c r="G1034" s="64">
        <v>1326898</v>
      </c>
      <c r="H1034" s="64">
        <v>3.2070584262681336</v>
      </c>
      <c r="I1034" s="64">
        <f>(I1011+I689+I666)/3</f>
        <v>119.07054047929643</v>
      </c>
      <c r="J1034" s="64">
        <v>3071060276.3920598</v>
      </c>
      <c r="K1034" s="64">
        <v>143.75453025376626</v>
      </c>
      <c r="L1034" s="64">
        <v>23424.484707351759</v>
      </c>
      <c r="M1034" s="61">
        <f t="shared" si="52"/>
        <v>78.194349688614508</v>
      </c>
      <c r="N1034" s="60">
        <v>69.051000000000002</v>
      </c>
    </row>
    <row r="1035" spans="1:14" hidden="1" x14ac:dyDescent="0.4">
      <c r="A1035" s="43">
        <v>47</v>
      </c>
      <c r="B1035" s="5" t="s">
        <v>136</v>
      </c>
      <c r="C1035" s="5">
        <v>2020</v>
      </c>
      <c r="D1035" s="5" t="s">
        <v>246</v>
      </c>
      <c r="E1035" s="42" t="s">
        <v>247</v>
      </c>
      <c r="F1035" s="60">
        <v>5.3383998158736761</v>
      </c>
      <c r="G1035" s="64">
        <v>1329522</v>
      </c>
      <c r="H1035" s="64">
        <v>-0.53150946169857605</v>
      </c>
      <c r="I1035" s="64">
        <f>(I1012+I690+I667)/3</f>
        <v>119.45957335342813</v>
      </c>
      <c r="J1035" s="64">
        <v>3758341346.8696399</v>
      </c>
      <c r="K1035" s="64">
        <v>138.46633869994892</v>
      </c>
      <c r="L1035" s="64">
        <v>23595.243683644083</v>
      </c>
      <c r="M1035" s="61">
        <f t="shared" si="52"/>
        <v>78.149717328939047</v>
      </c>
      <c r="N1035" s="60">
        <v>69.228999999999999</v>
      </c>
    </row>
    <row r="1036" spans="1:14" hidden="1" x14ac:dyDescent="0.4">
      <c r="A1036" s="43">
        <v>47</v>
      </c>
      <c r="B1036" s="5" t="s">
        <v>136</v>
      </c>
      <c r="C1036" s="5">
        <v>2021</v>
      </c>
      <c r="D1036" s="5" t="s">
        <v>246</v>
      </c>
      <c r="E1036" s="42" t="s">
        <v>247</v>
      </c>
      <c r="F1036" s="60">
        <f>(F1033+F1034+F1035)/3</f>
        <v>8.2698186530133704</v>
      </c>
      <c r="G1036" s="64">
        <v>1330932</v>
      </c>
      <c r="H1036" s="64">
        <v>5.9969060796707652</v>
      </c>
      <c r="I1036" s="64">
        <f>(I1013+I691+I668)/3</f>
        <v>116.13623053467522</v>
      </c>
      <c r="J1036" s="64">
        <v>7540406181.6597004</v>
      </c>
      <c r="K1036" s="64">
        <v>156.95804914454686</v>
      </c>
      <c r="L1036" s="64">
        <v>27943.701219882027</v>
      </c>
      <c r="M1036" s="61">
        <f t="shared" si="52"/>
        <v>78.159308882612535</v>
      </c>
      <c r="N1036" s="60">
        <v>69.415000000000006</v>
      </c>
    </row>
    <row r="1037" spans="1:14" hidden="1" x14ac:dyDescent="0.4">
      <c r="A1037" s="43">
        <v>47</v>
      </c>
      <c r="B1037" s="5" t="s">
        <v>136</v>
      </c>
      <c r="C1037" s="5">
        <v>2022</v>
      </c>
      <c r="D1037" s="5" t="s">
        <v>246</v>
      </c>
      <c r="E1037" s="42" t="s">
        <v>247</v>
      </c>
      <c r="F1037" s="60">
        <f>(F1034+F1035+F1036)/3</f>
        <v>7.063446190520871</v>
      </c>
      <c r="G1037" s="64">
        <v>1348840</v>
      </c>
      <c r="H1037" s="64">
        <v>16.563578808953181</v>
      </c>
      <c r="I1037" s="64">
        <f>(I1014+I692+I669)/3</f>
        <v>121.33273259455791</v>
      </c>
      <c r="J1037" s="64">
        <v>1646928488.25507</v>
      </c>
      <c r="K1037" s="64">
        <v>171.56748086042023</v>
      </c>
      <c r="L1037" s="64">
        <v>28247.095992496961</v>
      </c>
      <c r="M1037" s="61">
        <f t="shared" si="52"/>
        <v>78.167791966722021</v>
      </c>
      <c r="N1037" s="60">
        <v>69.608999999999995</v>
      </c>
    </row>
    <row r="1038" spans="1:14" hidden="1" x14ac:dyDescent="0.4">
      <c r="A1038" s="53">
        <v>48</v>
      </c>
      <c r="B1038" s="5" t="s">
        <v>137</v>
      </c>
      <c r="C1038" s="5">
        <v>2000</v>
      </c>
      <c r="D1038" s="5" t="s">
        <v>246</v>
      </c>
      <c r="E1038" s="54" t="s">
        <v>247</v>
      </c>
      <c r="F1038" s="60">
        <v>5.3064313425732271E-2</v>
      </c>
      <c r="G1038" s="61">
        <v>67031867</v>
      </c>
      <c r="H1038" s="61">
        <v>9.4647189554463438</v>
      </c>
      <c r="I1038" s="61">
        <f>(I900+I946+I969)/3</f>
        <v>92.080993239230466</v>
      </c>
      <c r="J1038" s="61">
        <v>134639999.90000001</v>
      </c>
      <c r="K1038" s="61">
        <f t="shared" ref="K1038:K1048" si="53">K1039*0.95</f>
        <v>27.434898112933219</v>
      </c>
      <c r="L1038" s="61">
        <v>122.96165968141396</v>
      </c>
      <c r="M1038" s="61">
        <f>(M900+M969+M946)/3</f>
        <v>25.649813990917924</v>
      </c>
      <c r="N1038" s="60">
        <v>14.74</v>
      </c>
    </row>
    <row r="1039" spans="1:14" hidden="1" x14ac:dyDescent="0.4">
      <c r="A1039" s="53">
        <v>48</v>
      </c>
      <c r="B1039" s="5" t="s">
        <v>137</v>
      </c>
      <c r="C1039" s="5">
        <v>2001</v>
      </c>
      <c r="D1039" s="5" t="s">
        <v>246</v>
      </c>
      <c r="E1039" s="54" t="s">
        <v>247</v>
      </c>
      <c r="F1039" s="60">
        <v>6.376945966072034E-2</v>
      </c>
      <c r="G1039" s="61">
        <v>69018932</v>
      </c>
      <c r="H1039" s="61">
        <v>-5.7553353403771013</v>
      </c>
      <c r="I1039" s="61">
        <f>(I901+I947+I970)/3</f>
        <v>95.323596689719167</v>
      </c>
      <c r="J1039" s="61">
        <v>349399999.89999998</v>
      </c>
      <c r="K1039" s="61">
        <f t="shared" si="53"/>
        <v>28.878840118877072</v>
      </c>
      <c r="L1039" s="61">
        <v>119.26185726077216</v>
      </c>
      <c r="M1039" s="61">
        <f>(M947+M970+M1016)/3</f>
        <v>45.137728573640381</v>
      </c>
      <c r="N1039" s="60">
        <v>14.927</v>
      </c>
    </row>
    <row r="1040" spans="1:14" hidden="1" x14ac:dyDescent="0.4">
      <c r="A1040" s="53">
        <v>48</v>
      </c>
      <c r="B1040" s="5" t="s">
        <v>137</v>
      </c>
      <c r="C1040" s="5">
        <v>2002</v>
      </c>
      <c r="D1040" s="5" t="s">
        <v>246</v>
      </c>
      <c r="E1040" s="54" t="s">
        <v>247</v>
      </c>
      <c r="F1040" s="60">
        <v>6.4320996313449452E-2</v>
      </c>
      <c r="G1040" s="61">
        <v>71073215</v>
      </c>
      <c r="H1040" s="61">
        <v>-3.621434213032984</v>
      </c>
      <c r="I1040" s="61">
        <f>(I902+I948+I971)/3</f>
        <v>95.878877385915985</v>
      </c>
      <c r="J1040" s="61">
        <v>255000000</v>
      </c>
      <c r="K1040" s="61">
        <f t="shared" si="53"/>
        <v>30.398779072502183</v>
      </c>
      <c r="L1040" s="61">
        <v>110.46087472148301</v>
      </c>
      <c r="M1040" s="61">
        <f>(M971+M948+M1017)/3</f>
        <v>45.709183524684619</v>
      </c>
      <c r="N1040" s="60">
        <v>15.118</v>
      </c>
    </row>
    <row r="1041" spans="1:14" hidden="1" x14ac:dyDescent="0.4">
      <c r="A1041" s="53">
        <v>48</v>
      </c>
      <c r="B1041" s="5" t="s">
        <v>137</v>
      </c>
      <c r="C1041" s="5">
        <v>2003</v>
      </c>
      <c r="D1041" s="5" t="s">
        <v>246</v>
      </c>
      <c r="E1041" s="54" t="s">
        <v>247</v>
      </c>
      <c r="F1041" s="60">
        <v>6.8641243147800166E-2</v>
      </c>
      <c r="G1041" s="61">
        <v>73168838</v>
      </c>
      <c r="H1041" s="61">
        <v>12.767978327609271</v>
      </c>
      <c r="I1041" s="61">
        <f>(I949+I903+I972)/3</f>
        <v>91.62867829173085</v>
      </c>
      <c r="J1041" s="61">
        <v>465000000</v>
      </c>
      <c r="K1041" s="61">
        <f t="shared" si="53"/>
        <v>31.998714813160195</v>
      </c>
      <c r="L1041" s="61">
        <v>117.86016473352753</v>
      </c>
      <c r="M1041" s="61">
        <f>(M949+M972+M1018)/3</f>
        <v>45.938664776070453</v>
      </c>
      <c r="N1041" s="60">
        <v>15.31</v>
      </c>
    </row>
    <row r="1042" spans="1:14" hidden="1" x14ac:dyDescent="0.4">
      <c r="A1042" s="53">
        <v>48</v>
      </c>
      <c r="B1042" s="5" t="s">
        <v>137</v>
      </c>
      <c r="C1042" s="5">
        <v>2004</v>
      </c>
      <c r="D1042" s="5" t="s">
        <v>246</v>
      </c>
      <c r="E1042" s="54" t="s">
        <v>247</v>
      </c>
      <c r="F1042" s="60">
        <v>7.0838344221232794E-2</v>
      </c>
      <c r="G1042" s="61">
        <v>75301026</v>
      </c>
      <c r="H1042" s="61">
        <v>3.9113624562196208</v>
      </c>
      <c r="I1042" s="61">
        <f>(I904+I950+I973)/3</f>
        <v>91.20239224236424</v>
      </c>
      <c r="J1042" s="61">
        <v>545100000</v>
      </c>
      <c r="K1042" s="61">
        <f t="shared" si="53"/>
        <v>33.682857698063366</v>
      </c>
      <c r="L1042" s="61">
        <v>134.54248633268392</v>
      </c>
      <c r="M1042" s="61">
        <f>(M904+M950+M973)/3</f>
        <v>25.96710481366604</v>
      </c>
      <c r="N1042" s="60">
        <v>15.504</v>
      </c>
    </row>
    <row r="1043" spans="1:14" hidden="1" x14ac:dyDescent="0.4">
      <c r="A1043" s="53">
        <v>48</v>
      </c>
      <c r="B1043" s="5" t="s">
        <v>137</v>
      </c>
      <c r="C1043" s="5">
        <v>2005</v>
      </c>
      <c r="D1043" s="5" t="s">
        <v>246</v>
      </c>
      <c r="E1043" s="54" t="s">
        <v>247</v>
      </c>
      <c r="F1043" s="60">
        <v>6.5180120185971482E-2</v>
      </c>
      <c r="G1043" s="61">
        <v>77469940</v>
      </c>
      <c r="H1043" s="61">
        <v>9.8755119111955594</v>
      </c>
      <c r="I1043" s="61">
        <f>(I1066+I1089+I1135)/3</f>
        <v>102.52122142590026</v>
      </c>
      <c r="J1043" s="61">
        <v>265111675.48238501</v>
      </c>
      <c r="K1043" s="61">
        <f t="shared" si="53"/>
        <v>35.455639682171963</v>
      </c>
      <c r="L1043" s="61">
        <v>160.07679177205804</v>
      </c>
      <c r="M1043" s="61">
        <f>(M905+M951+M974)/3</f>
        <v>26.991562637583325</v>
      </c>
      <c r="N1043" s="60">
        <v>15.7</v>
      </c>
    </row>
    <row r="1044" spans="1:14" hidden="1" x14ac:dyDescent="0.4">
      <c r="A1044" s="53">
        <v>48</v>
      </c>
      <c r="B1044" s="5" t="s">
        <v>137</v>
      </c>
      <c r="C1044" s="5">
        <v>2006</v>
      </c>
      <c r="D1044" s="5" t="s">
        <v>246</v>
      </c>
      <c r="E1044" s="54" t="s">
        <v>247</v>
      </c>
      <c r="F1044" s="60">
        <v>6.7821919776436632E-2</v>
      </c>
      <c r="G1044" s="61">
        <v>79691050</v>
      </c>
      <c r="H1044" s="61">
        <v>11.552349804496771</v>
      </c>
      <c r="I1044" s="61">
        <f>(I1067+I1090+I1136)/3</f>
        <v>102.2188438298881</v>
      </c>
      <c r="J1044" s="61">
        <v>545257102.17830396</v>
      </c>
      <c r="K1044" s="61">
        <f t="shared" si="53"/>
        <v>37.321725981233648</v>
      </c>
      <c r="L1044" s="61">
        <v>191.75129245508001</v>
      </c>
      <c r="M1044" s="61">
        <f>(M952+M975+M1021)/3</f>
        <v>45.566930287759817</v>
      </c>
      <c r="N1044" s="60">
        <v>15.898999999999999</v>
      </c>
    </row>
    <row r="1045" spans="1:14" hidden="1" x14ac:dyDescent="0.4">
      <c r="A1045" s="53">
        <v>48</v>
      </c>
      <c r="B1045" s="5" t="s">
        <v>137</v>
      </c>
      <c r="C1045" s="5">
        <v>2007</v>
      </c>
      <c r="D1045" s="5" t="s">
        <v>246</v>
      </c>
      <c r="E1045" s="54" t="s">
        <v>247</v>
      </c>
      <c r="F1045" s="60">
        <v>7.2728993428169852E-2</v>
      </c>
      <c r="G1045" s="61">
        <v>81996185</v>
      </c>
      <c r="H1045" s="61">
        <v>17.220579480555358</v>
      </c>
      <c r="I1045" s="61">
        <f>(I907+I953+I976)/3</f>
        <v>96.960433833829612</v>
      </c>
      <c r="J1045" s="61">
        <v>222000572.994807</v>
      </c>
      <c r="K1045" s="61">
        <f t="shared" si="53"/>
        <v>39.286027348666998</v>
      </c>
      <c r="L1045" s="61">
        <v>240.34797195503225</v>
      </c>
      <c r="M1045" s="61">
        <f>(M953+M976+M1022)/3</f>
        <v>46.396666751560169</v>
      </c>
      <c r="N1045" s="60">
        <v>16.116</v>
      </c>
    </row>
    <row r="1046" spans="1:14" hidden="1" x14ac:dyDescent="0.4">
      <c r="A1046" s="53">
        <v>48</v>
      </c>
      <c r="B1046" s="5" t="s">
        <v>137</v>
      </c>
      <c r="C1046" s="5">
        <v>2008</v>
      </c>
      <c r="D1046" s="5" t="s">
        <v>246</v>
      </c>
      <c r="E1046" s="54" t="s">
        <v>247</v>
      </c>
      <c r="F1046" s="60">
        <v>7.6907570500433842E-2</v>
      </c>
      <c r="G1046" s="61">
        <v>84357105</v>
      </c>
      <c r="H1046" s="61">
        <v>30.311673081421816</v>
      </c>
      <c r="I1046" s="61">
        <f>(I908+I954+I977)/3</f>
        <v>97.160675813246442</v>
      </c>
      <c r="J1046" s="61">
        <v>108537543.965443</v>
      </c>
      <c r="K1046" s="61">
        <f t="shared" si="53"/>
        <v>41.353712998596841</v>
      </c>
      <c r="L1046" s="61">
        <v>320.86108971168284</v>
      </c>
      <c r="M1046" s="61">
        <f>(M954+M977+M1023)/3</f>
        <v>45.973992200872743</v>
      </c>
      <c r="N1046" s="60">
        <v>16.510000000000002</v>
      </c>
    </row>
    <row r="1047" spans="1:14" hidden="1" x14ac:dyDescent="0.4">
      <c r="A1047" s="53">
        <v>48</v>
      </c>
      <c r="B1047" s="5" t="s">
        <v>137</v>
      </c>
      <c r="C1047" s="5">
        <v>2009</v>
      </c>
      <c r="D1047" s="5" t="s">
        <v>246</v>
      </c>
      <c r="E1047" s="54" t="s">
        <v>247</v>
      </c>
      <c r="F1047" s="60">
        <v>7.5320799231542265E-2</v>
      </c>
      <c r="G1047" s="61">
        <v>86755585</v>
      </c>
      <c r="H1047" s="61">
        <v>24.146415290946479</v>
      </c>
      <c r="I1047" s="61">
        <f>(I909+I955+I978)/3</f>
        <v>98.972952135597097</v>
      </c>
      <c r="J1047" s="61">
        <v>221459581.36198401</v>
      </c>
      <c r="K1047" s="61">
        <f t="shared" si="53"/>
        <v>43.530224209049308</v>
      </c>
      <c r="L1047" s="61">
        <v>373.89395871214521</v>
      </c>
      <c r="M1047" s="61">
        <f>(M955+M978+M1024)/3</f>
        <v>45.998735899789928</v>
      </c>
      <c r="N1047" s="60">
        <v>16.91</v>
      </c>
    </row>
    <row r="1048" spans="1:14" hidden="1" x14ac:dyDescent="0.4">
      <c r="A1048" s="53">
        <v>48</v>
      </c>
      <c r="B1048" s="5" t="s">
        <v>137</v>
      </c>
      <c r="C1048" s="5">
        <v>2010</v>
      </c>
      <c r="D1048" s="5" t="s">
        <v>246</v>
      </c>
      <c r="E1048" s="54" t="s">
        <v>247</v>
      </c>
      <c r="F1048" s="60">
        <v>7.2538774519866817E-2</v>
      </c>
      <c r="G1048" s="61">
        <v>89237791</v>
      </c>
      <c r="H1048" s="61">
        <v>1.4445723174067382</v>
      </c>
      <c r="I1048" s="61">
        <v>100</v>
      </c>
      <c r="J1048" s="61">
        <v>288271568.25074399</v>
      </c>
      <c r="K1048" s="61">
        <f t="shared" si="53"/>
        <v>45.821288641104537</v>
      </c>
      <c r="L1048" s="61">
        <v>335.43849527093056</v>
      </c>
      <c r="M1048" s="61">
        <f>(M956+M979+M1025)/3</f>
        <v>46.18076458756817</v>
      </c>
      <c r="N1048" s="60">
        <v>17.318999999999999</v>
      </c>
    </row>
    <row r="1049" spans="1:14" hidden="1" x14ac:dyDescent="0.4">
      <c r="A1049" s="53">
        <v>48</v>
      </c>
      <c r="B1049" s="5" t="s">
        <v>137</v>
      </c>
      <c r="C1049" s="5">
        <v>2011</v>
      </c>
      <c r="D1049" s="5" t="s">
        <v>246</v>
      </c>
      <c r="E1049" s="54" t="s">
        <v>247</v>
      </c>
      <c r="F1049" s="60">
        <v>8.2244285862731678E-2</v>
      </c>
      <c r="G1049" s="61">
        <v>91817929</v>
      </c>
      <c r="H1049" s="61">
        <v>20.061875081956998</v>
      </c>
      <c r="I1049" s="61">
        <f>(I957+I911+I980)/3</f>
        <v>98.863435509436144</v>
      </c>
      <c r="J1049" s="61">
        <v>628624805.99866498</v>
      </c>
      <c r="K1049" s="61">
        <v>48.232935411688992</v>
      </c>
      <c r="L1049" s="61">
        <v>348.00134829146521</v>
      </c>
      <c r="M1049" s="61">
        <f>(M957+M1026+M980)/3</f>
        <v>45.460657211267396</v>
      </c>
      <c r="N1049" s="60">
        <v>17.734999999999999</v>
      </c>
    </row>
    <row r="1050" spans="1:14" hidden="1" x14ac:dyDescent="0.4">
      <c r="A1050" s="53">
        <v>48</v>
      </c>
      <c r="B1050" s="5" t="s">
        <v>137</v>
      </c>
      <c r="C1050" s="5">
        <v>2012</v>
      </c>
      <c r="D1050" s="5" t="s">
        <v>246</v>
      </c>
      <c r="E1050" s="54" t="s">
        <v>247</v>
      </c>
      <c r="F1050" s="60">
        <v>9.0618147260682971E-2</v>
      </c>
      <c r="G1050" s="61">
        <v>94451280</v>
      </c>
      <c r="H1050" s="61">
        <v>33.54140501799651</v>
      </c>
      <c r="I1050" s="61">
        <f>(I958+I912+I981)/3</f>
        <v>98.619690876268109</v>
      </c>
      <c r="J1050" s="61">
        <v>278562822.16286099</v>
      </c>
      <c r="K1050" s="61">
        <v>45.397904183507222</v>
      </c>
      <c r="L1050" s="61">
        <v>458.55092079305729</v>
      </c>
      <c r="M1050" s="61">
        <f>(M958+M1027+M981)/3</f>
        <v>45.143359609304433</v>
      </c>
      <c r="N1050" s="60">
        <v>18.16</v>
      </c>
    </row>
    <row r="1051" spans="1:14" hidden="1" x14ac:dyDescent="0.4">
      <c r="A1051" s="53">
        <v>48</v>
      </c>
      <c r="B1051" s="5" t="s">
        <v>137</v>
      </c>
      <c r="C1051" s="5">
        <v>2013</v>
      </c>
      <c r="D1051" s="5" t="s">
        <v>246</v>
      </c>
      <c r="E1051" s="54" t="s">
        <v>247</v>
      </c>
      <c r="F1051" s="60">
        <v>0.1049684971934616</v>
      </c>
      <c r="G1051" s="61">
        <v>97084366</v>
      </c>
      <c r="H1051" s="61">
        <v>4.9019792990784055</v>
      </c>
      <c r="I1051" s="61">
        <f>(I959+I913+I982)/3</f>
        <v>99.351710366836201</v>
      </c>
      <c r="J1051" s="61">
        <v>1343876023.73137</v>
      </c>
      <c r="K1051" s="61">
        <v>41.471787080762461</v>
      </c>
      <c r="L1051" s="61">
        <v>490.79247842039069</v>
      </c>
      <c r="M1051" s="61">
        <f>(M959+M1028+M982)/3</f>
        <v>47.885593641599286</v>
      </c>
      <c r="N1051" s="60">
        <v>18.574999999999999</v>
      </c>
    </row>
    <row r="1052" spans="1:14" hidden="1" x14ac:dyDescent="0.4">
      <c r="A1052" s="53">
        <v>48</v>
      </c>
      <c r="B1052" s="5" t="s">
        <v>137</v>
      </c>
      <c r="C1052" s="5">
        <v>2014</v>
      </c>
      <c r="D1052" s="5" t="s">
        <v>246</v>
      </c>
      <c r="E1052" s="54" t="s">
        <v>247</v>
      </c>
      <c r="F1052" s="60">
        <v>0.12522009986769897</v>
      </c>
      <c r="G1052" s="61">
        <v>99746766</v>
      </c>
      <c r="H1052" s="61">
        <v>10.981788290868579</v>
      </c>
      <c r="I1052" s="61">
        <f>(I983+I960+I914)/3</f>
        <v>96.357185146226513</v>
      </c>
      <c r="J1052" s="61">
        <v>1855052153.6410601</v>
      </c>
      <c r="K1052" s="61">
        <v>40.741084149862623</v>
      </c>
      <c r="L1052" s="61">
        <v>557.53414836043771</v>
      </c>
      <c r="M1052" s="61">
        <f>(M960+M983+M1029)/3</f>
        <v>47.399024588599922</v>
      </c>
      <c r="N1052" s="60">
        <v>18.998000000000001</v>
      </c>
    </row>
    <row r="1053" spans="1:14" hidden="1" x14ac:dyDescent="0.4">
      <c r="A1053" s="53">
        <v>48</v>
      </c>
      <c r="B1053" s="5" t="s">
        <v>137</v>
      </c>
      <c r="C1053" s="5">
        <v>2015</v>
      </c>
      <c r="D1053" s="5" t="s">
        <v>246</v>
      </c>
      <c r="E1053" s="54" t="s">
        <v>247</v>
      </c>
      <c r="F1053" s="60">
        <v>0.12731588500437119</v>
      </c>
      <c r="G1053" s="61">
        <v>102471895</v>
      </c>
      <c r="H1053" s="61">
        <v>10.836542778974433</v>
      </c>
      <c r="I1053" s="61">
        <f>(I915+I961+I984)/3</f>
        <v>86.009439576251495</v>
      </c>
      <c r="J1053" s="61">
        <v>2626517918.3130002</v>
      </c>
      <c r="K1053" s="61">
        <v>39.656124144951491</v>
      </c>
      <c r="L1053" s="61">
        <v>630.3126193830542</v>
      </c>
      <c r="M1053" s="61">
        <f>(M961+M1030+M984)/3</f>
        <v>46.809325946501211</v>
      </c>
      <c r="N1053" s="60">
        <v>19.428000000000001</v>
      </c>
    </row>
    <row r="1054" spans="1:14" hidden="1" x14ac:dyDescent="0.4">
      <c r="A1054" s="53">
        <v>48</v>
      </c>
      <c r="B1054" s="5" t="s">
        <v>137</v>
      </c>
      <c r="C1054" s="5">
        <v>2016</v>
      </c>
      <c r="D1054" s="5" t="s">
        <v>246</v>
      </c>
      <c r="E1054" s="54" t="s">
        <v>247</v>
      </c>
      <c r="F1054" s="60">
        <v>0.14480703355395277</v>
      </c>
      <c r="G1054" s="61">
        <v>105293228</v>
      </c>
      <c r="H1054" s="61">
        <v>10.397925540646597</v>
      </c>
      <c r="I1054" s="61">
        <f>(I916+I962+I985)/3</f>
        <v>100.4564066629718</v>
      </c>
      <c r="J1054" s="61">
        <v>4142937496.4632902</v>
      </c>
      <c r="K1054" s="61">
        <v>34.899052800942798</v>
      </c>
      <c r="L1054" s="61">
        <v>705.61750854358922</v>
      </c>
      <c r="M1054" s="61">
        <f>(M1031+M985+M962)/3</f>
        <v>47.364648058900137</v>
      </c>
      <c r="N1054" s="60">
        <v>19.866</v>
      </c>
    </row>
    <row r="1055" spans="1:14" hidden="1" x14ac:dyDescent="0.4">
      <c r="A1055" s="53">
        <v>48</v>
      </c>
      <c r="B1055" s="5" t="s">
        <v>137</v>
      </c>
      <c r="C1055" s="5">
        <v>2017</v>
      </c>
      <c r="D1055" s="5" t="s">
        <v>246</v>
      </c>
      <c r="E1055" s="54" t="s">
        <v>247</v>
      </c>
      <c r="F1055" s="60">
        <v>0.14679021182933685</v>
      </c>
      <c r="G1055" s="61">
        <v>108197950</v>
      </c>
      <c r="H1055" s="61">
        <v>6.6768550831934164</v>
      </c>
      <c r="I1055" s="61">
        <f>(I963+I986+I917)/3</f>
        <v>98.499001247525499</v>
      </c>
      <c r="J1055" s="61">
        <v>4017159564.6543398</v>
      </c>
      <c r="K1055" s="61">
        <v>31.103631302290612</v>
      </c>
      <c r="L1055" s="61">
        <v>755.75264434866619</v>
      </c>
      <c r="M1055" s="61">
        <f>(M986+M963+M1032)/3</f>
        <v>47.190999531333752</v>
      </c>
      <c r="N1055" s="60">
        <v>20.309999999999999</v>
      </c>
    </row>
    <row r="1056" spans="1:14" hidden="1" x14ac:dyDescent="0.4">
      <c r="A1056" s="53">
        <v>48</v>
      </c>
      <c r="B1056" s="5" t="s">
        <v>137</v>
      </c>
      <c r="C1056" s="5">
        <v>2018</v>
      </c>
      <c r="D1056" s="5" t="s">
        <v>246</v>
      </c>
      <c r="E1056" s="54" t="s">
        <v>247</v>
      </c>
      <c r="F1056" s="60">
        <v>0.15323032588358812</v>
      </c>
      <c r="G1056" s="61">
        <v>111129438</v>
      </c>
      <c r="H1056" s="61">
        <v>12.38229481238757</v>
      </c>
      <c r="I1056" s="61">
        <f>(I918+I987+I964)/3</f>
        <v>97.664070236911542</v>
      </c>
      <c r="J1056" s="61">
        <v>3360419368.6529498</v>
      </c>
      <c r="K1056" s="61">
        <v>31.199374943469017</v>
      </c>
      <c r="L1056" s="61">
        <v>758.29769449458036</v>
      </c>
      <c r="M1056" s="61">
        <f>(M964+M987+M918)/3</f>
        <v>29.946311817487114</v>
      </c>
      <c r="N1056" s="60">
        <v>20.763000000000002</v>
      </c>
    </row>
    <row r="1057" spans="1:14" hidden="1" x14ac:dyDescent="0.4">
      <c r="A1057" s="53">
        <v>48</v>
      </c>
      <c r="B1057" s="5" t="s">
        <v>137</v>
      </c>
      <c r="C1057" s="5">
        <v>2019</v>
      </c>
      <c r="D1057" s="5" t="s">
        <v>246</v>
      </c>
      <c r="E1057" s="54" t="s">
        <v>247</v>
      </c>
      <c r="F1057" s="60">
        <v>0.15516918883194736</v>
      </c>
      <c r="G1057" s="61">
        <v>114120594</v>
      </c>
      <c r="H1057" s="61">
        <v>12.860396818593856</v>
      </c>
      <c r="I1057" s="61">
        <f>(I988+I965+I919)/3</f>
        <v>97.280245155058722</v>
      </c>
      <c r="J1057" s="61">
        <v>2548743427.3575401</v>
      </c>
      <c r="K1057" s="61">
        <v>28.815301007042272</v>
      </c>
      <c r="L1057" s="61">
        <v>840.44960125517059</v>
      </c>
      <c r="M1057" s="61">
        <f>(M988+M965+M1034)/3</f>
        <v>47.225768478604095</v>
      </c>
      <c r="N1057" s="60">
        <v>21.225000000000001</v>
      </c>
    </row>
    <row r="1058" spans="1:14" hidden="1" x14ac:dyDescent="0.4">
      <c r="A1058" s="53">
        <v>48</v>
      </c>
      <c r="B1058" s="5" t="s">
        <v>137</v>
      </c>
      <c r="C1058" s="5">
        <v>2020</v>
      </c>
      <c r="D1058" s="5" t="s">
        <v>246</v>
      </c>
      <c r="E1058" s="54" t="s">
        <v>247</v>
      </c>
      <c r="F1058" s="60">
        <v>0.15443177159020463</v>
      </c>
      <c r="G1058" s="61">
        <v>117190911</v>
      </c>
      <c r="H1058" s="61">
        <v>18.254590287657081</v>
      </c>
      <c r="I1058" s="61">
        <f>(I989+I966+I920)/3</f>
        <v>97.587140204888613</v>
      </c>
      <c r="J1058" s="61">
        <v>2395799880.6598401</v>
      </c>
      <c r="K1058" s="61">
        <v>24.006113643482017</v>
      </c>
      <c r="L1058" s="61">
        <v>918.65259407741826</v>
      </c>
      <c r="M1058" s="61">
        <f>(M989+M966+M1035)/3</f>
        <v>47.179475285172082</v>
      </c>
      <c r="N1058" s="60">
        <v>21.695</v>
      </c>
    </row>
    <row r="1059" spans="1:14" hidden="1" x14ac:dyDescent="0.4">
      <c r="A1059" s="53">
        <v>48</v>
      </c>
      <c r="B1059" s="5" t="s">
        <v>137</v>
      </c>
      <c r="C1059" s="5">
        <v>2021</v>
      </c>
      <c r="D1059" s="5" t="s">
        <v>246</v>
      </c>
      <c r="E1059" s="54" t="s">
        <v>247</v>
      </c>
      <c r="F1059" s="60">
        <f>(F1056+F1057+F1058)/3</f>
        <v>0.1542770954352467</v>
      </c>
      <c r="G1059" s="61">
        <v>120283026</v>
      </c>
      <c r="H1059" s="61">
        <v>21.763264067550097</v>
      </c>
      <c r="I1059" s="61">
        <f>(I967+I921+I990)/3</f>
        <v>94.531574350504982</v>
      </c>
      <c r="J1059" s="61">
        <v>4259445795.28263</v>
      </c>
      <c r="K1059" s="61">
        <v>24.29896724828059</v>
      </c>
      <c r="L1059" s="61">
        <v>925.00069759157952</v>
      </c>
      <c r="M1059" s="61">
        <f>(M967+M990+M1036)/3</f>
        <v>47.175633869784839</v>
      </c>
      <c r="N1059" s="60">
        <v>22.173999999999999</v>
      </c>
    </row>
    <row r="1060" spans="1:14" hidden="1" x14ac:dyDescent="0.4">
      <c r="A1060" s="53">
        <v>48</v>
      </c>
      <c r="B1060" s="5" t="s">
        <v>137</v>
      </c>
      <c r="C1060" s="5">
        <v>2022</v>
      </c>
      <c r="D1060" s="5" t="s">
        <v>246</v>
      </c>
      <c r="E1060" s="54" t="s">
        <v>247</v>
      </c>
      <c r="F1060" s="60">
        <f>(F1057+F1058+F1059)/3</f>
        <v>0.15462601861913292</v>
      </c>
      <c r="G1060" s="61">
        <v>123379924</v>
      </c>
      <c r="H1060" s="61">
        <v>34.684009969371942</v>
      </c>
      <c r="I1060" s="61">
        <f>(I968+I922+I991)/3</f>
        <v>95.162675533201593</v>
      </c>
      <c r="J1060" s="61">
        <v>3669991332.17486</v>
      </c>
      <c r="K1060" s="61">
        <v>26.566835641127994</v>
      </c>
      <c r="L1060" s="61">
        <v>1027.5859109596429</v>
      </c>
      <c r="M1060" s="61">
        <f>(M968+M922+M991)/3</f>
        <v>30.011004836296149</v>
      </c>
      <c r="N1060" s="60">
        <v>22.661000000000001</v>
      </c>
    </row>
    <row r="1061" spans="1:14" x14ac:dyDescent="0.4">
      <c r="A1061" s="53">
        <v>49</v>
      </c>
      <c r="B1061" s="5" t="s">
        <v>138</v>
      </c>
      <c r="C1061" s="5">
        <v>2000</v>
      </c>
      <c r="D1061" s="5" t="s">
        <v>249</v>
      </c>
      <c r="E1061" s="54" t="s">
        <v>247</v>
      </c>
      <c r="F1061" s="60">
        <v>1.0048900372248228</v>
      </c>
      <c r="G1061" s="61">
        <v>832509</v>
      </c>
      <c r="H1061" s="61">
        <v>-4.7198738791705921</v>
      </c>
      <c r="I1061" s="61">
        <v>106.118448036106</v>
      </c>
      <c r="J1061" s="61">
        <v>591375.11462613603</v>
      </c>
      <c r="K1061" s="61">
        <v>135.89564146348292</v>
      </c>
      <c r="L1061" s="61">
        <v>2015.8574957127084</v>
      </c>
      <c r="M1061" s="61">
        <f>(M946+M969+M1038)/3</f>
        <v>26.80868745396889</v>
      </c>
      <c r="N1061" s="60">
        <v>47.908000000000001</v>
      </c>
    </row>
    <row r="1062" spans="1:14" x14ac:dyDescent="0.4">
      <c r="A1062" s="53">
        <v>49</v>
      </c>
      <c r="B1062" s="5" t="s">
        <v>138</v>
      </c>
      <c r="C1062" s="5">
        <v>2001</v>
      </c>
      <c r="D1062" s="5" t="s">
        <v>249</v>
      </c>
      <c r="E1062" s="54" t="s">
        <v>247</v>
      </c>
      <c r="F1062" s="60">
        <v>1.2366281557552419</v>
      </c>
      <c r="G1062" s="61">
        <v>841320</v>
      </c>
      <c r="H1062" s="61">
        <v>3.2453962100387628</v>
      </c>
      <c r="I1062" s="61">
        <v>107.480037725358</v>
      </c>
      <c r="J1062" s="61">
        <v>41301896.350276202</v>
      </c>
      <c r="K1062" s="61">
        <v>129.9973418394471</v>
      </c>
      <c r="L1062" s="61">
        <v>1964.1302042767904</v>
      </c>
      <c r="M1062" s="61">
        <f>(M970+M993+M1039)/3</f>
        <v>41.254120598101657</v>
      </c>
      <c r="N1062" s="60">
        <v>48.3</v>
      </c>
    </row>
    <row r="1063" spans="1:14" x14ac:dyDescent="0.4">
      <c r="A1063" s="53">
        <v>49</v>
      </c>
      <c r="B1063" s="5" t="s">
        <v>138</v>
      </c>
      <c r="C1063" s="5">
        <v>2002</v>
      </c>
      <c r="D1063" s="5" t="s">
        <v>249</v>
      </c>
      <c r="E1063" s="54" t="s">
        <v>247</v>
      </c>
      <c r="F1063" s="60">
        <v>1.0318970315016867</v>
      </c>
      <c r="G1063" s="61">
        <v>849891</v>
      </c>
      <c r="H1063" s="61">
        <v>3.2664474825378988</v>
      </c>
      <c r="I1063" s="61">
        <v>107.709469523764</v>
      </c>
      <c r="J1063" s="61">
        <v>30672578.330251899</v>
      </c>
      <c r="K1063" s="61">
        <v>126.05257906814327</v>
      </c>
      <c r="L1063" s="61">
        <v>2157.0765961369339</v>
      </c>
      <c r="M1063" s="61">
        <f>(M994+M971+M1040)/3</f>
        <v>39.809156634117727</v>
      </c>
      <c r="N1063" s="60">
        <v>48.692</v>
      </c>
    </row>
    <row r="1064" spans="1:14" x14ac:dyDescent="0.4">
      <c r="A1064" s="53">
        <v>49</v>
      </c>
      <c r="B1064" s="5" t="s">
        <v>138</v>
      </c>
      <c r="C1064" s="5">
        <v>2003</v>
      </c>
      <c r="D1064" s="5" t="s">
        <v>249</v>
      </c>
      <c r="E1064" s="54" t="s">
        <v>247</v>
      </c>
      <c r="F1064" s="60">
        <v>1.2076112715045684</v>
      </c>
      <c r="G1064" s="61">
        <v>858306</v>
      </c>
      <c r="H1064" s="61">
        <v>7.7027793573175387</v>
      </c>
      <c r="I1064" s="61">
        <v>115.177560111197</v>
      </c>
      <c r="J1064" s="61">
        <v>40310494.542148396</v>
      </c>
      <c r="K1064" s="61">
        <v>128.97596991653671</v>
      </c>
      <c r="L1064" s="61">
        <v>2680.2707488037613</v>
      </c>
      <c r="M1064" s="61">
        <f>(M972+M995+M1041)/3</f>
        <v>40.153135024027094</v>
      </c>
      <c r="N1064" s="60">
        <v>49.085000000000001</v>
      </c>
    </row>
    <row r="1065" spans="1:14" x14ac:dyDescent="0.4">
      <c r="A1065" s="53">
        <v>49</v>
      </c>
      <c r="B1065" s="5" t="s">
        <v>138</v>
      </c>
      <c r="C1065" s="5">
        <v>2004</v>
      </c>
      <c r="D1065" s="5" t="s">
        <v>249</v>
      </c>
      <c r="E1065" s="54" t="s">
        <v>247</v>
      </c>
      <c r="F1065" s="60">
        <v>1.522567365183098</v>
      </c>
      <c r="G1065" s="61">
        <v>866694</v>
      </c>
      <c r="H1065" s="61">
        <v>2.1940085921537218</v>
      </c>
      <c r="I1065" s="61">
        <v>117.409132227954</v>
      </c>
      <c r="J1065" s="61">
        <v>250597673.08284599</v>
      </c>
      <c r="K1065" s="61">
        <v>125.12198759881528</v>
      </c>
      <c r="L1065" s="61">
        <v>3124.6073892632476</v>
      </c>
      <c r="M1065" s="61">
        <f>(M927+M973+M996)/3</f>
        <v>39.968222207180652</v>
      </c>
      <c r="N1065" s="60">
        <v>49.478999999999999</v>
      </c>
    </row>
    <row r="1066" spans="1:14" x14ac:dyDescent="0.4">
      <c r="A1066" s="53">
        <v>49</v>
      </c>
      <c r="B1066" s="5" t="s">
        <v>138</v>
      </c>
      <c r="C1066" s="5">
        <v>2005</v>
      </c>
      <c r="D1066" s="5" t="s">
        <v>249</v>
      </c>
      <c r="E1066" s="54" t="s">
        <v>247</v>
      </c>
      <c r="F1066" s="60">
        <v>1.2242220172518037</v>
      </c>
      <c r="G1066" s="61">
        <v>874923</v>
      </c>
      <c r="H1066" s="61">
        <v>6.6451859814478809</v>
      </c>
      <c r="I1066" s="61">
        <v>116.880713762093</v>
      </c>
      <c r="J1066" s="61">
        <v>172951928.727855</v>
      </c>
      <c r="K1066" s="61">
        <v>117.74007936507938</v>
      </c>
      <c r="L1066" s="61">
        <v>3406.4755923903699</v>
      </c>
      <c r="M1066" s="61">
        <f>(M974+M951+M1043)/3</f>
        <v>27.864446950445544</v>
      </c>
      <c r="N1066" s="60">
        <v>49.871000000000002</v>
      </c>
    </row>
    <row r="1067" spans="1:14" x14ac:dyDescent="0.4">
      <c r="A1067" s="53">
        <v>49</v>
      </c>
      <c r="B1067" s="5" t="s">
        <v>138</v>
      </c>
      <c r="C1067" s="5">
        <v>2006</v>
      </c>
      <c r="D1067" s="5" t="s">
        <v>249</v>
      </c>
      <c r="E1067" s="54" t="s">
        <v>247</v>
      </c>
      <c r="F1067" s="60">
        <v>1.3588756662737251</v>
      </c>
      <c r="G1067" s="61">
        <v>883083</v>
      </c>
      <c r="H1067" s="61">
        <v>3.746758818814854</v>
      </c>
      <c r="I1067" s="61">
        <v>114.70578575373</v>
      </c>
      <c r="J1067" s="61">
        <v>583975309.32313502</v>
      </c>
      <c r="K1067" s="61">
        <v>118.04833167470943</v>
      </c>
      <c r="L1067" s="61">
        <v>3483.5971849362568</v>
      </c>
      <c r="M1067" s="61">
        <f>(M975+M998+M1044)/3</f>
        <v>44.036736950124812</v>
      </c>
      <c r="N1067" s="60">
        <v>50.264000000000003</v>
      </c>
    </row>
    <row r="1068" spans="1:14" x14ac:dyDescent="0.4">
      <c r="A1068" s="53">
        <v>49</v>
      </c>
      <c r="B1068" s="5" t="s">
        <v>138</v>
      </c>
      <c r="C1068" s="5">
        <v>2007</v>
      </c>
      <c r="D1068" s="5" t="s">
        <v>249</v>
      </c>
      <c r="E1068" s="54" t="s">
        <v>247</v>
      </c>
      <c r="F1068" s="60">
        <v>1.2673918315653321</v>
      </c>
      <c r="G1068" s="61">
        <v>890648</v>
      </c>
      <c r="H1068" s="61">
        <v>3.024456410386378</v>
      </c>
      <c r="I1068" s="61">
        <v>117.048880201828</v>
      </c>
      <c r="J1068" s="61">
        <v>464230334.10929698</v>
      </c>
      <c r="K1068" s="61">
        <v>110.38951489862319</v>
      </c>
      <c r="L1068" s="61">
        <v>3793.0973850095875</v>
      </c>
      <c r="M1068" s="61">
        <f>(M976+M999+M1045)/3</f>
        <v>45.35854612689883</v>
      </c>
      <c r="N1068" s="60">
        <v>50.656999999999996</v>
      </c>
    </row>
    <row r="1069" spans="1:14" x14ac:dyDescent="0.4">
      <c r="A1069" s="53">
        <v>49</v>
      </c>
      <c r="B1069" s="5" t="s">
        <v>138</v>
      </c>
      <c r="C1069" s="5">
        <v>2008</v>
      </c>
      <c r="D1069" s="5" t="s">
        <v>249</v>
      </c>
      <c r="E1069" s="54" t="s">
        <v>247</v>
      </c>
      <c r="F1069" s="60">
        <v>0.96283054784545197</v>
      </c>
      <c r="G1069" s="61">
        <v>896731</v>
      </c>
      <c r="H1069" s="61">
        <v>2.1581188165359748</v>
      </c>
      <c r="I1069" s="61">
        <v>119.692801030784</v>
      </c>
      <c r="J1069" s="61">
        <v>679220489.28009105</v>
      </c>
      <c r="K1069" s="61">
        <v>130.99784797645779</v>
      </c>
      <c r="L1069" s="61">
        <v>3928.9217385796419</v>
      </c>
      <c r="M1069" s="61">
        <f>(M977+M1000+M1046)/3</f>
        <v>44.611430825586325</v>
      </c>
      <c r="N1069" s="60">
        <v>51.146000000000001</v>
      </c>
    </row>
    <row r="1070" spans="1:14" x14ac:dyDescent="0.4">
      <c r="A1070" s="53">
        <v>49</v>
      </c>
      <c r="B1070" s="5" t="s">
        <v>138</v>
      </c>
      <c r="C1070" s="5">
        <v>2009</v>
      </c>
      <c r="D1070" s="5" t="s">
        <v>249</v>
      </c>
      <c r="E1070" s="54" t="s">
        <v>247</v>
      </c>
      <c r="F1070" s="60">
        <v>0.85058182814630412</v>
      </c>
      <c r="G1070" s="61">
        <v>901383</v>
      </c>
      <c r="H1070" s="61">
        <v>1.3906950207908721</v>
      </c>
      <c r="I1070" s="61">
        <v>104.88171895267099</v>
      </c>
      <c r="J1070" s="61">
        <v>308373711.00325298</v>
      </c>
      <c r="K1070" s="61">
        <v>108.86911741167378</v>
      </c>
      <c r="L1070" s="61">
        <v>3184.6891229148091</v>
      </c>
      <c r="M1070" s="61">
        <f>(M978+M1001+M1047)/3</f>
        <v>45.399447493479734</v>
      </c>
      <c r="N1070" s="60">
        <v>51.658000000000001</v>
      </c>
    </row>
    <row r="1071" spans="1:14" x14ac:dyDescent="0.4">
      <c r="A1071" s="53">
        <v>49</v>
      </c>
      <c r="B1071" s="5" t="s">
        <v>138</v>
      </c>
      <c r="C1071" s="5">
        <v>2010</v>
      </c>
      <c r="D1071" s="5" t="s">
        <v>249</v>
      </c>
      <c r="E1071" s="54" t="s">
        <v>247</v>
      </c>
      <c r="F1071" s="60">
        <v>1.2442980261144605</v>
      </c>
      <c r="G1071" s="61">
        <v>905169</v>
      </c>
      <c r="H1071" s="61">
        <v>4.2297849990792855</v>
      </c>
      <c r="I1071" s="61">
        <v>100</v>
      </c>
      <c r="J1071" s="61">
        <v>178091735.587235</v>
      </c>
      <c r="K1071" s="61">
        <v>121.22790339567105</v>
      </c>
      <c r="L1071" s="61">
        <v>3469.1496425487826</v>
      </c>
      <c r="M1071" s="61">
        <f>(M979+M1002+M1048)/3</f>
        <v>44.866511958436284</v>
      </c>
      <c r="N1071" s="60">
        <v>52.170999999999999</v>
      </c>
    </row>
    <row r="1072" spans="1:14" x14ac:dyDescent="0.4">
      <c r="A1072" s="53">
        <v>49</v>
      </c>
      <c r="B1072" s="5" t="s">
        <v>138</v>
      </c>
      <c r="C1072" s="5">
        <v>2011</v>
      </c>
      <c r="D1072" s="5" t="s">
        <v>249</v>
      </c>
      <c r="E1072" s="54" t="s">
        <v>247</v>
      </c>
      <c r="F1072" s="60">
        <v>1.1623208987675522</v>
      </c>
      <c r="G1072" s="61">
        <v>908355</v>
      </c>
      <c r="H1072" s="61">
        <v>9.3913405185907237</v>
      </c>
      <c r="I1072" s="61">
        <v>103.808851247033</v>
      </c>
      <c r="J1072" s="61">
        <v>217158525.72872201</v>
      </c>
      <c r="K1072" s="61">
        <v>124.47612588766684</v>
      </c>
      <c r="L1072" s="61">
        <v>4160.7211931181464</v>
      </c>
      <c r="M1072" s="61">
        <f>(M980+M1049+M1003)/3</f>
        <v>45.290779740397738</v>
      </c>
      <c r="N1072" s="60">
        <v>52.683</v>
      </c>
    </row>
    <row r="1073" spans="1:14" x14ac:dyDescent="0.4">
      <c r="A1073" s="53">
        <v>49</v>
      </c>
      <c r="B1073" s="5" t="s">
        <v>138</v>
      </c>
      <c r="C1073" s="5">
        <v>2012</v>
      </c>
      <c r="D1073" s="5" t="s">
        <v>249</v>
      </c>
      <c r="E1073" s="54" t="s">
        <v>247</v>
      </c>
      <c r="F1073" s="60">
        <v>1.0904891999310691</v>
      </c>
      <c r="G1073" s="61">
        <v>911059</v>
      </c>
      <c r="H1073" s="61">
        <v>3.5765135209381071</v>
      </c>
      <c r="I1073" s="61">
        <v>105.860285434556</v>
      </c>
      <c r="J1073" s="61">
        <v>277313671.99180901</v>
      </c>
      <c r="K1073" s="61">
        <v>125.28579168511205</v>
      </c>
      <c r="L1073" s="61">
        <v>4359.7924003530879</v>
      </c>
      <c r="M1073" s="61">
        <f>(M981+M1050+M1004)/3</f>
        <v>45.009733601400193</v>
      </c>
      <c r="N1073" s="60">
        <v>53.195999999999998</v>
      </c>
    </row>
    <row r="1074" spans="1:14" x14ac:dyDescent="0.4">
      <c r="A1074" s="53">
        <v>49</v>
      </c>
      <c r="B1074" s="5" t="s">
        <v>138</v>
      </c>
      <c r="C1074" s="5">
        <v>2013</v>
      </c>
      <c r="D1074" s="5" t="s">
        <v>249</v>
      </c>
      <c r="E1074" s="54" t="s">
        <v>247</v>
      </c>
      <c r="F1074" s="60">
        <v>1.1679856544343277</v>
      </c>
      <c r="G1074" s="61">
        <v>913453</v>
      </c>
      <c r="H1074" s="61">
        <v>3.621296542024794</v>
      </c>
      <c r="I1074" s="61">
        <v>105.663983981162</v>
      </c>
      <c r="J1074" s="61">
        <v>243782754.03669199</v>
      </c>
      <c r="K1074" s="61">
        <v>126.34838672484858</v>
      </c>
      <c r="L1074" s="61">
        <v>4586.955211175874</v>
      </c>
      <c r="M1074" s="61">
        <f>(M982+M1051+M1005)/3</f>
        <v>46.836360161505631</v>
      </c>
      <c r="N1074" s="60">
        <v>53.706000000000003</v>
      </c>
    </row>
    <row r="1075" spans="1:14" x14ac:dyDescent="0.4">
      <c r="A1075" s="53">
        <v>49</v>
      </c>
      <c r="B1075" s="5" t="s">
        <v>138</v>
      </c>
      <c r="C1075" s="5">
        <v>2014</v>
      </c>
      <c r="D1075" s="5" t="s">
        <v>249</v>
      </c>
      <c r="E1075" s="54" t="s">
        <v>247</v>
      </c>
      <c r="F1075" s="60">
        <v>1.3255275459827864</v>
      </c>
      <c r="G1075" s="61">
        <v>915560</v>
      </c>
      <c r="H1075" s="61">
        <v>12.505405677961988</v>
      </c>
      <c r="I1075" s="61">
        <v>103.870553926835</v>
      </c>
      <c r="J1075" s="61">
        <v>377869372.267012</v>
      </c>
      <c r="K1075" s="61">
        <v>110.81230555818406</v>
      </c>
      <c r="L1075" s="61">
        <v>5305.064431608922</v>
      </c>
      <c r="M1075" s="61">
        <f>(M983+M1006+M1052)/3</f>
        <v>46.269941646974893</v>
      </c>
      <c r="N1075" s="60">
        <v>54.216000000000001</v>
      </c>
    </row>
    <row r="1076" spans="1:14" x14ac:dyDescent="0.4">
      <c r="A1076" s="53">
        <v>49</v>
      </c>
      <c r="B1076" s="5" t="s">
        <v>138</v>
      </c>
      <c r="C1076" s="5">
        <v>2015</v>
      </c>
      <c r="D1076" s="5" t="s">
        <v>249</v>
      </c>
      <c r="E1076" s="54" t="s">
        <v>247</v>
      </c>
      <c r="F1076" s="60">
        <v>1.3778892280854775</v>
      </c>
      <c r="G1076" s="61">
        <v>917200</v>
      </c>
      <c r="H1076" s="61">
        <v>2.5308989743148373</v>
      </c>
      <c r="I1076" s="61">
        <v>105.626114178469</v>
      </c>
      <c r="J1076" s="61">
        <v>205373209.116505</v>
      </c>
      <c r="K1076" s="61">
        <v>101.18904856557589</v>
      </c>
      <c r="L1076" s="61">
        <v>5105.1896119189214</v>
      </c>
      <c r="M1076" s="61">
        <f>(M984+M1053+M1007)/3</f>
        <v>46.038678469960239</v>
      </c>
      <c r="N1076" s="60">
        <v>54.725999999999999</v>
      </c>
    </row>
    <row r="1077" spans="1:14" x14ac:dyDescent="0.4">
      <c r="A1077" s="53">
        <v>49</v>
      </c>
      <c r="B1077" s="5" t="s">
        <v>138</v>
      </c>
      <c r="C1077" s="5">
        <v>2016</v>
      </c>
      <c r="D1077" s="5" t="s">
        <v>249</v>
      </c>
      <c r="E1077" s="54" t="s">
        <v>247</v>
      </c>
      <c r="F1077" s="60">
        <v>1.3051370306771444</v>
      </c>
      <c r="G1077" s="61">
        <v>918371</v>
      </c>
      <c r="H1077" s="61">
        <v>2.6333258273186999</v>
      </c>
      <c r="I1077" s="61">
        <v>110.156408476218</v>
      </c>
      <c r="J1077" s="61">
        <v>391619655.40088201</v>
      </c>
      <c r="K1077" s="61">
        <v>97.174490781410071</v>
      </c>
      <c r="L1077" s="61">
        <v>5368.4334918643099</v>
      </c>
      <c r="M1077" s="61">
        <f>(M1054+M1008+M985)/3</f>
        <v>46.381660092813583</v>
      </c>
      <c r="N1077" s="60">
        <v>55.234999999999999</v>
      </c>
    </row>
    <row r="1078" spans="1:14" x14ac:dyDescent="0.4">
      <c r="A1078" s="53">
        <v>49</v>
      </c>
      <c r="B1078" s="5" t="s">
        <v>138</v>
      </c>
      <c r="C1078" s="5">
        <v>2017</v>
      </c>
      <c r="D1078" s="5" t="s">
        <v>249</v>
      </c>
      <c r="E1078" s="54" t="s">
        <v>247</v>
      </c>
      <c r="F1078" s="60">
        <v>1.4483922530437345</v>
      </c>
      <c r="G1078" s="61">
        <v>919019</v>
      </c>
      <c r="H1078" s="61">
        <v>1.6984573477517131</v>
      </c>
      <c r="I1078" s="61">
        <v>112.250988775171</v>
      </c>
      <c r="J1078" s="61">
        <v>387602565.30544603</v>
      </c>
      <c r="K1078" s="61">
        <v>97.02166258777612</v>
      </c>
      <c r="L1078" s="61">
        <v>5825.1996651441323</v>
      </c>
      <c r="M1078" s="61">
        <f>(M1009+M986+M1055)/3</f>
        <v>46.230093403249576</v>
      </c>
      <c r="N1078" s="60">
        <v>55.741999999999997</v>
      </c>
    </row>
    <row r="1079" spans="1:14" x14ac:dyDescent="0.4">
      <c r="A1079" s="53">
        <v>49</v>
      </c>
      <c r="B1079" s="5" t="s">
        <v>138</v>
      </c>
      <c r="C1079" s="5">
        <v>2018</v>
      </c>
      <c r="D1079" s="5" t="s">
        <v>249</v>
      </c>
      <c r="E1079" s="54" t="s">
        <v>247</v>
      </c>
      <c r="F1079" s="60">
        <v>1.5094733818210309</v>
      </c>
      <c r="G1079" s="61">
        <v>918996</v>
      </c>
      <c r="H1079" s="61">
        <v>1.4257182721993331</v>
      </c>
      <c r="I1079" s="61">
        <v>113.347389557802</v>
      </c>
      <c r="J1079" s="61">
        <v>468861002.87623501</v>
      </c>
      <c r="K1079" s="61">
        <v>103.23541999539067</v>
      </c>
      <c r="L1079" s="61">
        <v>6073.3945794234696</v>
      </c>
      <c r="M1079" s="61">
        <f>(M987+M1010+M941)/3</f>
        <v>46.953384125812818</v>
      </c>
      <c r="N1079" s="60">
        <v>56.247999999999998</v>
      </c>
    </row>
    <row r="1080" spans="1:14" x14ac:dyDescent="0.4">
      <c r="A1080" s="53">
        <v>49</v>
      </c>
      <c r="B1080" s="5" t="s">
        <v>138</v>
      </c>
      <c r="C1080" s="5">
        <v>2019</v>
      </c>
      <c r="D1080" s="5" t="s">
        <v>249</v>
      </c>
      <c r="E1080" s="54" t="s">
        <v>247</v>
      </c>
      <c r="F1080" s="60">
        <v>1.5172053371658147</v>
      </c>
      <c r="G1080" s="61">
        <v>918465</v>
      </c>
      <c r="H1080" s="61">
        <v>1.5465491914807217</v>
      </c>
      <c r="I1080" s="61">
        <v>113.962731110972</v>
      </c>
      <c r="J1080" s="61">
        <v>322282826.11583298</v>
      </c>
      <c r="K1080" s="61">
        <v>107.41146382299847</v>
      </c>
      <c r="L1080" s="61">
        <v>5927.7242075828481</v>
      </c>
      <c r="M1080" s="61">
        <f>(M1011+M988+M1057)/3</f>
        <v>46.2761880504681</v>
      </c>
      <c r="N1080" s="60">
        <v>56.75</v>
      </c>
    </row>
    <row r="1081" spans="1:14" x14ac:dyDescent="0.4">
      <c r="A1081" s="53">
        <v>49</v>
      </c>
      <c r="B1081" s="5" t="s">
        <v>138</v>
      </c>
      <c r="C1081" s="5">
        <v>2020</v>
      </c>
      <c r="D1081" s="5" t="s">
        <v>249</v>
      </c>
      <c r="E1081" s="54" t="s">
        <v>247</v>
      </c>
      <c r="F1081" s="60">
        <v>1.1170962884416062</v>
      </c>
      <c r="G1081" s="61">
        <v>920422</v>
      </c>
      <c r="H1081" s="61">
        <v>-1.4825503526945454</v>
      </c>
      <c r="I1081" s="61">
        <v>108.28489179600101</v>
      </c>
      <c r="J1081" s="61">
        <v>239380737.903611</v>
      </c>
      <c r="K1081" s="61">
        <v>72.343575499688313</v>
      </c>
      <c r="L1081" s="61">
        <v>4815.6891481254042</v>
      </c>
      <c r="M1081" s="61">
        <f>(M1012+M989+M1058)/3</f>
        <v>46.241030703019611</v>
      </c>
      <c r="N1081" s="60">
        <v>57.247</v>
      </c>
    </row>
    <row r="1082" spans="1:14" x14ac:dyDescent="0.4">
      <c r="A1082" s="53">
        <v>49</v>
      </c>
      <c r="B1082" s="5" t="s">
        <v>138</v>
      </c>
      <c r="C1082" s="5">
        <v>2021</v>
      </c>
      <c r="D1082" s="5" t="s">
        <v>249</v>
      </c>
      <c r="E1082" s="54" t="s">
        <v>247</v>
      </c>
      <c r="F1082" s="60">
        <f>(F1079+F1080+F1081)/3</f>
        <v>1.3812583358094841</v>
      </c>
      <c r="G1082" s="61">
        <v>924610</v>
      </c>
      <c r="H1082" s="61">
        <v>-2.51306312524909</v>
      </c>
      <c r="I1082" s="61">
        <v>103.53932459400001</v>
      </c>
      <c r="J1082" s="61">
        <v>409894560.46573901</v>
      </c>
      <c r="K1082" s="61">
        <v>81.725208956468748</v>
      </c>
      <c r="L1082" s="61">
        <v>4656.0513414499992</v>
      </c>
      <c r="M1082" s="61">
        <f>(M990+M1013+M1059)/3</f>
        <v>46.244676469609608</v>
      </c>
      <c r="N1082" s="60">
        <v>57.74</v>
      </c>
    </row>
    <row r="1083" spans="1:14" x14ac:dyDescent="0.4">
      <c r="A1083" s="53">
        <v>49</v>
      </c>
      <c r="B1083" s="5" t="s">
        <v>138</v>
      </c>
      <c r="C1083" s="5">
        <v>2022</v>
      </c>
      <c r="D1083" s="5" t="s">
        <v>249</v>
      </c>
      <c r="E1083" s="54" t="s">
        <v>247</v>
      </c>
      <c r="F1083" s="60">
        <f>(F1080+F1081+F1082)/3</f>
        <v>1.3385199871389684</v>
      </c>
      <c r="G1083" s="61">
        <v>929766</v>
      </c>
      <c r="H1083" s="61">
        <v>2.4725628786455047</v>
      </c>
      <c r="I1083" s="61">
        <v>101.563282135843</v>
      </c>
      <c r="J1083" s="61">
        <v>103581591.564163</v>
      </c>
      <c r="K1083" s="61">
        <v>117.25937020004329</v>
      </c>
      <c r="L1083" s="61">
        <v>5356.1643962161443</v>
      </c>
      <c r="M1083" s="61">
        <f>(M991+M1060+M968)/3</f>
        <v>31.141363501045046</v>
      </c>
      <c r="N1083" s="60">
        <v>58.228999999999999</v>
      </c>
    </row>
    <row r="1084" spans="1:14" x14ac:dyDescent="0.4">
      <c r="A1084" s="53">
        <v>50</v>
      </c>
      <c r="B1084" s="5" t="s">
        <v>139</v>
      </c>
      <c r="C1084" s="5">
        <v>2000</v>
      </c>
      <c r="D1084" s="5" t="s">
        <v>249</v>
      </c>
      <c r="E1084" s="54" t="s">
        <v>247</v>
      </c>
      <c r="F1084" s="60">
        <v>4.7763632864207519</v>
      </c>
      <c r="G1084" s="61">
        <v>1272935</v>
      </c>
      <c r="H1084" s="61">
        <v>28.089343597003392</v>
      </c>
      <c r="I1084" s="61">
        <v>96.307399545624094</v>
      </c>
      <c r="J1084" s="61">
        <v>278061231.96768498</v>
      </c>
      <c r="K1084" s="61">
        <v>101.7019289396375</v>
      </c>
      <c r="L1084" s="61">
        <v>3991.1571514100292</v>
      </c>
      <c r="M1084" s="61">
        <f>(M1038+M969+M1061)/3</f>
        <v>28.265870828373735</v>
      </c>
      <c r="N1084" s="60">
        <v>78.879000000000005</v>
      </c>
    </row>
    <row r="1085" spans="1:14" x14ac:dyDescent="0.4">
      <c r="A1085" s="53">
        <v>50</v>
      </c>
      <c r="B1085" s="5" t="s">
        <v>139</v>
      </c>
      <c r="C1085" s="5">
        <v>2001</v>
      </c>
      <c r="D1085" s="5" t="s">
        <v>249</v>
      </c>
      <c r="E1085" s="54" t="s">
        <v>247</v>
      </c>
      <c r="F1085" s="60">
        <v>4.7648841641218747</v>
      </c>
      <c r="G1085" s="61">
        <v>1306590</v>
      </c>
      <c r="H1085" s="61">
        <v>-0.16865893243166852</v>
      </c>
      <c r="I1085" s="61">
        <v>96.431504539853407</v>
      </c>
      <c r="J1085" s="61">
        <v>-100615451.014713</v>
      </c>
      <c r="K1085" s="61">
        <v>83.63861324241077</v>
      </c>
      <c r="L1085" s="61">
        <v>3844.5613492084735</v>
      </c>
      <c r="M1085" s="61">
        <f>(M993+M1016+M1062)/3</f>
        <v>53.006666872281869</v>
      </c>
      <c r="N1085" s="60">
        <v>79.632999999999996</v>
      </c>
    </row>
    <row r="1086" spans="1:14" x14ac:dyDescent="0.4">
      <c r="A1086" s="53">
        <v>50</v>
      </c>
      <c r="B1086" s="5" t="s">
        <v>139</v>
      </c>
      <c r="C1086" s="5">
        <v>2002</v>
      </c>
      <c r="D1086" s="5" t="s">
        <v>249</v>
      </c>
      <c r="E1086" s="54" t="s">
        <v>247</v>
      </c>
      <c r="F1086" s="60">
        <v>4.4387104083190225</v>
      </c>
      <c r="G1086" s="61">
        <v>1341696</v>
      </c>
      <c r="H1086" s="61">
        <v>0.85580781423627172</v>
      </c>
      <c r="I1086" s="61">
        <v>96.337367328334693</v>
      </c>
      <c r="J1086" s="61">
        <v>1160708.31013769</v>
      </c>
      <c r="K1086" s="61">
        <v>84.759081537622322</v>
      </c>
      <c r="L1086" s="61">
        <v>3976.6467962058682</v>
      </c>
      <c r="M1086" s="61">
        <f>(M1017+M994+M1063)/3</f>
        <v>51.566897943921127</v>
      </c>
      <c r="N1086" s="60">
        <v>80.367999999999995</v>
      </c>
    </row>
    <row r="1087" spans="1:14" x14ac:dyDescent="0.4">
      <c r="A1087" s="53">
        <v>50</v>
      </c>
      <c r="B1087" s="5" t="s">
        <v>139</v>
      </c>
      <c r="C1087" s="5">
        <v>2003</v>
      </c>
      <c r="D1087" s="5" t="s">
        <v>249</v>
      </c>
      <c r="E1087" s="54" t="s">
        <v>247</v>
      </c>
      <c r="F1087" s="60">
        <v>4.6694786266375896</v>
      </c>
      <c r="G1087" s="61">
        <v>1378398</v>
      </c>
      <c r="H1087" s="61">
        <v>-0.21712039573060338</v>
      </c>
      <c r="I1087" s="61">
        <v>101.010733053623</v>
      </c>
      <c r="J1087" s="61">
        <v>99666154.023340598</v>
      </c>
      <c r="K1087" s="61">
        <v>80.302608205631216</v>
      </c>
      <c r="L1087" s="61">
        <v>4724.2547983061031</v>
      </c>
      <c r="M1087" s="61">
        <f>(M995+M1018+M1064)/3</f>
        <v>52.662624790257212</v>
      </c>
      <c r="N1087" s="60">
        <v>81.082999999999998</v>
      </c>
    </row>
    <row r="1088" spans="1:14" x14ac:dyDescent="0.4">
      <c r="A1088" s="53">
        <v>50</v>
      </c>
      <c r="B1088" s="5" t="s">
        <v>139</v>
      </c>
      <c r="C1088" s="5">
        <v>2004</v>
      </c>
      <c r="D1088" s="5" t="s">
        <v>249</v>
      </c>
      <c r="E1088" s="54" t="s">
        <v>247</v>
      </c>
      <c r="F1088" s="60">
        <v>4.2982548990551201</v>
      </c>
      <c r="G1088" s="61">
        <v>1417110</v>
      </c>
      <c r="H1088" s="61">
        <v>7.7652785346057982</v>
      </c>
      <c r="I1088" s="61">
        <v>100.98650380805501</v>
      </c>
      <c r="J1088" s="61">
        <v>313970792.03963798</v>
      </c>
      <c r="K1088" s="61">
        <v>81.767537141869781</v>
      </c>
      <c r="L1088" s="61">
        <v>5483.1445746716445</v>
      </c>
      <c r="M1088" s="61">
        <f>(M950+M996+M1019)/3</f>
        <v>48.585372171007236</v>
      </c>
      <c r="N1088" s="60">
        <v>81.778000000000006</v>
      </c>
    </row>
    <row r="1089" spans="1:14" x14ac:dyDescent="0.4">
      <c r="A1089" s="53">
        <v>50</v>
      </c>
      <c r="B1089" s="5" t="s">
        <v>139</v>
      </c>
      <c r="C1089" s="5">
        <v>2005</v>
      </c>
      <c r="D1089" s="5" t="s">
        <v>249</v>
      </c>
      <c r="E1089" s="54" t="s">
        <v>247</v>
      </c>
      <c r="F1089" s="60">
        <v>4.1542068346964012</v>
      </c>
      <c r="G1089" s="61">
        <v>1458353</v>
      </c>
      <c r="H1089" s="61">
        <v>20.09447289466118</v>
      </c>
      <c r="I1089" s="61">
        <v>101.85133384983</v>
      </c>
      <c r="J1089" s="61">
        <v>326161877.89787698</v>
      </c>
      <c r="K1089" s="61">
        <v>83.94959983992409</v>
      </c>
      <c r="L1089" s="61">
        <v>6570.9632653091912</v>
      </c>
      <c r="M1089" s="61">
        <f>(M997+M974+M1066)/3</f>
        <v>36.140695744388125</v>
      </c>
      <c r="N1089" s="60">
        <v>82.451999999999998</v>
      </c>
    </row>
    <row r="1090" spans="1:14" x14ac:dyDescent="0.4">
      <c r="A1090" s="53">
        <v>50</v>
      </c>
      <c r="B1090" s="5" t="s">
        <v>139</v>
      </c>
      <c r="C1090" s="5">
        <v>2006</v>
      </c>
      <c r="D1090" s="5" t="s">
        <v>249</v>
      </c>
      <c r="E1090" s="54" t="s">
        <v>247</v>
      </c>
      <c r="F1090" s="60">
        <v>3.6186202774779144</v>
      </c>
      <c r="G1090" s="61">
        <v>1502534</v>
      </c>
      <c r="H1090" s="61">
        <v>9.868137277707774</v>
      </c>
      <c r="I1090" s="61">
        <v>97.994881215784602</v>
      </c>
      <c r="J1090" s="61">
        <v>267805000</v>
      </c>
      <c r="K1090" s="61">
        <v>88.6494092562519</v>
      </c>
      <c r="L1090" s="61">
        <v>6873.4539827102071</v>
      </c>
      <c r="M1090" s="61">
        <f>(M998+M1021+M1067)/3</f>
        <v>56.760045607113938</v>
      </c>
      <c r="N1090" s="60">
        <v>83.106999999999999</v>
      </c>
    </row>
    <row r="1091" spans="1:14" x14ac:dyDescent="0.4">
      <c r="A1091" s="53">
        <v>50</v>
      </c>
      <c r="B1091" s="5" t="s">
        <v>139</v>
      </c>
      <c r="C1091" s="5">
        <v>2007</v>
      </c>
      <c r="D1091" s="5" t="s">
        <v>249</v>
      </c>
      <c r="E1091" s="54" t="s">
        <v>247</v>
      </c>
      <c r="F1091" s="60">
        <v>3.1882777746948907</v>
      </c>
      <c r="G1091" s="61">
        <v>1549774</v>
      </c>
      <c r="H1091" s="61">
        <v>4.2313616424725069</v>
      </c>
      <c r="I1091" s="61">
        <v>102.351693018427</v>
      </c>
      <c r="J1091" s="61">
        <v>654808577.18885303</v>
      </c>
      <c r="K1091" s="61">
        <v>85.13247916365782</v>
      </c>
      <c r="L1091" s="61">
        <v>8036.9199556432723</v>
      </c>
      <c r="M1091" s="61">
        <f>(M999+M1022+M1068)/3</f>
        <v>59.253839218924135</v>
      </c>
      <c r="N1091" s="60">
        <v>83.742000000000004</v>
      </c>
    </row>
    <row r="1092" spans="1:14" x14ac:dyDescent="0.4">
      <c r="A1092" s="53">
        <v>50</v>
      </c>
      <c r="B1092" s="5" t="s">
        <v>139</v>
      </c>
      <c r="C1092" s="5">
        <v>2008</v>
      </c>
      <c r="D1092" s="5" t="s">
        <v>249</v>
      </c>
      <c r="E1092" s="54" t="s">
        <v>247</v>
      </c>
      <c r="F1092" s="60">
        <v>3.2954015617714743</v>
      </c>
      <c r="G1092" s="61">
        <v>1599978</v>
      </c>
      <c r="H1092" s="61">
        <v>20.478959040974146</v>
      </c>
      <c r="I1092" s="61">
        <v>105.83534153715399</v>
      </c>
      <c r="J1092" s="61">
        <v>693511288.98899901</v>
      </c>
      <c r="K1092" s="61">
        <v>88.998872594574777</v>
      </c>
      <c r="L1092" s="61">
        <v>9732.2265333260402</v>
      </c>
      <c r="M1092" s="61">
        <f>(M1000+M1023+M1069)/3</f>
        <v>58.150384756653644</v>
      </c>
      <c r="N1092" s="60">
        <v>84.358999999999995</v>
      </c>
    </row>
    <row r="1093" spans="1:14" x14ac:dyDescent="0.4">
      <c r="A1093" s="53">
        <v>50</v>
      </c>
      <c r="B1093" s="5" t="s">
        <v>139</v>
      </c>
      <c r="C1093" s="5">
        <v>2009</v>
      </c>
      <c r="D1093" s="5" t="s">
        <v>249</v>
      </c>
      <c r="E1093" s="54" t="s">
        <v>247</v>
      </c>
      <c r="F1093" s="60">
        <v>3.1493484894849963</v>
      </c>
      <c r="G1093" s="61">
        <v>1653542</v>
      </c>
      <c r="H1093" s="61">
        <v>-18.074535104597828</v>
      </c>
      <c r="I1093" s="61">
        <v>106.57371795626</v>
      </c>
      <c r="J1093" s="61">
        <v>635674956.84835196</v>
      </c>
      <c r="K1093" s="61">
        <v>83.504577423563617</v>
      </c>
      <c r="L1093" s="61">
        <v>7325.9095131854492</v>
      </c>
      <c r="M1093" s="61">
        <f>(M1001+M1024+M1070)/3</f>
        <v>59.125922425559203</v>
      </c>
      <c r="N1093" s="60">
        <v>84.954999999999998</v>
      </c>
    </row>
    <row r="1094" spans="1:14" x14ac:dyDescent="0.4">
      <c r="A1094" s="53">
        <v>50</v>
      </c>
      <c r="B1094" s="5" t="s">
        <v>139</v>
      </c>
      <c r="C1094" s="5">
        <v>2010</v>
      </c>
      <c r="D1094" s="5" t="s">
        <v>249</v>
      </c>
      <c r="E1094" s="54" t="s">
        <v>247</v>
      </c>
      <c r="F1094" s="60">
        <v>3.3674672214738428</v>
      </c>
      <c r="G1094" s="61">
        <v>1711105</v>
      </c>
      <c r="H1094" s="61">
        <v>16.564320214108875</v>
      </c>
      <c r="I1094" s="61">
        <v>100</v>
      </c>
      <c r="J1094" s="61">
        <v>523939106.19184399</v>
      </c>
      <c r="K1094" s="61">
        <v>89.157662724835291</v>
      </c>
      <c r="L1094" s="61">
        <v>8399.5973480812117</v>
      </c>
      <c r="M1094" s="61">
        <f>(M1002+M1025+M1071)/3</f>
        <v>59.927949622129951</v>
      </c>
      <c r="N1094" s="60">
        <v>85.533000000000001</v>
      </c>
    </row>
    <row r="1095" spans="1:14" x14ac:dyDescent="0.4">
      <c r="A1095" s="53">
        <v>50</v>
      </c>
      <c r="B1095" s="5" t="s">
        <v>139</v>
      </c>
      <c r="C1095" s="5">
        <v>2011</v>
      </c>
      <c r="D1095" s="5" t="s">
        <v>249</v>
      </c>
      <c r="E1095" s="54" t="s">
        <v>247</v>
      </c>
      <c r="F1095" s="60">
        <v>3.2593173483779974</v>
      </c>
      <c r="G1095" s="61">
        <v>1772500</v>
      </c>
      <c r="H1095" s="61">
        <v>12.681227773109953</v>
      </c>
      <c r="I1095" s="61">
        <v>98.163745889921699</v>
      </c>
      <c r="J1095" s="61">
        <v>1123536918.9849701</v>
      </c>
      <c r="K1095" s="61">
        <v>90.498377333132339</v>
      </c>
      <c r="L1095" s="61">
        <v>10273.798444897953</v>
      </c>
      <c r="M1095" s="61">
        <f>(M1003+M1072+M1026)/3</f>
        <v>60.175774983789161</v>
      </c>
      <c r="N1095" s="60">
        <v>86.091999999999999</v>
      </c>
    </row>
    <row r="1096" spans="1:14" x14ac:dyDescent="0.4">
      <c r="A1096" s="53">
        <v>50</v>
      </c>
      <c r="B1096" s="5" t="s">
        <v>139</v>
      </c>
      <c r="C1096" s="5">
        <v>2012</v>
      </c>
      <c r="D1096" s="5" t="s">
        <v>249</v>
      </c>
      <c r="E1096" s="54" t="s">
        <v>247</v>
      </c>
      <c r="F1096" s="60">
        <v>3.0500107529516174</v>
      </c>
      <c r="G1096" s="61">
        <v>1836705</v>
      </c>
      <c r="H1096" s="61">
        <v>-2.9419027036061038</v>
      </c>
      <c r="I1096" s="61">
        <v>94.796116534832294</v>
      </c>
      <c r="J1096" s="61">
        <v>677327365.54555702</v>
      </c>
      <c r="K1096" s="61">
        <v>92.342808942054504</v>
      </c>
      <c r="L1096" s="61">
        <v>9348.5148764005571</v>
      </c>
      <c r="M1096" s="61">
        <f>(M1004+M1073+M1027)/3</f>
        <v>59.399395827761573</v>
      </c>
      <c r="N1096" s="60">
        <v>86.634</v>
      </c>
    </row>
    <row r="1097" spans="1:14" x14ac:dyDescent="0.4">
      <c r="A1097" s="53">
        <v>50</v>
      </c>
      <c r="B1097" s="5" t="s">
        <v>139</v>
      </c>
      <c r="C1097" s="5">
        <v>2013</v>
      </c>
      <c r="D1097" s="5" t="s">
        <v>249</v>
      </c>
      <c r="E1097" s="54" t="s">
        <v>247</v>
      </c>
      <c r="F1097" s="60">
        <v>3.043944305250796</v>
      </c>
      <c r="G1097" s="61">
        <v>1902226</v>
      </c>
      <c r="H1097" s="61">
        <v>-6.1579249344449067</v>
      </c>
      <c r="I1097" s="61">
        <v>95.686521314511197</v>
      </c>
      <c r="J1097" s="61">
        <v>324032442.445876</v>
      </c>
      <c r="K1097" s="61">
        <v>90.635036147864469</v>
      </c>
      <c r="L1097" s="61">
        <v>9250.0811146203614</v>
      </c>
      <c r="M1097" s="61">
        <f>(M1005+M1074+M1028)/3</f>
        <v>60.71671853065002</v>
      </c>
      <c r="N1097" s="60">
        <v>87.156000000000006</v>
      </c>
    </row>
    <row r="1098" spans="1:14" x14ac:dyDescent="0.4">
      <c r="A1098" s="53">
        <v>50</v>
      </c>
      <c r="B1098" s="5" t="s">
        <v>139</v>
      </c>
      <c r="C1098" s="5">
        <v>2014</v>
      </c>
      <c r="D1098" s="5" t="s">
        <v>249</v>
      </c>
      <c r="E1098" s="54" t="s">
        <v>247</v>
      </c>
      <c r="F1098" s="60">
        <v>3.0312605657254856</v>
      </c>
      <c r="G1098" s="61">
        <v>1966855</v>
      </c>
      <c r="H1098" s="61">
        <v>-0.85139033332146141</v>
      </c>
      <c r="I1098" s="61">
        <v>99.038661701710595</v>
      </c>
      <c r="J1098" s="61">
        <v>1263109047.12989</v>
      </c>
      <c r="K1098" s="61">
        <v>73.520329016243764</v>
      </c>
      <c r="L1098" s="61">
        <v>9255.3680346763485</v>
      </c>
      <c r="M1098" s="61">
        <f>(M1006+M1029+M1075)/3</f>
        <v>59.90309209497989</v>
      </c>
      <c r="N1098" s="60">
        <v>87.650999999999996</v>
      </c>
    </row>
    <row r="1099" spans="1:14" x14ac:dyDescent="0.4">
      <c r="A1099" s="53">
        <v>50</v>
      </c>
      <c r="B1099" s="5" t="s">
        <v>139</v>
      </c>
      <c r="C1099" s="5">
        <v>2015</v>
      </c>
      <c r="D1099" s="5" t="s">
        <v>249</v>
      </c>
      <c r="E1099" s="54" t="s">
        <v>247</v>
      </c>
      <c r="F1099" s="60">
        <v>3.014911878973654</v>
      </c>
      <c r="G1099" s="61">
        <v>2028517</v>
      </c>
      <c r="H1099" s="61">
        <v>-8.9271724532795531</v>
      </c>
      <c r="I1099" s="61">
        <v>92.540116844899302</v>
      </c>
      <c r="J1099" s="61">
        <v>41707702.326465502</v>
      </c>
      <c r="K1099" s="61">
        <v>73.949781458828127</v>
      </c>
      <c r="L1099" s="61">
        <v>7090.4546339494236</v>
      </c>
      <c r="M1099" s="61">
        <f>(M1007+M1076+M1030)/3</f>
        <v>60.006402151130509</v>
      </c>
      <c r="N1099" s="60">
        <v>88.117999999999995</v>
      </c>
    </row>
    <row r="1100" spans="1:14" x14ac:dyDescent="0.4">
      <c r="A1100" s="53">
        <v>50</v>
      </c>
      <c r="B1100" s="5" t="s">
        <v>139</v>
      </c>
      <c r="C1100" s="5">
        <v>2016</v>
      </c>
      <c r="D1100" s="5" t="s">
        <v>249</v>
      </c>
      <c r="E1100" s="54" t="s">
        <v>247</v>
      </c>
      <c r="F1100" s="60">
        <v>3.0599566869235351</v>
      </c>
      <c r="G1100" s="61">
        <v>2086206</v>
      </c>
      <c r="H1100" s="61">
        <v>-4.2697539797457154</v>
      </c>
      <c r="I1100" s="61">
        <v>93.549358702899895</v>
      </c>
      <c r="J1100" s="61">
        <v>1243660159.6860001</v>
      </c>
      <c r="K1100" s="61">
        <v>70.133381064530781</v>
      </c>
      <c r="L1100" s="61">
        <v>6722.1982226905948</v>
      </c>
      <c r="M1100" s="61">
        <f>(M1077+M1031+M1008)/3</f>
        <v>60.208737592253463</v>
      </c>
      <c r="N1100" s="60">
        <v>88.558999999999997</v>
      </c>
    </row>
    <row r="1101" spans="1:14" x14ac:dyDescent="0.4">
      <c r="A1101" s="53">
        <v>50</v>
      </c>
      <c r="B1101" s="5" t="s">
        <v>139</v>
      </c>
      <c r="C1101" s="5">
        <v>2017</v>
      </c>
      <c r="D1101" s="5" t="s">
        <v>249</v>
      </c>
      <c r="E1101" s="54" t="s">
        <v>247</v>
      </c>
      <c r="F1101" s="60">
        <v>2.4972724702892002</v>
      </c>
      <c r="G1101" s="61">
        <v>2140215</v>
      </c>
      <c r="H1101" s="61">
        <v>3.8203021444684282</v>
      </c>
      <c r="I1101" s="61">
        <v>95.570118258425396</v>
      </c>
      <c r="J1101" s="61">
        <v>1314029329.72</v>
      </c>
      <c r="K1101" s="61">
        <v>75.068740445663835</v>
      </c>
      <c r="L1101" s="61">
        <v>6975.6951919140247</v>
      </c>
      <c r="M1101" s="61">
        <f>(M1032+M1009+M1078)/3</f>
        <v>60.039410612787954</v>
      </c>
      <c r="N1101" s="60">
        <v>88.975999999999999</v>
      </c>
    </row>
    <row r="1102" spans="1:14" x14ac:dyDescent="0.4">
      <c r="A1102" s="53">
        <v>50</v>
      </c>
      <c r="B1102" s="5" t="s">
        <v>139</v>
      </c>
      <c r="C1102" s="5">
        <v>2018</v>
      </c>
      <c r="D1102" s="5" t="s">
        <v>249</v>
      </c>
      <c r="E1102" s="54" t="s">
        <v>247</v>
      </c>
      <c r="F1102" s="60">
        <v>2.3359361171380448</v>
      </c>
      <c r="G1102" s="61">
        <v>2192012</v>
      </c>
      <c r="H1102" s="61">
        <v>7.1766574943993362</v>
      </c>
      <c r="I1102" s="61">
        <v>100.890225960379</v>
      </c>
      <c r="J1102" s="61">
        <v>1379070815.859</v>
      </c>
      <c r="K1102" s="61">
        <v>77.036597697302398</v>
      </c>
      <c r="L1102" s="61">
        <v>7694.9060506797323</v>
      </c>
      <c r="M1102" s="61">
        <f>(M1010+M1033+M964)/3</f>
        <v>53.881319852461189</v>
      </c>
      <c r="N1102" s="60">
        <v>89.37</v>
      </c>
    </row>
    <row r="1103" spans="1:14" x14ac:dyDescent="0.4">
      <c r="A1103" s="53">
        <v>50</v>
      </c>
      <c r="B1103" s="5" t="s">
        <v>139</v>
      </c>
      <c r="C1103" s="5">
        <v>2019</v>
      </c>
      <c r="D1103" s="5" t="s">
        <v>249</v>
      </c>
      <c r="E1103" s="54" t="s">
        <v>247</v>
      </c>
      <c r="F1103" s="60">
        <v>2.351763543986606</v>
      </c>
      <c r="G1103" s="61">
        <v>2242785</v>
      </c>
      <c r="H1103" s="61">
        <v>1.5474851979842157</v>
      </c>
      <c r="I1103" s="61">
        <v>100.330169912581</v>
      </c>
      <c r="J1103" s="61">
        <v>1553136875.411</v>
      </c>
      <c r="K1103" s="61">
        <v>73.428089448664394</v>
      </c>
      <c r="L1103" s="61">
        <v>7523.8622807763732</v>
      </c>
      <c r="M1103" s="61">
        <f>(M1034+M1011+M1080)/3</f>
        <v>60.110999441255139</v>
      </c>
      <c r="N1103" s="60">
        <v>89.741</v>
      </c>
    </row>
    <row r="1104" spans="1:14" x14ac:dyDescent="0.4">
      <c r="A1104" s="53">
        <v>50</v>
      </c>
      <c r="B1104" s="5" t="s">
        <v>139</v>
      </c>
      <c r="C1104" s="5">
        <v>2020</v>
      </c>
      <c r="D1104" s="5" t="s">
        <v>249</v>
      </c>
      <c r="E1104" s="54" t="s">
        <v>247</v>
      </c>
      <c r="F1104" s="60">
        <v>2.3332735751489699</v>
      </c>
      <c r="G1104" s="61">
        <v>2292573</v>
      </c>
      <c r="H1104" s="61">
        <v>-9.1739057238245891</v>
      </c>
      <c r="I1104" s="61">
        <v>102.96688510371</v>
      </c>
      <c r="J1104" s="61">
        <v>1716511505.5220001</v>
      </c>
      <c r="K1104" s="61">
        <v>70.059996587242381</v>
      </c>
      <c r="L1104" s="61">
        <v>6680.0826646774813</v>
      </c>
      <c r="M1104" s="61">
        <f>(M1035+M1012+M1081)/3</f>
        <v>60.078420057589035</v>
      </c>
      <c r="N1104" s="60">
        <v>90.091999999999999</v>
      </c>
    </row>
    <row r="1105" spans="1:14" x14ac:dyDescent="0.4">
      <c r="A1105" s="53">
        <v>50</v>
      </c>
      <c r="B1105" s="5" t="s">
        <v>139</v>
      </c>
      <c r="C1105" s="5">
        <v>2021</v>
      </c>
      <c r="D1105" s="5" t="s">
        <v>249</v>
      </c>
      <c r="E1105" s="54" t="s">
        <v>247</v>
      </c>
      <c r="F1105" s="60">
        <f>(F1102+F1103+F1104)/3</f>
        <v>2.3403244120912068</v>
      </c>
      <c r="G1105" s="61">
        <v>2341179</v>
      </c>
      <c r="H1105" s="61">
        <v>25.275633344788545</v>
      </c>
      <c r="I1105" s="61">
        <v>101.86974429451</v>
      </c>
      <c r="J1105" s="61">
        <v>1529221084.118</v>
      </c>
      <c r="K1105" s="61">
        <v>72.127782770414427</v>
      </c>
      <c r="L1105" s="61">
        <v>8635.7971442819016</v>
      </c>
      <c r="M1105" s="61">
        <f>(M1013+M1036+M1082)/3</f>
        <v>60.091423205856039</v>
      </c>
      <c r="N1105" s="60">
        <v>90.423000000000002</v>
      </c>
    </row>
    <row r="1106" spans="1:14" x14ac:dyDescent="0.4">
      <c r="A1106" s="53">
        <v>50</v>
      </c>
      <c r="B1106" s="5" t="s">
        <v>139</v>
      </c>
      <c r="C1106" s="5">
        <v>2022</v>
      </c>
      <c r="D1106" s="5" t="s">
        <v>249</v>
      </c>
      <c r="E1106" s="54" t="s">
        <v>247</v>
      </c>
      <c r="F1106" s="60">
        <f>(F1103+F1104+F1105)/3</f>
        <v>2.3417871770755938</v>
      </c>
      <c r="G1106" s="61">
        <v>2388992</v>
      </c>
      <c r="H1106" s="61">
        <v>13.921513956684109</v>
      </c>
      <c r="I1106" s="61">
        <v>97.002182183009694</v>
      </c>
      <c r="J1106" s="61">
        <v>1104592039.0420001</v>
      </c>
      <c r="K1106" s="61">
        <v>77.988507236340581</v>
      </c>
      <c r="L1106" s="61">
        <v>8820.3473368231589</v>
      </c>
      <c r="M1106" s="61">
        <f>(M1014+M1083+M991)/3</f>
        <v>40.903210948762897</v>
      </c>
      <c r="N1106" s="60">
        <v>90.734999999999999</v>
      </c>
    </row>
    <row r="1107" spans="1:14" hidden="1" x14ac:dyDescent="0.4">
      <c r="A1107" s="43">
        <v>51</v>
      </c>
      <c r="B1107" s="5" t="s">
        <v>140</v>
      </c>
      <c r="C1107" s="5">
        <v>2000</v>
      </c>
      <c r="D1107" s="5" t="s">
        <v>246</v>
      </c>
      <c r="E1107" s="42" t="s">
        <v>247</v>
      </c>
      <c r="F1107" s="60">
        <v>0.17029103210417249</v>
      </c>
      <c r="G1107" s="61">
        <v>1437539</v>
      </c>
      <c r="H1107" s="61">
        <v>2.2169826127345971</v>
      </c>
      <c r="I1107" s="61">
        <v>183.53623619680101</v>
      </c>
      <c r="J1107" s="61">
        <v>43520000</v>
      </c>
      <c r="K1107" s="61">
        <v>56.359819885095398</v>
      </c>
      <c r="L1107" s="61">
        <v>544.62096110760103</v>
      </c>
      <c r="M1107" s="61">
        <f>(M1015+M992+M670)/3</f>
        <v>55.555349493443394</v>
      </c>
      <c r="N1107" s="60">
        <v>47.868000000000002</v>
      </c>
    </row>
    <row r="1108" spans="1:14" hidden="1" x14ac:dyDescent="0.4">
      <c r="A1108" s="43">
        <v>51</v>
      </c>
      <c r="B1108" s="5" t="s">
        <v>140</v>
      </c>
      <c r="C1108" s="5">
        <v>2001</v>
      </c>
      <c r="D1108" s="5" t="s">
        <v>246</v>
      </c>
      <c r="E1108" s="42" t="s">
        <v>247</v>
      </c>
      <c r="F1108" s="60">
        <v>0.20859117144288178</v>
      </c>
      <c r="G1108" s="61">
        <v>1479449</v>
      </c>
      <c r="H1108" s="61">
        <v>1.8054376516337669</v>
      </c>
      <c r="I1108" s="61">
        <v>158.499261403969</v>
      </c>
      <c r="J1108" s="61">
        <v>35479999.899999999</v>
      </c>
      <c r="K1108" s="61">
        <v>46.929263186562267</v>
      </c>
      <c r="L1108" s="61">
        <v>464.63963615098822</v>
      </c>
      <c r="M1108" s="61">
        <f>(M1016+M993+M671)/3</f>
        <v>48.589724838495044</v>
      </c>
      <c r="N1108" s="60">
        <v>48.774999999999999</v>
      </c>
    </row>
    <row r="1109" spans="1:14" hidden="1" x14ac:dyDescent="0.4">
      <c r="A1109" s="43">
        <v>51</v>
      </c>
      <c r="B1109" s="5" t="s">
        <v>140</v>
      </c>
      <c r="C1109" s="5">
        <v>2002</v>
      </c>
      <c r="D1109" s="5" t="s">
        <v>246</v>
      </c>
      <c r="E1109" s="42" t="s">
        <v>247</v>
      </c>
      <c r="F1109" s="60">
        <v>0.1945838421834383</v>
      </c>
      <c r="G1109" s="61">
        <v>1522223</v>
      </c>
      <c r="H1109" s="61">
        <v>10.391344589809279</v>
      </c>
      <c r="I1109" s="61">
        <v>131.55917736755899</v>
      </c>
      <c r="J1109" s="61">
        <v>42826999.899999999</v>
      </c>
      <c r="K1109" s="61">
        <v>59.642950918833961</v>
      </c>
      <c r="L1109" s="61">
        <v>379.86241787648601</v>
      </c>
      <c r="M1109" s="61">
        <f>(M1017+M994+M672)/3</f>
        <v>47.979797402695034</v>
      </c>
      <c r="N1109" s="60">
        <v>49.683</v>
      </c>
    </row>
    <row r="1110" spans="1:14" hidden="1" x14ac:dyDescent="0.4">
      <c r="A1110" s="43">
        <v>51</v>
      </c>
      <c r="B1110" s="5" t="s">
        <v>140</v>
      </c>
      <c r="C1110" s="5">
        <v>2003</v>
      </c>
      <c r="D1110" s="5" t="s">
        <v>246</v>
      </c>
      <c r="E1110" s="42" t="s">
        <v>247</v>
      </c>
      <c r="F1110" s="60">
        <v>0.18911328089834556</v>
      </c>
      <c r="G1110" s="61">
        <v>1566257</v>
      </c>
      <c r="H1110" s="61">
        <v>12.893941182153085</v>
      </c>
      <c r="I1110" s="61">
        <v>95.230015388927796</v>
      </c>
      <c r="J1110" s="61">
        <v>18272720.342347</v>
      </c>
      <c r="K1110" s="61">
        <v>68.85879303422324</v>
      </c>
      <c r="L1110" s="61">
        <v>310.95706837734542</v>
      </c>
      <c r="M1110" s="61">
        <f>(M1018+M995+M673)/3</f>
        <v>40.611579782248185</v>
      </c>
      <c r="N1110" s="60">
        <v>50.555</v>
      </c>
    </row>
    <row r="1111" spans="1:14" hidden="1" x14ac:dyDescent="0.4">
      <c r="A1111" s="43">
        <v>51</v>
      </c>
      <c r="B1111" s="5" t="s">
        <v>140</v>
      </c>
      <c r="C1111" s="5">
        <v>2004</v>
      </c>
      <c r="D1111" s="5" t="s">
        <v>246</v>
      </c>
      <c r="E1111" s="42" t="s">
        <v>247</v>
      </c>
      <c r="F1111" s="60">
        <v>0.19513405386965219</v>
      </c>
      <c r="G1111" s="61">
        <v>1612225</v>
      </c>
      <c r="H1111" s="61">
        <v>94.190114137615211</v>
      </c>
      <c r="I1111" s="61">
        <v>93.793827808887997</v>
      </c>
      <c r="J1111" s="61">
        <v>55526319.440783098</v>
      </c>
      <c r="K1111" s="61">
        <v>49.93429956156826</v>
      </c>
      <c r="L1111" s="61">
        <v>596.62928649750563</v>
      </c>
      <c r="M1111" s="61">
        <f>(M1108+M1109+M1110)/3</f>
        <v>45.727034007812755</v>
      </c>
      <c r="N1111" s="60">
        <v>51.287999999999997</v>
      </c>
    </row>
    <row r="1112" spans="1:14" hidden="1" x14ac:dyDescent="0.4">
      <c r="A1112" s="43">
        <v>51</v>
      </c>
      <c r="B1112" s="5" t="s">
        <v>140</v>
      </c>
      <c r="C1112" s="5">
        <v>2005</v>
      </c>
      <c r="D1112" s="5" t="s">
        <v>246</v>
      </c>
      <c r="E1112" s="42" t="s">
        <v>247</v>
      </c>
      <c r="F1112" s="60">
        <v>0.1984499821726268</v>
      </c>
      <c r="G1112" s="61">
        <v>1660368</v>
      </c>
      <c r="H1112" s="61">
        <v>4.1138052825715903</v>
      </c>
      <c r="I1112" s="61">
        <v>99.684665991390006</v>
      </c>
      <c r="J1112" s="61">
        <v>53650280.019084103</v>
      </c>
      <c r="K1112" s="61">
        <v>50.018723395097552</v>
      </c>
      <c r="L1112" s="61">
        <v>618.95981346115832</v>
      </c>
      <c r="M1112" s="61">
        <f>(M1020+M997+M675)/3</f>
        <v>43.204424060547723</v>
      </c>
      <c r="N1112" s="60">
        <v>52.02</v>
      </c>
    </row>
    <row r="1113" spans="1:14" hidden="1" x14ac:dyDescent="0.4">
      <c r="A1113" s="43">
        <v>51</v>
      </c>
      <c r="B1113" s="5" t="s">
        <v>140</v>
      </c>
      <c r="C1113" s="5">
        <v>2006</v>
      </c>
      <c r="D1113" s="5" t="s">
        <v>246</v>
      </c>
      <c r="E1113" s="42" t="s">
        <v>247</v>
      </c>
      <c r="F1113" s="60">
        <v>0.20873093694011666</v>
      </c>
      <c r="G1113" s="61">
        <v>1711294</v>
      </c>
      <c r="H1113" s="61">
        <v>1.3032039976521759</v>
      </c>
      <c r="I1113" s="61">
        <v>99.199655223875098</v>
      </c>
      <c r="J1113" s="61">
        <v>82208102.587764993</v>
      </c>
      <c r="K1113" s="61">
        <v>50.374468581974966</v>
      </c>
      <c r="L1113" s="61">
        <v>615.97392834944185</v>
      </c>
      <c r="M1113" s="61">
        <f>(M1021+M998+M676)/3</f>
        <v>43.715120218510236</v>
      </c>
      <c r="N1113" s="60">
        <v>52.750999999999998</v>
      </c>
    </row>
    <row r="1114" spans="1:14" hidden="1" x14ac:dyDescent="0.4">
      <c r="A1114" s="43">
        <v>51</v>
      </c>
      <c r="B1114" s="5" t="s">
        <v>140</v>
      </c>
      <c r="C1114" s="5">
        <v>2007</v>
      </c>
      <c r="D1114" s="5" t="s">
        <v>246</v>
      </c>
      <c r="E1114" s="42" t="s">
        <v>247</v>
      </c>
      <c r="F1114" s="60">
        <v>0.23174340735334864</v>
      </c>
      <c r="G1114" s="61">
        <v>1764883</v>
      </c>
      <c r="H1114" s="61">
        <v>4.4148249019326187</v>
      </c>
      <c r="I1114" s="61">
        <v>107.54398499877701</v>
      </c>
      <c r="J1114" s="61">
        <v>78094820.958579406</v>
      </c>
      <c r="K1114" s="61">
        <v>44.293844465679072</v>
      </c>
      <c r="L1114" s="61">
        <v>725.09228488352926</v>
      </c>
      <c r="M1114" s="61">
        <f>(M1022+M999+M677)/3</f>
        <v>45.346445055412403</v>
      </c>
      <c r="N1114" s="60">
        <v>53.481000000000002</v>
      </c>
    </row>
    <row r="1115" spans="1:14" hidden="1" x14ac:dyDescent="0.4">
      <c r="A1115" s="43">
        <v>51</v>
      </c>
      <c r="B1115" s="5" t="s">
        <v>140</v>
      </c>
      <c r="C1115" s="5">
        <v>2008</v>
      </c>
      <c r="D1115" s="5" t="s">
        <v>246</v>
      </c>
      <c r="E1115" s="42" t="s">
        <v>247</v>
      </c>
      <c r="F1115" s="60">
        <v>0.23493003731855677</v>
      </c>
      <c r="G1115" s="61">
        <v>1820542</v>
      </c>
      <c r="H1115" s="61">
        <v>2.4758458680372684</v>
      </c>
      <c r="I1115" s="61">
        <v>113.731676248212</v>
      </c>
      <c r="J1115" s="61">
        <v>70792382.320713803</v>
      </c>
      <c r="K1115" s="61">
        <v>39.089099456134385</v>
      </c>
      <c r="L1115" s="61">
        <v>857.85823987045637</v>
      </c>
      <c r="M1115" s="61">
        <f>(M1000+M1023+M678)/3</f>
        <v>44.49645282695699</v>
      </c>
      <c r="N1115" s="60">
        <v>54.210999999999999</v>
      </c>
    </row>
    <row r="1116" spans="1:14" hidden="1" x14ac:dyDescent="0.4">
      <c r="A1116" s="43">
        <v>51</v>
      </c>
      <c r="B1116" s="5" t="s">
        <v>140</v>
      </c>
      <c r="C1116" s="5">
        <v>2009</v>
      </c>
      <c r="D1116" s="5" t="s">
        <v>246</v>
      </c>
      <c r="E1116" s="42" t="s">
        <v>247</v>
      </c>
      <c r="F1116" s="60">
        <v>0.25818385309983016</v>
      </c>
      <c r="G1116" s="61">
        <v>1878119</v>
      </c>
      <c r="H1116" s="61">
        <v>4.5133053529964542</v>
      </c>
      <c r="I1116" s="61">
        <v>102.788908726043</v>
      </c>
      <c r="J1116" s="61">
        <v>39447343.708400503</v>
      </c>
      <c r="K1116" s="61">
        <v>41.777394425797702</v>
      </c>
      <c r="L1116" s="61">
        <v>772.12493381840102</v>
      </c>
      <c r="M1116" s="61">
        <f>(M1024+M1001+M679)/3</f>
        <v>46.965172411809057</v>
      </c>
      <c r="N1116" s="60">
        <v>54.936999999999998</v>
      </c>
    </row>
    <row r="1117" spans="1:14" hidden="1" x14ac:dyDescent="0.4">
      <c r="A1117" s="43">
        <v>51</v>
      </c>
      <c r="B1117" s="5" t="s">
        <v>140</v>
      </c>
      <c r="C1117" s="5">
        <v>2010</v>
      </c>
      <c r="D1117" s="5" t="s">
        <v>246</v>
      </c>
      <c r="E1117" s="42" t="s">
        <v>247</v>
      </c>
      <c r="F1117" s="60">
        <v>0.22412925371978681</v>
      </c>
      <c r="G1117" s="61">
        <v>1937275</v>
      </c>
      <c r="H1117" s="61">
        <v>5.6443308609733549</v>
      </c>
      <c r="I1117" s="61">
        <v>100</v>
      </c>
      <c r="J1117" s="61">
        <v>37140887.813173398</v>
      </c>
      <c r="K1117" s="61">
        <v>41.012515027946627</v>
      </c>
      <c r="L1117" s="61">
        <v>796.63182917913355</v>
      </c>
      <c r="M1117" s="61">
        <f>(M1025+M1002+M680)/3</f>
        <v>48.797582248006385</v>
      </c>
      <c r="N1117" s="60">
        <v>55.661999999999999</v>
      </c>
    </row>
    <row r="1118" spans="1:14" hidden="1" x14ac:dyDescent="0.4">
      <c r="A1118" s="43">
        <v>51</v>
      </c>
      <c r="B1118" s="5" t="s">
        <v>140</v>
      </c>
      <c r="C1118" s="5">
        <v>2011</v>
      </c>
      <c r="D1118" s="5" t="s">
        <v>246</v>
      </c>
      <c r="E1118" s="42" t="s">
        <v>247</v>
      </c>
      <c r="F1118" s="60">
        <v>0.22364994304908586</v>
      </c>
      <c r="G1118" s="61">
        <v>1998212</v>
      </c>
      <c r="H1118" s="61">
        <v>4.572123503691472</v>
      </c>
      <c r="I1118" s="61">
        <v>92.485898010738097</v>
      </c>
      <c r="J1118" s="61">
        <v>36077136.081373498</v>
      </c>
      <c r="K1118" s="61">
        <v>42.639702046889411</v>
      </c>
      <c r="L1118" s="61">
        <v>705.47749534880961</v>
      </c>
      <c r="M1118" s="61">
        <f>(M1026+M1003+M681)/3</f>
        <v>49.863537398871898</v>
      </c>
      <c r="N1118" s="60">
        <v>56.384</v>
      </c>
    </row>
    <row r="1119" spans="1:14" hidden="1" x14ac:dyDescent="0.4">
      <c r="A1119" s="43">
        <v>51</v>
      </c>
      <c r="B1119" s="5" t="s">
        <v>140</v>
      </c>
      <c r="C1119" s="5">
        <v>2012</v>
      </c>
      <c r="D1119" s="5" t="s">
        <v>246</v>
      </c>
      <c r="E1119" s="42" t="s">
        <v>247</v>
      </c>
      <c r="F1119" s="60">
        <v>0.21974620259736224</v>
      </c>
      <c r="G1119" s="61">
        <v>2061014</v>
      </c>
      <c r="H1119" s="61">
        <v>3.8451602137207175</v>
      </c>
      <c r="I1119" s="61">
        <v>89.004106458272602</v>
      </c>
      <c r="J1119" s="61">
        <v>41183457.769836597</v>
      </c>
      <c r="K1119" s="61">
        <v>47.700673114198473</v>
      </c>
      <c r="L1119" s="61">
        <v>686.55755771974634</v>
      </c>
      <c r="M1119" s="61">
        <f>(M1027+M1004+M682)/3</f>
        <v>50.674178199791108</v>
      </c>
      <c r="N1119" s="60">
        <v>57.104999999999997</v>
      </c>
    </row>
    <row r="1120" spans="1:14" hidden="1" x14ac:dyDescent="0.4">
      <c r="A1120" s="43">
        <v>51</v>
      </c>
      <c r="B1120" s="5" t="s">
        <v>140</v>
      </c>
      <c r="C1120" s="5">
        <v>2013</v>
      </c>
      <c r="D1120" s="5" t="s">
        <v>246</v>
      </c>
      <c r="E1120" s="42" t="s">
        <v>247</v>
      </c>
      <c r="F1120" s="60">
        <v>0.20264778675767778</v>
      </c>
      <c r="G1120" s="61">
        <v>2124869</v>
      </c>
      <c r="H1120" s="61">
        <v>5.9331313805819121</v>
      </c>
      <c r="I1120" s="61">
        <v>81.483497200493005</v>
      </c>
      <c r="J1120" s="61">
        <v>68340322.378848001</v>
      </c>
      <c r="K1120" s="61">
        <v>45.461919362329589</v>
      </c>
      <c r="L1120" s="61">
        <v>647.38553456117165</v>
      </c>
      <c r="M1120" s="61">
        <f>(M1028+M683+M1005)/3</f>
        <v>50.74764309623739</v>
      </c>
      <c r="N1120" s="60">
        <v>57.82</v>
      </c>
    </row>
    <row r="1121" spans="1:14" hidden="1" x14ac:dyDescent="0.4">
      <c r="A1121" s="43">
        <v>51</v>
      </c>
      <c r="B1121" s="5" t="s">
        <v>140</v>
      </c>
      <c r="C1121" s="5">
        <v>2014</v>
      </c>
      <c r="D1121" s="5" t="s">
        <v>246</v>
      </c>
      <c r="E1121" s="42" t="s">
        <v>247</v>
      </c>
      <c r="F1121" s="60">
        <v>0.23151923304457386</v>
      </c>
      <c r="G1121" s="61">
        <v>2189019</v>
      </c>
      <c r="H1121" s="61">
        <v>5.2117231068278898</v>
      </c>
      <c r="I1121" s="61">
        <v>73.618674965405106</v>
      </c>
      <c r="J1121" s="61">
        <v>23014092.042456102</v>
      </c>
      <c r="K1121" s="61">
        <v>58.257930775226363</v>
      </c>
      <c r="L1121" s="61">
        <v>561.64963456626344</v>
      </c>
      <c r="M1121" s="61">
        <f>(M1029+M1006+M684)/3</f>
        <v>50.287859020735738</v>
      </c>
      <c r="N1121" s="60">
        <v>58.527999999999999</v>
      </c>
    </row>
    <row r="1122" spans="1:14" hidden="1" x14ac:dyDescent="0.4">
      <c r="A1122" s="43">
        <v>51</v>
      </c>
      <c r="B1122" s="5" t="s">
        <v>140</v>
      </c>
      <c r="C1122" s="5">
        <v>2015</v>
      </c>
      <c r="D1122" s="5" t="s">
        <v>246</v>
      </c>
      <c r="E1122" s="42" t="s">
        <v>247</v>
      </c>
      <c r="F1122" s="60">
        <v>0.26003791165457163</v>
      </c>
      <c r="G1122" s="61">
        <v>2253133</v>
      </c>
      <c r="H1122" s="61">
        <v>9.7203624267525583</v>
      </c>
      <c r="I1122" s="61">
        <v>72.757680946995393</v>
      </c>
      <c r="J1122" s="61">
        <v>71976051.703413799</v>
      </c>
      <c r="K1122" s="61">
        <v>52.937505147568032</v>
      </c>
      <c r="L1122" s="61">
        <v>611.67121911225001</v>
      </c>
      <c r="M1122" s="61">
        <f>(M1030+M1007+M685)/3</f>
        <v>50.569893438921419</v>
      </c>
      <c r="N1122" s="60">
        <v>59.228000000000002</v>
      </c>
    </row>
    <row r="1123" spans="1:14" hidden="1" x14ac:dyDescent="0.4">
      <c r="A1123" s="43">
        <v>51</v>
      </c>
      <c r="B1123" s="5" t="s">
        <v>140</v>
      </c>
      <c r="C1123" s="5">
        <v>2016</v>
      </c>
      <c r="D1123" s="5" t="s">
        <v>246</v>
      </c>
      <c r="E1123" s="42" t="s">
        <v>247</v>
      </c>
      <c r="F1123" s="60">
        <v>0.25599795615927118</v>
      </c>
      <c r="G1123" s="61">
        <v>2317206</v>
      </c>
      <c r="H1123" s="61">
        <v>7.820622748609793</v>
      </c>
      <c r="I1123" s="61">
        <v>88.168274889580204</v>
      </c>
      <c r="J1123" s="61">
        <v>69830172.212843999</v>
      </c>
      <c r="K1123" s="61">
        <v>46.021403688448572</v>
      </c>
      <c r="L1123" s="61">
        <v>640.6762652829841</v>
      </c>
      <c r="M1123" s="61">
        <f>(M1008+M1031+M686)/3</f>
        <v>50.535131851964842</v>
      </c>
      <c r="N1123" s="60">
        <v>59.917999999999999</v>
      </c>
    </row>
    <row r="1124" spans="1:14" hidden="1" x14ac:dyDescent="0.4">
      <c r="A1124" s="43">
        <v>51</v>
      </c>
      <c r="B1124" s="5" t="s">
        <v>140</v>
      </c>
      <c r="C1124" s="5">
        <v>2017</v>
      </c>
      <c r="D1124" s="5" t="s">
        <v>246</v>
      </c>
      <c r="E1124" s="42" t="s">
        <v>247</v>
      </c>
      <c r="F1124" s="60">
        <v>0.25294160631148732</v>
      </c>
      <c r="G1124" s="61">
        <v>2381182</v>
      </c>
      <c r="H1124" s="61">
        <v>3.9217186200013288</v>
      </c>
      <c r="I1124" s="61">
        <v>89.666398167148898</v>
      </c>
      <c r="J1124" s="61">
        <v>64338516.035137199</v>
      </c>
      <c r="K1124" s="61">
        <v>53.319055278631865</v>
      </c>
      <c r="L1124" s="61">
        <v>632.00102415321942</v>
      </c>
      <c r="M1124" s="61">
        <f>(M1121+M1122+M1123)/3</f>
        <v>50.464294770540668</v>
      </c>
      <c r="N1124" s="60">
        <v>60.598999999999997</v>
      </c>
    </row>
    <row r="1125" spans="1:14" hidden="1" x14ac:dyDescent="0.4">
      <c r="A1125" s="43">
        <v>51</v>
      </c>
      <c r="B1125" s="5" t="s">
        <v>140</v>
      </c>
      <c r="C1125" s="5">
        <v>2018</v>
      </c>
      <c r="D1125" s="5" t="s">
        <v>246</v>
      </c>
      <c r="E1125" s="42" t="s">
        <v>247</v>
      </c>
      <c r="F1125" s="60">
        <v>0.24450737775858145</v>
      </c>
      <c r="G1125" s="61">
        <v>2444916</v>
      </c>
      <c r="H1125" s="61">
        <v>6.9517640379425814</v>
      </c>
      <c r="I1125" s="61">
        <v>88.905550048790403</v>
      </c>
      <c r="J1125" s="61">
        <v>81805006.595904499</v>
      </c>
      <c r="K1125" s="61">
        <v>63.109112051976744</v>
      </c>
      <c r="L1125" s="61">
        <v>683.32463275487351</v>
      </c>
      <c r="M1125" s="61">
        <f>(M1122+M1123+M1124)/3</f>
        <v>50.52310668714231</v>
      </c>
      <c r="N1125" s="60">
        <v>61.27</v>
      </c>
    </row>
    <row r="1126" spans="1:14" hidden="1" x14ac:dyDescent="0.4">
      <c r="A1126" s="43">
        <v>51</v>
      </c>
      <c r="B1126" s="5" t="s">
        <v>140</v>
      </c>
      <c r="C1126" s="5">
        <v>2019</v>
      </c>
      <c r="D1126" s="5" t="s">
        <v>246</v>
      </c>
      <c r="E1126" s="42" t="s">
        <v>247</v>
      </c>
      <c r="F1126" s="60">
        <v>0.24190047921724528</v>
      </c>
      <c r="G1126" s="61">
        <v>2508883</v>
      </c>
      <c r="H1126" s="61">
        <v>6.2522063994300652</v>
      </c>
      <c r="I1126" s="61">
        <v>93.407084415383395</v>
      </c>
      <c r="J1126" s="61">
        <v>71083305.866793707</v>
      </c>
      <c r="K1126" s="61">
        <v>53.26965256518249</v>
      </c>
      <c r="L1126" s="61">
        <v>722.87535628402566</v>
      </c>
      <c r="M1126" s="61">
        <f>(M1034+M1011+M689)/3</f>
        <v>50.50751110321594</v>
      </c>
      <c r="N1126" s="60">
        <v>61.930999999999997</v>
      </c>
    </row>
    <row r="1127" spans="1:14" hidden="1" x14ac:dyDescent="0.4">
      <c r="A1127" s="43">
        <v>51</v>
      </c>
      <c r="B1127" s="5" t="s">
        <v>140</v>
      </c>
      <c r="C1127" s="5">
        <v>2020</v>
      </c>
      <c r="D1127" s="5" t="s">
        <v>246</v>
      </c>
      <c r="E1127" s="42" t="s">
        <v>247</v>
      </c>
      <c r="F1127" s="60">
        <v>0.23752959893084485</v>
      </c>
      <c r="G1127" s="61">
        <v>2573995</v>
      </c>
      <c r="H1127" s="61">
        <v>2.1887589585654723</v>
      </c>
      <c r="I1127" s="61">
        <v>94.523847130953598</v>
      </c>
      <c r="J1127" s="61">
        <v>189576190.794227</v>
      </c>
      <c r="K1127" s="61">
        <v>47.500365025390373</v>
      </c>
      <c r="L1127" s="61">
        <v>704.03046283722063</v>
      </c>
      <c r="M1127" s="61">
        <f>(M1035+M1012+M690)/3</f>
        <v>50.498304186966315</v>
      </c>
      <c r="N1127" s="60">
        <v>62.582000000000001</v>
      </c>
    </row>
    <row r="1128" spans="1:14" hidden="1" x14ac:dyDescent="0.4">
      <c r="A1128" s="43">
        <v>51</v>
      </c>
      <c r="B1128" s="5" t="s">
        <v>140</v>
      </c>
      <c r="C1128" s="5">
        <v>2021</v>
      </c>
      <c r="D1128" s="5" t="s">
        <v>246</v>
      </c>
      <c r="E1128" s="42" t="s">
        <v>247</v>
      </c>
      <c r="F1128" s="60">
        <f>(F1125+F1126+F1127)/3</f>
        <v>0.24131248530222385</v>
      </c>
      <c r="G1128" s="61">
        <v>2639916</v>
      </c>
      <c r="H1128" s="61">
        <v>7.8468964408938859</v>
      </c>
      <c r="I1128" s="61">
        <v>94.530488209422799</v>
      </c>
      <c r="J1128" s="61">
        <v>251822628.80736601</v>
      </c>
      <c r="K1128" s="61">
        <v>42.092811198368253</v>
      </c>
      <c r="L1128" s="61">
        <v>772.1514505032842</v>
      </c>
      <c r="M1128" s="61">
        <f>(M1013+M691+M1036)/3</f>
        <v>50.509640659108186</v>
      </c>
      <c r="N1128" s="60">
        <v>63.222000000000001</v>
      </c>
    </row>
    <row r="1129" spans="1:14" hidden="1" x14ac:dyDescent="0.4">
      <c r="A1129" s="43">
        <v>51</v>
      </c>
      <c r="B1129" s="5" t="s">
        <v>140</v>
      </c>
      <c r="C1129" s="5">
        <v>2022</v>
      </c>
      <c r="D1129" s="5" t="s">
        <v>246</v>
      </c>
      <c r="E1129" s="42" t="s">
        <v>247</v>
      </c>
      <c r="F1129" s="60">
        <f>(F1126+F1127+F1128)/3</f>
        <v>0.24024752115010464</v>
      </c>
      <c r="G1129" s="61">
        <v>2705992</v>
      </c>
      <c r="H1129" s="61">
        <v>10.419103354210876</v>
      </c>
      <c r="I1129" s="61">
        <v>99.349088638557205</v>
      </c>
      <c r="J1129" s="61">
        <v>231488000</v>
      </c>
      <c r="K1129" s="61">
        <v>35.337713421923659</v>
      </c>
      <c r="L1129" s="61">
        <v>808.27828149013499</v>
      </c>
      <c r="M1129" s="61">
        <f>(M1037+M1014+M692)/3</f>
        <v>50.505151983096802</v>
      </c>
      <c r="N1129" s="60">
        <v>63.851999999999997</v>
      </c>
    </row>
    <row r="1130" spans="1:14" hidden="1" x14ac:dyDescent="0.4">
      <c r="A1130" s="53">
        <v>52</v>
      </c>
      <c r="B1130" s="5" t="s">
        <v>141</v>
      </c>
      <c r="C1130" s="5">
        <v>2000</v>
      </c>
      <c r="D1130" s="5" t="s">
        <v>250</v>
      </c>
      <c r="E1130" s="54" t="s">
        <v>247</v>
      </c>
      <c r="F1130" s="60">
        <v>1.1706270904712164</v>
      </c>
      <c r="G1130" s="61">
        <v>4077131</v>
      </c>
      <c r="H1130" s="61">
        <v>4.6803078189458205</v>
      </c>
      <c r="I1130" s="61">
        <v>85.269341018332398</v>
      </c>
      <c r="J1130" s="61">
        <v>131466678.34</v>
      </c>
      <c r="K1130" s="61">
        <v>62.661395641309923</v>
      </c>
      <c r="L1130" s="61">
        <v>749.90853499396133</v>
      </c>
      <c r="M1130" s="61">
        <f>(M1084+M1061+M1038)/3</f>
        <v>26.908124091086847</v>
      </c>
      <c r="N1130" s="60">
        <v>52.637999999999998</v>
      </c>
    </row>
    <row r="1131" spans="1:14" hidden="1" x14ac:dyDescent="0.4">
      <c r="A1131" s="53">
        <v>52</v>
      </c>
      <c r="B1131" s="5" t="s">
        <v>141</v>
      </c>
      <c r="C1131" s="5">
        <v>2001</v>
      </c>
      <c r="D1131" s="5" t="s">
        <v>250</v>
      </c>
      <c r="E1131" s="54" t="s">
        <v>247</v>
      </c>
      <c r="F1131" s="60">
        <v>0.8759026627570482</v>
      </c>
      <c r="G1131" s="61">
        <v>4014373</v>
      </c>
      <c r="H1131" s="61">
        <v>5.3762018184295073</v>
      </c>
      <c r="I1131" s="61">
        <v>85.217714801412697</v>
      </c>
      <c r="J1131" s="61">
        <v>109871635.48999999</v>
      </c>
      <c r="K1131" s="61">
        <v>63.329925082409353</v>
      </c>
      <c r="L1131" s="61">
        <v>801.98383707928963</v>
      </c>
      <c r="M1131" s="61">
        <f>(M1039+M1062+M1108)/3</f>
        <v>44.993858003412356</v>
      </c>
      <c r="N1131" s="60">
        <v>52.398000000000003</v>
      </c>
    </row>
    <row r="1132" spans="1:14" hidden="1" x14ac:dyDescent="0.4">
      <c r="A1132" s="53">
        <v>52</v>
      </c>
      <c r="B1132" s="5" t="s">
        <v>141</v>
      </c>
      <c r="C1132" s="5">
        <v>2002</v>
      </c>
      <c r="D1132" s="5" t="s">
        <v>250</v>
      </c>
      <c r="E1132" s="54" t="s">
        <v>247</v>
      </c>
      <c r="F1132" s="60">
        <v>0.74359402943057906</v>
      </c>
      <c r="G1132" s="61">
        <v>3978515</v>
      </c>
      <c r="H1132" s="61">
        <v>5.9192635499515518</v>
      </c>
      <c r="I1132" s="61">
        <v>82.621468357854596</v>
      </c>
      <c r="J1132" s="61">
        <v>160398660.46000001</v>
      </c>
      <c r="K1132" s="61">
        <v>71.629125536480686</v>
      </c>
      <c r="L1132" s="61">
        <v>853.52617186893929</v>
      </c>
      <c r="M1132" s="61">
        <f>(M1063+M1040+M1109)/3</f>
        <v>44.499379187165793</v>
      </c>
      <c r="N1132" s="60">
        <v>52.441000000000003</v>
      </c>
    </row>
    <row r="1133" spans="1:14" hidden="1" x14ac:dyDescent="0.4">
      <c r="A1133" s="53">
        <v>52</v>
      </c>
      <c r="B1133" s="5" t="s">
        <v>141</v>
      </c>
      <c r="C1133" s="5">
        <v>2003</v>
      </c>
      <c r="D1133" s="5" t="s">
        <v>250</v>
      </c>
      <c r="E1133" s="54" t="s">
        <v>247</v>
      </c>
      <c r="F1133" s="60">
        <v>0.79894001016262217</v>
      </c>
      <c r="G1133" s="61">
        <v>3951736</v>
      </c>
      <c r="H1133" s="61">
        <v>3.4244343174011078</v>
      </c>
      <c r="I1133" s="61">
        <v>78.049683320296296</v>
      </c>
      <c r="J1133" s="61">
        <v>334891041.62</v>
      </c>
      <c r="K1133" s="61">
        <v>77.633376536939082</v>
      </c>
      <c r="L1133" s="61">
        <v>1010.0315163086844</v>
      </c>
      <c r="M1133" s="61">
        <f>(M1041+M1064+M1110)/3</f>
        <v>42.234459860781911</v>
      </c>
      <c r="N1133" s="60">
        <v>52.83</v>
      </c>
    </row>
    <row r="1134" spans="1:14" hidden="1" x14ac:dyDescent="0.4">
      <c r="A1134" s="53">
        <v>52</v>
      </c>
      <c r="B1134" s="5" t="s">
        <v>141</v>
      </c>
      <c r="C1134" s="5">
        <v>2004</v>
      </c>
      <c r="D1134" s="5" t="s">
        <v>250</v>
      </c>
      <c r="E1134" s="54" t="s">
        <v>247</v>
      </c>
      <c r="F1134" s="60">
        <v>0.85887649146750722</v>
      </c>
      <c r="G1134" s="61">
        <v>3927340</v>
      </c>
      <c r="H1134" s="61">
        <v>8.4318358210775983</v>
      </c>
      <c r="I1134" s="61">
        <v>83.365370907336697</v>
      </c>
      <c r="J1134" s="61">
        <v>492732940.00999999</v>
      </c>
      <c r="K1134" s="61">
        <v>79.040745905560712</v>
      </c>
      <c r="L1134" s="61">
        <v>1305.0474855720777</v>
      </c>
      <c r="M1134" s="61">
        <f>(M996+M1042+M1065)/3</f>
        <v>36.624906986746879</v>
      </c>
      <c r="N1134" s="60">
        <v>53.218000000000004</v>
      </c>
    </row>
    <row r="1135" spans="1:14" hidden="1" x14ac:dyDescent="0.4">
      <c r="A1135" s="53">
        <v>52</v>
      </c>
      <c r="B1135" s="5" t="s">
        <v>141</v>
      </c>
      <c r="C1135" s="5">
        <v>2005</v>
      </c>
      <c r="D1135" s="5" t="s">
        <v>250</v>
      </c>
      <c r="E1135" s="54" t="s">
        <v>247</v>
      </c>
      <c r="F1135" s="60">
        <v>1.0872860232842336</v>
      </c>
      <c r="G1135" s="61">
        <v>3902469</v>
      </c>
      <c r="H1135" s="61">
        <v>7.936643621855751</v>
      </c>
      <c r="I1135" s="61">
        <v>88.831616665777801</v>
      </c>
      <c r="J1135" s="61">
        <v>453107292.00999999</v>
      </c>
      <c r="K1135" s="61">
        <v>84.529597535474878</v>
      </c>
      <c r="L1135" s="61">
        <v>1642.7835941479732</v>
      </c>
      <c r="M1135" s="61">
        <f>(M1043+M1020+M1112)/3</f>
        <v>48.923830682967981</v>
      </c>
      <c r="N1135" s="60">
        <v>53.604999999999997</v>
      </c>
    </row>
    <row r="1136" spans="1:14" hidden="1" x14ac:dyDescent="0.4">
      <c r="A1136" s="53">
        <v>52</v>
      </c>
      <c r="B1136" s="5" t="s">
        <v>141</v>
      </c>
      <c r="C1136" s="5">
        <v>2006</v>
      </c>
      <c r="D1136" s="5" t="s">
        <v>250</v>
      </c>
      <c r="E1136" s="54" t="s">
        <v>247</v>
      </c>
      <c r="F1136" s="60">
        <v>1.2115669036815522</v>
      </c>
      <c r="G1136" s="61">
        <v>3880347</v>
      </c>
      <c r="H1136" s="61">
        <v>8.4490002256082875</v>
      </c>
      <c r="I1136" s="61">
        <v>93.955864520149703</v>
      </c>
      <c r="J1136" s="61">
        <v>1171394522.25</v>
      </c>
      <c r="K1136" s="61">
        <v>89.125374368197015</v>
      </c>
      <c r="L1136" s="61">
        <v>1996.0201327228401</v>
      </c>
      <c r="M1136" s="61">
        <f>(M1044+M1067+M1113)/3</f>
        <v>44.439595818798288</v>
      </c>
      <c r="N1136" s="60">
        <v>53.991999999999997</v>
      </c>
    </row>
    <row r="1137" spans="1:14" hidden="1" x14ac:dyDescent="0.4">
      <c r="A1137" s="53">
        <v>52</v>
      </c>
      <c r="B1137" s="5" t="s">
        <v>141</v>
      </c>
      <c r="C1137" s="5">
        <v>2007</v>
      </c>
      <c r="D1137" s="5" t="s">
        <v>250</v>
      </c>
      <c r="E1137" s="54" t="s">
        <v>247</v>
      </c>
      <c r="F1137" s="60">
        <v>1.4576087300053522</v>
      </c>
      <c r="G1137" s="61">
        <v>3860158</v>
      </c>
      <c r="H1137" s="61">
        <v>9.4642180127718802</v>
      </c>
      <c r="I1137" s="61">
        <v>97.263913230314003</v>
      </c>
      <c r="J1137" s="61">
        <v>1892093991.0999999</v>
      </c>
      <c r="K1137" s="61">
        <v>88.393414068660334</v>
      </c>
      <c r="L1137" s="61">
        <v>2635.3665027611623</v>
      </c>
      <c r="M1137" s="61">
        <f>(M1045+M1068+M1114)/3</f>
        <v>45.700552644623798</v>
      </c>
      <c r="N1137" s="60">
        <v>54.378999999999998</v>
      </c>
    </row>
    <row r="1138" spans="1:14" hidden="1" x14ac:dyDescent="0.4">
      <c r="A1138" s="53">
        <v>52</v>
      </c>
      <c r="B1138" s="5" t="s">
        <v>141</v>
      </c>
      <c r="C1138" s="5">
        <v>2008</v>
      </c>
      <c r="D1138" s="5" t="s">
        <v>250</v>
      </c>
      <c r="E1138" s="54" t="s">
        <v>247</v>
      </c>
      <c r="F1138" s="60">
        <v>1.2573376963031082</v>
      </c>
      <c r="G1138" s="61">
        <v>3848449</v>
      </c>
      <c r="H1138" s="61">
        <v>9.595583262020142</v>
      </c>
      <c r="I1138" s="61">
        <v>107.690938246126</v>
      </c>
      <c r="J1138" s="61">
        <v>1602232455.97</v>
      </c>
      <c r="K1138" s="61">
        <v>86.298224368148723</v>
      </c>
      <c r="L1138" s="61">
        <v>3324.7537205015014</v>
      </c>
      <c r="M1138" s="61">
        <f>(M1046+M1069+M1115)/3</f>
        <v>45.027291951138686</v>
      </c>
      <c r="N1138" s="60">
        <v>54.765000000000001</v>
      </c>
    </row>
    <row r="1139" spans="1:14" hidden="1" x14ac:dyDescent="0.4">
      <c r="A1139" s="53">
        <v>52</v>
      </c>
      <c r="B1139" s="5" t="s">
        <v>141</v>
      </c>
      <c r="C1139" s="5">
        <v>2009</v>
      </c>
      <c r="D1139" s="5" t="s">
        <v>250</v>
      </c>
      <c r="E1139" s="54" t="s">
        <v>247</v>
      </c>
      <c r="F1139" s="60">
        <v>1.4744840564185528</v>
      </c>
      <c r="G1139" s="61">
        <v>3814419</v>
      </c>
      <c r="H1139" s="61">
        <v>-2.1360106604113298</v>
      </c>
      <c r="I1139" s="61">
        <v>104.581921935415</v>
      </c>
      <c r="J1139" s="61">
        <v>660800885.26999998</v>
      </c>
      <c r="K1139" s="61">
        <v>78.193039030356942</v>
      </c>
      <c r="L1139" s="61">
        <v>2822.6893966879661</v>
      </c>
      <c r="M1139" s="61">
        <f>(M1047+M1070+M1116)/3</f>
        <v>46.121118601692906</v>
      </c>
      <c r="N1139" s="60">
        <v>55.15</v>
      </c>
    </row>
    <row r="1140" spans="1:14" hidden="1" x14ac:dyDescent="0.4">
      <c r="A1140" s="53">
        <v>52</v>
      </c>
      <c r="B1140" s="5" t="s">
        <v>141</v>
      </c>
      <c r="C1140" s="5">
        <v>2010</v>
      </c>
      <c r="D1140" s="5" t="s">
        <v>250</v>
      </c>
      <c r="E1140" s="54" t="s">
        <v>247</v>
      </c>
      <c r="F1140" s="60">
        <v>1.4054736386215421</v>
      </c>
      <c r="G1140" s="61">
        <v>3786695</v>
      </c>
      <c r="H1140" s="61">
        <v>14.207697413964453</v>
      </c>
      <c r="I1140" s="61">
        <v>100</v>
      </c>
      <c r="J1140" s="61">
        <v>920915812.73000002</v>
      </c>
      <c r="K1140" s="61">
        <v>82.899054148183453</v>
      </c>
      <c r="L1140" s="61">
        <v>3233.2197524684289</v>
      </c>
      <c r="M1140" s="61">
        <f>(M1048+M1071+M1117)/3</f>
        <v>46.614952931336944</v>
      </c>
      <c r="N1140" s="60">
        <v>55.534999999999997</v>
      </c>
    </row>
    <row r="1141" spans="1:14" hidden="1" x14ac:dyDescent="0.4">
      <c r="A1141" s="53">
        <v>52</v>
      </c>
      <c r="B1141" s="5" t="s">
        <v>141</v>
      </c>
      <c r="C1141" s="5">
        <v>2011</v>
      </c>
      <c r="D1141" s="5" t="s">
        <v>250</v>
      </c>
      <c r="E1141" s="54" t="s">
        <v>247</v>
      </c>
      <c r="F1141" s="60">
        <v>1.7361646302976674</v>
      </c>
      <c r="G1141" s="61">
        <v>3756441</v>
      </c>
      <c r="H1141" s="61">
        <v>8.7540640898648832</v>
      </c>
      <c r="I1141" s="61">
        <v>108.43577191095601</v>
      </c>
      <c r="J1141" s="61">
        <v>1170087549.5</v>
      </c>
      <c r="K1141" s="61">
        <v>87.546852861409732</v>
      </c>
      <c r="L1141" s="61">
        <v>4021.7552295503547</v>
      </c>
      <c r="M1141" s="61">
        <f>(M1049+M1118+M1072)/3</f>
        <v>46.87165811684568</v>
      </c>
      <c r="N1141" s="60">
        <v>55.918999999999997</v>
      </c>
    </row>
    <row r="1142" spans="1:14" hidden="1" x14ac:dyDescent="0.4">
      <c r="A1142" s="53">
        <v>52</v>
      </c>
      <c r="B1142" s="5" t="s">
        <v>141</v>
      </c>
      <c r="C1142" s="5">
        <v>2012</v>
      </c>
      <c r="D1142" s="5" t="s">
        <v>250</v>
      </c>
      <c r="E1142" s="54" t="s">
        <v>247</v>
      </c>
      <c r="F1142" s="60">
        <v>1.929000550836526</v>
      </c>
      <c r="G1142" s="61">
        <v>3728874</v>
      </c>
      <c r="H1142" s="61">
        <v>0.41930497195212979</v>
      </c>
      <c r="I1142" s="61">
        <v>110.340289176618</v>
      </c>
      <c r="J1142" s="61">
        <v>968196197.63</v>
      </c>
      <c r="K1142" s="61">
        <v>91.942278521924678</v>
      </c>
      <c r="L1142" s="61">
        <v>4421.9307119040022</v>
      </c>
      <c r="M1142" s="61">
        <f>(M1050+M1119+M1073)/3</f>
        <v>46.942423803498578</v>
      </c>
      <c r="N1142" s="60">
        <v>56.302999999999997</v>
      </c>
    </row>
    <row r="1143" spans="1:14" hidden="1" x14ac:dyDescent="0.4">
      <c r="A1143" s="53">
        <v>52</v>
      </c>
      <c r="B1143" s="5" t="s">
        <v>141</v>
      </c>
      <c r="C1143" s="5">
        <v>2013</v>
      </c>
      <c r="D1143" s="5" t="s">
        <v>250</v>
      </c>
      <c r="E1143" s="54" t="s">
        <v>247</v>
      </c>
      <c r="F1143" s="60">
        <v>2.1583422726289707</v>
      </c>
      <c r="G1143" s="61">
        <v>3717668</v>
      </c>
      <c r="H1143" s="61">
        <v>1.351857930086922</v>
      </c>
      <c r="I1143" s="61">
        <v>107.150582007781</v>
      </c>
      <c r="J1143" s="61">
        <v>1046562195.15</v>
      </c>
      <c r="K1143" s="61">
        <v>95.60208581790711</v>
      </c>
      <c r="L1143" s="61">
        <v>4623.8847136939658</v>
      </c>
      <c r="M1143" s="61">
        <f>(M1051+M1120+M1074)/3</f>
        <v>48.489865633114107</v>
      </c>
      <c r="N1143" s="60">
        <v>56.685000000000002</v>
      </c>
    </row>
    <row r="1144" spans="1:14" hidden="1" x14ac:dyDescent="0.4">
      <c r="A1144" s="53">
        <v>52</v>
      </c>
      <c r="B1144" s="5" t="s">
        <v>141</v>
      </c>
      <c r="C1144" s="5">
        <v>2014</v>
      </c>
      <c r="D1144" s="5" t="s">
        <v>250</v>
      </c>
      <c r="E1144" s="54" t="s">
        <v>247</v>
      </c>
      <c r="F1144" s="60">
        <v>2.3267106054878539</v>
      </c>
      <c r="G1144" s="61">
        <v>3719414</v>
      </c>
      <c r="H1144" s="61">
        <v>4.2223500596245884</v>
      </c>
      <c r="I1144" s="61">
        <v>106.337119349226</v>
      </c>
      <c r="J1144" s="61">
        <v>1836879042.8299999</v>
      </c>
      <c r="K1144" s="61">
        <v>96.77483613931372</v>
      </c>
      <c r="L1144" s="61">
        <v>4739.2769130454653</v>
      </c>
      <c r="M1144" s="61">
        <f>(M1052+M1075+M1121)/3</f>
        <v>47.985608418770177</v>
      </c>
      <c r="N1144" s="60">
        <v>57.067</v>
      </c>
    </row>
    <row r="1145" spans="1:14" hidden="1" x14ac:dyDescent="0.4">
      <c r="A1145" s="53">
        <v>52</v>
      </c>
      <c r="B1145" s="5" t="s">
        <v>141</v>
      </c>
      <c r="C1145" s="5">
        <v>2015</v>
      </c>
      <c r="D1145" s="5" t="s">
        <v>250</v>
      </c>
      <c r="E1145" s="54" t="s">
        <v>247</v>
      </c>
      <c r="F1145" s="60">
        <v>2.5231419094853642</v>
      </c>
      <c r="G1145" s="61">
        <v>3725276</v>
      </c>
      <c r="H1145" s="61">
        <v>5.8286308774926141</v>
      </c>
      <c r="I1145" s="61">
        <v>98.320982366295794</v>
      </c>
      <c r="J1145" s="61">
        <v>1735307118.6300001</v>
      </c>
      <c r="K1145" s="61">
        <v>98.768822749373811</v>
      </c>
      <c r="L1145" s="61">
        <v>4014.1116513764096</v>
      </c>
      <c r="M1145" s="61">
        <f>(M1053+M1122+M1076)/3</f>
        <v>47.805965951794292</v>
      </c>
      <c r="N1145" s="60">
        <v>57.448</v>
      </c>
    </row>
    <row r="1146" spans="1:14" hidden="1" x14ac:dyDescent="0.4">
      <c r="A1146" s="53">
        <v>52</v>
      </c>
      <c r="B1146" s="5" t="s">
        <v>141</v>
      </c>
      <c r="C1146" s="5">
        <v>2016</v>
      </c>
      <c r="D1146" s="5" t="s">
        <v>250</v>
      </c>
      <c r="E1146" s="54" t="s">
        <v>247</v>
      </c>
      <c r="F1146" s="60">
        <v>2.6327530077089096</v>
      </c>
      <c r="G1146" s="61">
        <v>3727505</v>
      </c>
      <c r="H1146" s="61">
        <v>2.6193182957106558</v>
      </c>
      <c r="I1146" s="61">
        <v>99.164962957772602</v>
      </c>
      <c r="J1146" s="61">
        <v>1659824033.3699999</v>
      </c>
      <c r="K1146" s="61">
        <v>96.825817613572937</v>
      </c>
      <c r="L1146" s="61">
        <v>4062.1269783861217</v>
      </c>
      <c r="M1146" s="61">
        <f>(M1123+M1077+M1054)/3</f>
        <v>48.09381333455952</v>
      </c>
      <c r="N1146" s="60">
        <v>57.837000000000003</v>
      </c>
    </row>
    <row r="1147" spans="1:14" hidden="1" x14ac:dyDescent="0.4">
      <c r="A1147" s="53">
        <v>52</v>
      </c>
      <c r="B1147" s="5" t="s">
        <v>141</v>
      </c>
      <c r="C1147" s="5">
        <v>2017</v>
      </c>
      <c r="D1147" s="5" t="s">
        <v>250</v>
      </c>
      <c r="E1147" s="54" t="s">
        <v>247</v>
      </c>
      <c r="F1147" s="60">
        <v>2.6574810542048777</v>
      </c>
      <c r="G1147" s="61">
        <v>3728004</v>
      </c>
      <c r="H1147" s="61">
        <v>8.4910466687035466</v>
      </c>
      <c r="I1147" s="61">
        <v>96.939312328637001</v>
      </c>
      <c r="J1147" s="61">
        <v>1930381394.76</v>
      </c>
      <c r="K1147" s="61">
        <v>104.04007693515464</v>
      </c>
      <c r="L1147" s="61">
        <v>4356.928016248934</v>
      </c>
      <c r="M1147" s="61">
        <f>(M1078+M1055+M1124)/3</f>
        <v>47.961795901708001</v>
      </c>
      <c r="N1147" s="60">
        <v>58.231000000000002</v>
      </c>
    </row>
    <row r="1148" spans="1:14" hidden="1" x14ac:dyDescent="0.4">
      <c r="A1148" s="53">
        <v>52</v>
      </c>
      <c r="B1148" s="5" t="s">
        <v>141</v>
      </c>
      <c r="C1148" s="5">
        <v>2018</v>
      </c>
      <c r="D1148" s="5" t="s">
        <v>250</v>
      </c>
      <c r="E1148" s="54" t="s">
        <v>247</v>
      </c>
      <c r="F1148" s="60">
        <v>2.6097067286650466</v>
      </c>
      <c r="G1148" s="61">
        <v>3726549</v>
      </c>
      <c r="H1148" s="61">
        <v>4.3611090435295807</v>
      </c>
      <c r="I1148" s="61">
        <v>97.536299773380804</v>
      </c>
      <c r="J1148" s="61">
        <v>1304024907.7</v>
      </c>
      <c r="K1148" s="61">
        <v>111.75553931218805</v>
      </c>
      <c r="L1148" s="61">
        <v>4722.0424231414027</v>
      </c>
      <c r="M1148" s="61">
        <f>(M1056+M1079+M1010)/3</f>
        <v>44.267858671282227</v>
      </c>
      <c r="N1148" s="60">
        <v>58.631999999999998</v>
      </c>
    </row>
    <row r="1149" spans="1:14" hidden="1" x14ac:dyDescent="0.4">
      <c r="A1149" s="53">
        <v>52</v>
      </c>
      <c r="B1149" s="5" t="s">
        <v>141</v>
      </c>
      <c r="C1149" s="5">
        <v>2019</v>
      </c>
      <c r="D1149" s="5" t="s">
        <v>250</v>
      </c>
      <c r="E1149" s="54" t="s">
        <v>247</v>
      </c>
      <c r="F1149" s="60">
        <v>2.8357912466691633</v>
      </c>
      <c r="G1149" s="61">
        <v>3720161</v>
      </c>
      <c r="H1149" s="61">
        <v>5.1923914534081774</v>
      </c>
      <c r="I1149" s="61">
        <v>92.491354237094598</v>
      </c>
      <c r="J1149" s="61">
        <v>1384177038.9200001</v>
      </c>
      <c r="K1149" s="61">
        <v>118.59936830733906</v>
      </c>
      <c r="L1149" s="61">
        <v>4696.1505855561236</v>
      </c>
      <c r="M1149" s="61">
        <f>(M1080+M1057+M1126)/3</f>
        <v>48.003155877429379</v>
      </c>
      <c r="N1149" s="60">
        <v>59.039000000000001</v>
      </c>
    </row>
    <row r="1150" spans="1:14" hidden="1" x14ac:dyDescent="0.4">
      <c r="A1150" s="53">
        <v>52</v>
      </c>
      <c r="B1150" s="5" t="s">
        <v>141</v>
      </c>
      <c r="C1150" s="5">
        <v>2020</v>
      </c>
      <c r="D1150" s="5" t="s">
        <v>250</v>
      </c>
      <c r="E1150" s="54" t="s">
        <v>247</v>
      </c>
      <c r="F1150" s="60">
        <v>2.7547091961890193</v>
      </c>
      <c r="G1150" s="61">
        <v>3722716</v>
      </c>
      <c r="H1150" s="61">
        <v>7.2812782101906919</v>
      </c>
      <c r="I1150" s="61">
        <v>87.952823628372798</v>
      </c>
      <c r="J1150" s="61">
        <v>556279509.11000001</v>
      </c>
      <c r="K1150" s="61">
        <v>93.875798291667635</v>
      </c>
      <c r="L1150" s="61">
        <v>4255.742993212536</v>
      </c>
      <c r="M1150" s="61">
        <f>(M1081+M1058+M1127)/3</f>
        <v>47.972936725052669</v>
      </c>
      <c r="N1150" s="60">
        <v>59.453000000000003</v>
      </c>
    </row>
    <row r="1151" spans="1:14" hidden="1" x14ac:dyDescent="0.4">
      <c r="A1151" s="53">
        <v>52</v>
      </c>
      <c r="B1151" s="5" t="s">
        <v>141</v>
      </c>
      <c r="C1151" s="5">
        <v>2021</v>
      </c>
      <c r="D1151" s="5" t="s">
        <v>250</v>
      </c>
      <c r="E1151" s="54" t="s">
        <v>247</v>
      </c>
      <c r="F1151" s="60">
        <f>(F1148+F1149+F1150)/3</f>
        <v>2.7334023905077429</v>
      </c>
      <c r="G1151" s="61">
        <v>3708610</v>
      </c>
      <c r="H1151" s="61">
        <v>10.254089289809443</v>
      </c>
      <c r="I1151" s="61">
        <v>87.443875982069002</v>
      </c>
      <c r="J1151" s="61">
        <v>1278069460.3</v>
      </c>
      <c r="K1151" s="61">
        <v>102.82119605317797</v>
      </c>
      <c r="L1151" s="61">
        <v>5023.2743836898453</v>
      </c>
      <c r="M1151" s="61">
        <f>(M1059+M1082+M1128)/3</f>
        <v>47.976650332834218</v>
      </c>
      <c r="N1151" s="60">
        <v>59.872</v>
      </c>
    </row>
    <row r="1152" spans="1:14" hidden="1" x14ac:dyDescent="0.4">
      <c r="A1152" s="53">
        <v>52</v>
      </c>
      <c r="B1152" s="5" t="s">
        <v>141</v>
      </c>
      <c r="C1152" s="5">
        <v>2022</v>
      </c>
      <c r="D1152" s="5" t="s">
        <v>250</v>
      </c>
      <c r="E1152" s="54" t="s">
        <v>247</v>
      </c>
      <c r="F1152" s="60">
        <f>(F1149+F1150+F1151)/3</f>
        <v>2.7746342777886421</v>
      </c>
      <c r="G1152" s="61">
        <v>3712502</v>
      </c>
      <c r="H1152" s="61">
        <v>9.0972210558653614</v>
      </c>
      <c r="I1152" s="61">
        <v>103.074943581699</v>
      </c>
      <c r="J1152" s="61">
        <v>2131439388.3099999</v>
      </c>
      <c r="K1152" s="61">
        <v>115.63860350213047</v>
      </c>
      <c r="L1152" s="61">
        <v>6674.9569599458937</v>
      </c>
      <c r="M1152" s="61">
        <f>(M1060+M1129+M1037)/3</f>
        <v>52.894649595371654</v>
      </c>
      <c r="N1152" s="60">
        <v>60.296999999999997</v>
      </c>
    </row>
    <row r="1153" spans="1:14" hidden="1" x14ac:dyDescent="0.4">
      <c r="A1153" s="43">
        <v>53</v>
      </c>
      <c r="B1153" s="5" t="s">
        <v>142</v>
      </c>
      <c r="C1153" s="5">
        <v>2000</v>
      </c>
      <c r="D1153" s="5" t="s">
        <v>250</v>
      </c>
      <c r="E1153" s="42" t="s">
        <v>247</v>
      </c>
      <c r="F1153" s="60">
        <v>0.25168439636069295</v>
      </c>
      <c r="G1153" s="61">
        <v>19665502</v>
      </c>
      <c r="H1153" s="61">
        <v>27.230113843563956</v>
      </c>
      <c r="I1153" s="61">
        <v>86.024897825728402</v>
      </c>
      <c r="J1153" s="61">
        <v>165900000</v>
      </c>
      <c r="K1153" s="61">
        <v>116.04843016296842</v>
      </c>
      <c r="L1153" s="61">
        <v>253.38029317576084</v>
      </c>
      <c r="M1153" s="61">
        <f>(M831+M624+M923)/3</f>
        <v>20.528415396141014</v>
      </c>
      <c r="N1153" s="60">
        <v>43.929000000000002</v>
      </c>
    </row>
    <row r="1154" spans="1:14" hidden="1" x14ac:dyDescent="0.4">
      <c r="A1154" s="43">
        <v>53</v>
      </c>
      <c r="B1154" s="5" t="s">
        <v>142</v>
      </c>
      <c r="C1154" s="5">
        <v>2001</v>
      </c>
      <c r="D1154" s="5" t="s">
        <v>250</v>
      </c>
      <c r="E1154" s="42" t="s">
        <v>247</v>
      </c>
      <c r="F1154" s="60">
        <v>0.26958873222587298</v>
      </c>
      <c r="G1154" s="61">
        <v>20195577</v>
      </c>
      <c r="H1154" s="61">
        <v>34.817944066330341</v>
      </c>
      <c r="I1154" s="61">
        <v>93.354098022840901</v>
      </c>
      <c r="J1154" s="61">
        <v>89320000</v>
      </c>
      <c r="K1154" s="61">
        <v>110.04585416081134</v>
      </c>
      <c r="L1154" s="61">
        <v>263.17014138494272</v>
      </c>
      <c r="M1154" s="61">
        <f>(M625+M832+M924)/3</f>
        <v>21.04340026084196</v>
      </c>
      <c r="N1154" s="60">
        <v>44.600999999999999</v>
      </c>
    </row>
    <row r="1155" spans="1:14" hidden="1" x14ac:dyDescent="0.4">
      <c r="A1155" s="43">
        <v>53</v>
      </c>
      <c r="B1155" s="5" t="s">
        <v>142</v>
      </c>
      <c r="C1155" s="5">
        <v>2002</v>
      </c>
      <c r="D1155" s="5" t="s">
        <v>250</v>
      </c>
      <c r="E1155" s="42" t="s">
        <v>247</v>
      </c>
      <c r="F1155" s="60">
        <v>0.32130240174472646</v>
      </c>
      <c r="G1155" s="61">
        <v>20758326</v>
      </c>
      <c r="H1155" s="61">
        <v>22.818584723063708</v>
      </c>
      <c r="I1155" s="61">
        <v>88.568306350386607</v>
      </c>
      <c r="J1155" s="61">
        <v>58930000</v>
      </c>
      <c r="K1155" s="61">
        <v>97.489243174655144</v>
      </c>
      <c r="L1155" s="61">
        <v>297.04697035061071</v>
      </c>
      <c r="M1155" s="61">
        <f>(M833+M626+M925)/3</f>
        <v>23.606103918142221</v>
      </c>
      <c r="N1155" s="60">
        <v>45.274999999999999</v>
      </c>
    </row>
    <row r="1156" spans="1:14" hidden="1" x14ac:dyDescent="0.4">
      <c r="A1156" s="43">
        <v>53</v>
      </c>
      <c r="B1156" s="5" t="s">
        <v>142</v>
      </c>
      <c r="C1156" s="5">
        <v>2003</v>
      </c>
      <c r="D1156" s="5" t="s">
        <v>250</v>
      </c>
      <c r="E1156" s="42" t="s">
        <v>247</v>
      </c>
      <c r="F1156" s="60">
        <v>0.29916293451411974</v>
      </c>
      <c r="G1156" s="61">
        <v>21329514</v>
      </c>
      <c r="H1156" s="61">
        <v>28.7044072059077</v>
      </c>
      <c r="I1156" s="61">
        <v>91.037282835103696</v>
      </c>
      <c r="J1156" s="61">
        <v>136751000</v>
      </c>
      <c r="K1156" s="61">
        <v>97.287145713953166</v>
      </c>
      <c r="L1156" s="61">
        <v>357.84798264330874</v>
      </c>
      <c r="M1156" s="61">
        <f>(M627+M834+M926)/3</f>
        <v>24.525485909704841</v>
      </c>
      <c r="N1156" s="60">
        <v>45.951000000000001</v>
      </c>
    </row>
    <row r="1157" spans="1:14" hidden="1" x14ac:dyDescent="0.4">
      <c r="A1157" s="43">
        <v>53</v>
      </c>
      <c r="B1157" s="5" t="s">
        <v>142</v>
      </c>
      <c r="C1157" s="5">
        <v>2004</v>
      </c>
      <c r="D1157" s="5" t="s">
        <v>250</v>
      </c>
      <c r="E1157" s="42" t="s">
        <v>247</v>
      </c>
      <c r="F1157" s="60">
        <v>0.27045923108287229</v>
      </c>
      <c r="G1157" s="61">
        <v>21906444</v>
      </c>
      <c r="H1157" s="61">
        <v>14.350151125041492</v>
      </c>
      <c r="I1157" s="61">
        <v>94.175254845868594</v>
      </c>
      <c r="J1157" s="61">
        <v>139270000</v>
      </c>
      <c r="K1157" s="61">
        <v>99.670334347212247</v>
      </c>
      <c r="L1157" s="61">
        <v>405.42490176471921</v>
      </c>
      <c r="M1157" s="61">
        <f>(M628+M835+M927)/3</f>
        <v>27.199503870087522</v>
      </c>
      <c r="N1157" s="60">
        <v>46.63</v>
      </c>
    </row>
    <row r="1158" spans="1:14" hidden="1" x14ac:dyDescent="0.4">
      <c r="A1158" s="43">
        <v>53</v>
      </c>
      <c r="B1158" s="5" t="s">
        <v>142</v>
      </c>
      <c r="C1158" s="5">
        <v>2005</v>
      </c>
      <c r="D1158" s="5" t="s">
        <v>250</v>
      </c>
      <c r="E1158" s="42" t="s">
        <v>247</v>
      </c>
      <c r="F1158" s="60">
        <v>0.28142035780759805</v>
      </c>
      <c r="G1158" s="61">
        <v>22496951</v>
      </c>
      <c r="H1158" s="61">
        <v>14.963718404162989</v>
      </c>
      <c r="I1158" s="61">
        <v>103.571848769227</v>
      </c>
      <c r="J1158" s="61">
        <v>144970000</v>
      </c>
      <c r="K1158" s="61">
        <v>98.171514114627882</v>
      </c>
      <c r="L1158" s="61">
        <v>477.60109276344201</v>
      </c>
      <c r="M1158" s="61">
        <f>(M629+M836+M928)/3</f>
        <v>27.36997685994444</v>
      </c>
      <c r="N1158" s="60">
        <v>47.308</v>
      </c>
    </row>
    <row r="1159" spans="1:14" hidden="1" x14ac:dyDescent="0.4">
      <c r="A1159" s="43">
        <v>53</v>
      </c>
      <c r="B1159" s="5" t="s">
        <v>142</v>
      </c>
      <c r="C1159" s="5">
        <v>2006</v>
      </c>
      <c r="D1159" s="5" t="s">
        <v>250</v>
      </c>
      <c r="E1159" s="42" t="s">
        <v>247</v>
      </c>
      <c r="F1159" s="60">
        <v>0.33761806891556045</v>
      </c>
      <c r="G1159" s="61">
        <v>23098586</v>
      </c>
      <c r="H1159" s="61">
        <v>84.683471822587563</v>
      </c>
      <c r="I1159" s="61">
        <v>110.051595187923</v>
      </c>
      <c r="J1159" s="61">
        <v>636010000</v>
      </c>
      <c r="K1159" s="61">
        <v>64.519054243915235</v>
      </c>
      <c r="L1159" s="61">
        <v>904.16952780989891</v>
      </c>
      <c r="M1159" s="61">
        <f>(M630+M837+M929)/3</f>
        <v>31.675197482612035</v>
      </c>
      <c r="N1159" s="60">
        <v>47.988</v>
      </c>
    </row>
    <row r="1160" spans="1:14" hidden="1" x14ac:dyDescent="0.4">
      <c r="A1160" s="43">
        <v>53</v>
      </c>
      <c r="B1160" s="5" t="s">
        <v>142</v>
      </c>
      <c r="C1160" s="5">
        <v>2007</v>
      </c>
      <c r="D1160" s="5" t="s">
        <v>250</v>
      </c>
      <c r="E1160" s="42" t="s">
        <v>247</v>
      </c>
      <c r="F1160" s="60">
        <v>0.35508631569001936</v>
      </c>
      <c r="G1160" s="61">
        <v>23708320</v>
      </c>
      <c r="H1160" s="61">
        <v>16.104240587274774</v>
      </c>
      <c r="I1160" s="61">
        <v>109.41060228033599</v>
      </c>
      <c r="J1160" s="61">
        <v>1383177929.8545799</v>
      </c>
      <c r="K1160" s="61">
        <v>65.354322285253161</v>
      </c>
      <c r="L1160" s="61">
        <v>1047.1994278165066</v>
      </c>
      <c r="M1160" s="61">
        <f>(M631+M838+M930)/3</f>
        <v>34.755954259928309</v>
      </c>
      <c r="N1160" s="60">
        <v>48.668999999999997</v>
      </c>
    </row>
    <row r="1161" spans="1:14" hidden="1" x14ac:dyDescent="0.4">
      <c r="A1161" s="43">
        <v>53</v>
      </c>
      <c r="B1161" s="5" t="s">
        <v>142</v>
      </c>
      <c r="C1161" s="5">
        <v>2008</v>
      </c>
      <c r="D1161" s="5" t="s">
        <v>250</v>
      </c>
      <c r="E1161" s="42" t="s">
        <v>247</v>
      </c>
      <c r="F1161" s="60">
        <v>0.32750437832438895</v>
      </c>
      <c r="G1161" s="61">
        <v>24326087</v>
      </c>
      <c r="H1161" s="61">
        <v>19.410271086868349</v>
      </c>
      <c r="I1161" s="61">
        <v>104.345424141473</v>
      </c>
      <c r="J1161" s="61">
        <v>2714916343.69978</v>
      </c>
      <c r="K1161" s="61">
        <v>69.51422561114336</v>
      </c>
      <c r="L1161" s="61">
        <v>1178.9558773292601</v>
      </c>
      <c r="M1161" s="61">
        <f>(M632+M839+M931)/3</f>
        <v>35.462802114141077</v>
      </c>
      <c r="N1161" s="60">
        <v>49.350999999999999</v>
      </c>
    </row>
    <row r="1162" spans="1:14" hidden="1" x14ac:dyDescent="0.4">
      <c r="A1162" s="43">
        <v>53</v>
      </c>
      <c r="B1162" s="5" t="s">
        <v>142</v>
      </c>
      <c r="C1162" s="5">
        <v>2009</v>
      </c>
      <c r="D1162" s="5" t="s">
        <v>250</v>
      </c>
      <c r="E1162" s="42" t="s">
        <v>247</v>
      </c>
      <c r="F1162" s="60">
        <v>0.37354770968517914</v>
      </c>
      <c r="G1162" s="61">
        <v>24950762</v>
      </c>
      <c r="H1162" s="61">
        <v>15.66656862214964</v>
      </c>
      <c r="I1162" s="61">
        <v>94.754981780839699</v>
      </c>
      <c r="J1162" s="61">
        <v>2372540000</v>
      </c>
      <c r="K1162" s="61">
        <v>71.594738528152348</v>
      </c>
      <c r="L1162" s="61">
        <v>1044.0049889267214</v>
      </c>
      <c r="M1162" s="61">
        <f>(M840+M633+M932)/3</f>
        <v>33.481989821019987</v>
      </c>
      <c r="N1162" s="60">
        <v>50.030999999999999</v>
      </c>
    </row>
    <row r="1163" spans="1:14" hidden="1" x14ac:dyDescent="0.4">
      <c r="A1163" s="43">
        <v>53</v>
      </c>
      <c r="B1163" s="5" t="s">
        <v>142</v>
      </c>
      <c r="C1163" s="5">
        <v>2010</v>
      </c>
      <c r="D1163" s="5" t="s">
        <v>250</v>
      </c>
      <c r="E1163" s="42" t="s">
        <v>247</v>
      </c>
      <c r="F1163" s="60">
        <v>0.40597122494288207</v>
      </c>
      <c r="G1163" s="61">
        <v>25574719</v>
      </c>
      <c r="H1163" s="61">
        <v>16.595644732234675</v>
      </c>
      <c r="I1163" s="61">
        <v>100</v>
      </c>
      <c r="J1163" s="61">
        <v>2527350000</v>
      </c>
      <c r="K1163" s="61">
        <v>75.377815791682352</v>
      </c>
      <c r="L1163" s="61">
        <v>1258.9641968904803</v>
      </c>
      <c r="M1163" s="61">
        <f>(M841+M634+M933)/3</f>
        <v>31.540120716584369</v>
      </c>
      <c r="N1163" s="60">
        <v>50.713000000000001</v>
      </c>
    </row>
    <row r="1164" spans="1:14" hidden="1" x14ac:dyDescent="0.4">
      <c r="A1164" s="43">
        <v>53</v>
      </c>
      <c r="B1164" s="5" t="s">
        <v>142</v>
      </c>
      <c r="C1164" s="5">
        <v>2011</v>
      </c>
      <c r="D1164" s="5" t="s">
        <v>250</v>
      </c>
      <c r="E1164" s="42" t="s">
        <v>247</v>
      </c>
      <c r="F1164" s="60">
        <v>0.41223858360972421</v>
      </c>
      <c r="G1164" s="61">
        <v>26205941</v>
      </c>
      <c r="H1164" s="61">
        <v>13.914822175982081</v>
      </c>
      <c r="I1164" s="61">
        <v>94.619427623866798</v>
      </c>
      <c r="J1164" s="61">
        <v>3247588000</v>
      </c>
      <c r="K1164" s="61">
        <v>86.295453854969537</v>
      </c>
      <c r="L1164" s="61">
        <v>1501.0591712985611</v>
      </c>
      <c r="M1164" s="61">
        <f>(M842+M635+M934)/3</f>
        <v>31.018199737523517</v>
      </c>
      <c r="N1164" s="60">
        <v>51.393999999999998</v>
      </c>
    </row>
    <row r="1165" spans="1:14" hidden="1" x14ac:dyDescent="0.4">
      <c r="A1165" s="43">
        <v>53</v>
      </c>
      <c r="B1165" s="5" t="s">
        <v>142</v>
      </c>
      <c r="C1165" s="5">
        <v>2012</v>
      </c>
      <c r="D1165" s="5" t="s">
        <v>250</v>
      </c>
      <c r="E1165" s="42" t="s">
        <v>247</v>
      </c>
      <c r="F1165" s="60">
        <v>0.47941524631701193</v>
      </c>
      <c r="G1165" s="61">
        <v>26858762</v>
      </c>
      <c r="H1165" s="61">
        <v>15.205278739660486</v>
      </c>
      <c r="I1165" s="61">
        <v>88.230003358346394</v>
      </c>
      <c r="J1165" s="61">
        <v>3294520000</v>
      </c>
      <c r="K1165" s="61">
        <v>93.168035128683101</v>
      </c>
      <c r="L1165" s="61">
        <v>1536.6196349985912</v>
      </c>
      <c r="M1165" s="61">
        <f>(M636+M843+M935)/3</f>
        <v>31.332334967273209</v>
      </c>
      <c r="N1165" s="60">
        <v>52.073</v>
      </c>
    </row>
    <row r="1166" spans="1:14" hidden="1" x14ac:dyDescent="0.4">
      <c r="A1166" s="43">
        <v>53</v>
      </c>
      <c r="B1166" s="5" t="s">
        <v>142</v>
      </c>
      <c r="C1166" s="5">
        <v>2013</v>
      </c>
      <c r="D1166" s="5" t="s">
        <v>250</v>
      </c>
      <c r="E1166" s="42" t="s">
        <v>247</v>
      </c>
      <c r="F1166" s="60">
        <v>0.50497360693030569</v>
      </c>
      <c r="G1166" s="61">
        <v>27525597</v>
      </c>
      <c r="H1166" s="61">
        <v>54.012911758392562</v>
      </c>
      <c r="I1166" s="61">
        <v>88.475994613515397</v>
      </c>
      <c r="J1166" s="61">
        <v>3227000000</v>
      </c>
      <c r="K1166" s="61">
        <v>60.759321902877502</v>
      </c>
      <c r="L1166" s="61">
        <v>2282.4075011357913</v>
      </c>
      <c r="M1166" s="61">
        <f>(M844+M637+M936)/3</f>
        <v>32.55374028232481</v>
      </c>
      <c r="N1166" s="60">
        <v>52.747999999999998</v>
      </c>
    </row>
    <row r="1167" spans="1:14" hidden="1" x14ac:dyDescent="0.4">
      <c r="A1167" s="43">
        <v>53</v>
      </c>
      <c r="B1167" s="5" t="s">
        <v>142</v>
      </c>
      <c r="C1167" s="5">
        <v>2014</v>
      </c>
      <c r="D1167" s="5" t="s">
        <v>250</v>
      </c>
      <c r="E1167" s="42" t="s">
        <v>247</v>
      </c>
      <c r="F1167" s="60">
        <v>0.47405767794549925</v>
      </c>
      <c r="G1167" s="61">
        <v>28196358</v>
      </c>
      <c r="H1167" s="61">
        <v>23.93996047770743</v>
      </c>
      <c r="I1167" s="61">
        <v>69.449800125093205</v>
      </c>
      <c r="J1167" s="61">
        <v>3363389444.4444399</v>
      </c>
      <c r="K1167" s="61">
        <v>63.836561558046157</v>
      </c>
      <c r="L1167" s="61">
        <v>1942.9218687352538</v>
      </c>
      <c r="M1167" s="61">
        <f>(M638+M845+M937)/3</f>
        <v>34.314255569509193</v>
      </c>
      <c r="N1167" s="60">
        <v>53.418999999999997</v>
      </c>
    </row>
    <row r="1168" spans="1:14" hidden="1" x14ac:dyDescent="0.4">
      <c r="A1168" s="43">
        <v>53</v>
      </c>
      <c r="B1168" s="5" t="s">
        <v>142</v>
      </c>
      <c r="C1168" s="5">
        <v>2015</v>
      </c>
      <c r="D1168" s="5" t="s">
        <v>250</v>
      </c>
      <c r="E1168" s="42" t="s">
        <v>247</v>
      </c>
      <c r="F1168" s="60">
        <v>0.49602473961792515</v>
      </c>
      <c r="G1168" s="61">
        <v>28870939</v>
      </c>
      <c r="H1168" s="61">
        <v>13.252964555206987</v>
      </c>
      <c r="I1168" s="61">
        <v>68.179760981177495</v>
      </c>
      <c r="J1168" s="61">
        <v>3192320530.7897</v>
      </c>
      <c r="K1168" s="61">
        <v>76.521271299580505</v>
      </c>
      <c r="L1168" s="61">
        <v>1711.2713172225497</v>
      </c>
      <c r="M1168" s="61">
        <f>(M639+M846+M938)/3</f>
        <v>30.093805562924103</v>
      </c>
      <c r="N1168" s="60">
        <v>54.085999999999999</v>
      </c>
    </row>
    <row r="1169" spans="1:14" hidden="1" x14ac:dyDescent="0.4">
      <c r="A1169" s="43">
        <v>53</v>
      </c>
      <c r="B1169" s="5" t="s">
        <v>142</v>
      </c>
      <c r="C1169" s="5">
        <v>2016</v>
      </c>
      <c r="D1169" s="5" t="s">
        <v>250</v>
      </c>
      <c r="E1169" s="42" t="s">
        <v>247</v>
      </c>
      <c r="F1169" s="60">
        <v>0.49215506791007729</v>
      </c>
      <c r="G1169" s="61">
        <v>29554303</v>
      </c>
      <c r="H1169" s="61">
        <v>15.748619610480816</v>
      </c>
      <c r="I1169" s="61">
        <v>78.240990410806205</v>
      </c>
      <c r="J1169" s="61">
        <v>3485333369.2796402</v>
      </c>
      <c r="K1169" s="61">
        <v>67.87700018642991</v>
      </c>
      <c r="L1169" s="61">
        <v>1900.3976744447646</v>
      </c>
      <c r="M1169" s="61">
        <f>(M640+M847+M939)/3</f>
        <v>30.463642306306664</v>
      </c>
      <c r="N1169" s="60">
        <v>54.749000000000002</v>
      </c>
    </row>
    <row r="1170" spans="1:14" hidden="1" x14ac:dyDescent="0.4">
      <c r="A1170" s="43">
        <v>53</v>
      </c>
      <c r="B1170" s="5" t="s">
        <v>142</v>
      </c>
      <c r="C1170" s="5">
        <v>2017</v>
      </c>
      <c r="D1170" s="5" t="s">
        <v>250</v>
      </c>
      <c r="E1170" s="42" t="s">
        <v>247</v>
      </c>
      <c r="F1170" s="60">
        <v>0.5007897820487428</v>
      </c>
      <c r="G1170" s="61">
        <v>30222262</v>
      </c>
      <c r="H1170" s="61">
        <v>10.677310580636217</v>
      </c>
      <c r="I1170" s="61">
        <v>77.6824350717323</v>
      </c>
      <c r="J1170" s="61">
        <v>3254990000</v>
      </c>
      <c r="K1170" s="61">
        <v>70.548364565594014</v>
      </c>
      <c r="L1170" s="61">
        <v>1998.7226658138698</v>
      </c>
      <c r="M1170" s="61">
        <f>(M641+M848+M940)/3</f>
        <v>30.851995170199263</v>
      </c>
      <c r="N1170" s="60">
        <v>55.406999999999996</v>
      </c>
    </row>
    <row r="1171" spans="1:14" hidden="1" x14ac:dyDescent="0.4">
      <c r="A1171" s="43">
        <v>53</v>
      </c>
      <c r="B1171" s="5" t="s">
        <v>142</v>
      </c>
      <c r="C1171" s="5">
        <v>2018</v>
      </c>
      <c r="D1171" s="5" t="s">
        <v>250</v>
      </c>
      <c r="E1171" s="42" t="s">
        <v>247</v>
      </c>
      <c r="F1171" s="60">
        <v>0.54339331664671309</v>
      </c>
      <c r="G1171" s="61">
        <v>30870641</v>
      </c>
      <c r="H1171" s="61">
        <v>10.568479926055602</v>
      </c>
      <c r="I1171" s="61">
        <v>76.626416463248006</v>
      </c>
      <c r="J1171" s="61">
        <v>2989035000</v>
      </c>
      <c r="K1171" s="61">
        <v>67.958518345388384</v>
      </c>
      <c r="L1171" s="61">
        <v>2180.0296842564467</v>
      </c>
      <c r="M1171" s="61">
        <f>(M642+M849+M941)/3</f>
        <v>30.469814346476678</v>
      </c>
      <c r="N1171" s="60">
        <v>56.06</v>
      </c>
    </row>
    <row r="1172" spans="1:14" hidden="1" x14ac:dyDescent="0.4">
      <c r="A1172" s="43">
        <v>53</v>
      </c>
      <c r="B1172" s="5" t="s">
        <v>142</v>
      </c>
      <c r="C1172" s="5">
        <v>2019</v>
      </c>
      <c r="D1172" s="5" t="s">
        <v>250</v>
      </c>
      <c r="E1172" s="42" t="s">
        <v>247</v>
      </c>
      <c r="F1172" s="60">
        <v>0.57226489572933936</v>
      </c>
      <c r="G1172" s="61">
        <v>31522290</v>
      </c>
      <c r="H1172" s="61">
        <v>8.4810729810297545</v>
      </c>
      <c r="I1172" s="61">
        <v>73.4810254051025</v>
      </c>
      <c r="J1172" s="61">
        <v>3879831469.6999998</v>
      </c>
      <c r="K1172" s="61">
        <v>76.82480182717552</v>
      </c>
      <c r="L1172" s="61">
        <v>2167.9254400086884</v>
      </c>
      <c r="M1172" s="61">
        <f>(M643+M850+M942)/3</f>
        <v>30.595150607660873</v>
      </c>
      <c r="N1172" s="60">
        <v>56.707000000000001</v>
      </c>
    </row>
    <row r="1173" spans="1:14" hidden="1" x14ac:dyDescent="0.4">
      <c r="A1173" s="43">
        <v>53</v>
      </c>
      <c r="B1173" s="5" t="s">
        <v>142</v>
      </c>
      <c r="C1173" s="5">
        <v>2020</v>
      </c>
      <c r="D1173" s="5" t="s">
        <v>250</v>
      </c>
      <c r="E1173" s="42" t="s">
        <v>247</v>
      </c>
      <c r="F1173" s="60">
        <v>0.60288745314267522</v>
      </c>
      <c r="G1173" s="61">
        <v>32180401</v>
      </c>
      <c r="H1173" s="61">
        <v>9.3655736775389897</v>
      </c>
      <c r="I1173" s="61">
        <v>74.623810456573494</v>
      </c>
      <c r="J1173" s="61">
        <v>1875782953.4690499</v>
      </c>
      <c r="K1173" s="61">
        <v>66.575498716243146</v>
      </c>
      <c r="L1173" s="61">
        <v>2176.5762180423885</v>
      </c>
      <c r="M1173" s="61">
        <f>(M644+M851+M943)/3</f>
        <v>30.63898670811227</v>
      </c>
      <c r="N1173" s="60">
        <v>57.348999999999997</v>
      </c>
    </row>
    <row r="1174" spans="1:14" hidden="1" x14ac:dyDescent="0.4">
      <c r="A1174" s="43">
        <v>53</v>
      </c>
      <c r="B1174" s="5" t="s">
        <v>142</v>
      </c>
      <c r="C1174" s="5">
        <v>2021</v>
      </c>
      <c r="D1174" s="5" t="s">
        <v>250</v>
      </c>
      <c r="E1174" s="42" t="s">
        <v>247</v>
      </c>
      <c r="F1174" s="60">
        <f>(F1171+F1172+F1173)/3</f>
        <v>0.57284855517290934</v>
      </c>
      <c r="G1174" s="61">
        <v>32833031</v>
      </c>
      <c r="H1174" s="61">
        <v>12.106101631177296</v>
      </c>
      <c r="I1174" s="61">
        <v>74.283115821406199</v>
      </c>
      <c r="J1174" s="61">
        <v>2612789792.55474</v>
      </c>
      <c r="K1174" s="61">
        <v>62.707830912834616</v>
      </c>
      <c r="L1174" s="61">
        <v>2422.0859128502107</v>
      </c>
      <c r="M1174" s="61">
        <f>(M645+M852+M944)/3</f>
        <v>30.567983887416602</v>
      </c>
      <c r="N1174" s="60">
        <v>57.984999999999999</v>
      </c>
    </row>
    <row r="1175" spans="1:14" hidden="1" x14ac:dyDescent="0.4">
      <c r="A1175" s="43">
        <v>53</v>
      </c>
      <c r="B1175" s="5" t="s">
        <v>142</v>
      </c>
      <c r="C1175" s="5">
        <v>2022</v>
      </c>
      <c r="D1175" s="5" t="s">
        <v>250</v>
      </c>
      <c r="E1175" s="42" t="s">
        <v>247</v>
      </c>
      <c r="F1175" s="60">
        <f>(F1172+F1173+F1174)/3</f>
        <v>0.58266696801497464</v>
      </c>
      <c r="G1175" s="61">
        <v>33475870</v>
      </c>
      <c r="H1175" s="61">
        <v>28.223642436699123</v>
      </c>
      <c r="I1175" s="61">
        <v>71.2530594372558</v>
      </c>
      <c r="J1175" s="61">
        <v>1510872058.18097</v>
      </c>
      <c r="K1175" s="61">
        <v>70.588156010569918</v>
      </c>
      <c r="L1175" s="61">
        <v>2203.5589351830304</v>
      </c>
      <c r="M1175" s="61">
        <f>(M853+M646+M945)/3</f>
        <v>30.60070706772991</v>
      </c>
      <c r="N1175" s="60">
        <v>58.615000000000002</v>
      </c>
    </row>
    <row r="1176" spans="1:14" hidden="1" x14ac:dyDescent="0.4">
      <c r="A1176" s="43">
        <v>54</v>
      </c>
      <c r="B1176" s="5" t="s">
        <v>143</v>
      </c>
      <c r="C1176" s="5">
        <v>2000</v>
      </c>
      <c r="D1176" s="5" t="s">
        <v>251</v>
      </c>
      <c r="E1176" s="5" t="s">
        <v>248</v>
      </c>
      <c r="F1176" s="60">
        <v>8.7416507863178765</v>
      </c>
      <c r="G1176" s="61">
        <v>10805808</v>
      </c>
      <c r="H1176" s="61">
        <v>1.5926706874595595</v>
      </c>
      <c r="I1176" s="61">
        <v>85.156767651697905</v>
      </c>
      <c r="J1176" s="61">
        <v>-8195469.2884551603</v>
      </c>
      <c r="K1176" s="61">
        <v>58.415677340212923</v>
      </c>
      <c r="L1176" s="61">
        <v>12072.929356919571</v>
      </c>
      <c r="M1176" s="61">
        <f>(M739+M762+M785)/3</f>
        <v>46.874076629246524</v>
      </c>
      <c r="N1176" s="60">
        <v>72.715999999999994</v>
      </c>
    </row>
    <row r="1177" spans="1:14" hidden="1" x14ac:dyDescent="0.4">
      <c r="A1177" s="43">
        <v>54</v>
      </c>
      <c r="B1177" s="5" t="s">
        <v>143</v>
      </c>
      <c r="C1177" s="5">
        <v>2001</v>
      </c>
      <c r="D1177" s="5" t="s">
        <v>251</v>
      </c>
      <c r="E1177" s="5" t="s">
        <v>248</v>
      </c>
      <c r="F1177" s="60">
        <v>8.8939998151375796</v>
      </c>
      <c r="G1177" s="61">
        <v>10862132</v>
      </c>
      <c r="H1177" s="61">
        <v>3.4747525835880708</v>
      </c>
      <c r="I1177" s="61">
        <v>86.169577842233394</v>
      </c>
      <c r="J1177" s="61">
        <v>2001266.5622020101</v>
      </c>
      <c r="K1177" s="61">
        <v>56.1399686891397</v>
      </c>
      <c r="L1177" s="61">
        <v>12549.036894906041</v>
      </c>
      <c r="M1177" s="61">
        <f>(M740+M763+M786)/3</f>
        <v>45.85303709381509</v>
      </c>
      <c r="N1177" s="60">
        <v>72.912999999999997</v>
      </c>
    </row>
    <row r="1178" spans="1:14" hidden="1" x14ac:dyDescent="0.4">
      <c r="A1178" s="43">
        <v>54</v>
      </c>
      <c r="B1178" s="5" t="s">
        <v>143</v>
      </c>
      <c r="C1178" s="5">
        <v>2002</v>
      </c>
      <c r="D1178" s="5" t="s">
        <v>251</v>
      </c>
      <c r="E1178" s="5" t="s">
        <v>248</v>
      </c>
      <c r="F1178" s="60">
        <v>8.8603930536922402</v>
      </c>
      <c r="G1178" s="61">
        <v>10902022</v>
      </c>
      <c r="H1178" s="61">
        <v>3.348770897721252</v>
      </c>
      <c r="I1178" s="61">
        <v>88.810319622017303</v>
      </c>
      <c r="J1178" s="61">
        <v>34180546.537063897</v>
      </c>
      <c r="K1178" s="61">
        <v>50.34899628879748</v>
      </c>
      <c r="L1178" s="61">
        <v>14177.572159270456</v>
      </c>
      <c r="M1178" s="61">
        <f>(M741+M764+M787)/3</f>
        <v>50.846353937544201</v>
      </c>
      <c r="N1178" s="60">
        <v>73.302999999999997</v>
      </c>
    </row>
    <row r="1179" spans="1:14" hidden="1" x14ac:dyDescent="0.4">
      <c r="A1179" s="43">
        <v>54</v>
      </c>
      <c r="B1179" s="5" t="s">
        <v>143</v>
      </c>
      <c r="C1179" s="5">
        <v>2003</v>
      </c>
      <c r="D1179" s="5" t="s">
        <v>251</v>
      </c>
      <c r="E1179" s="5" t="s">
        <v>248</v>
      </c>
      <c r="F1179" s="60">
        <v>9.1705671724284361</v>
      </c>
      <c r="G1179" s="61">
        <v>10928070</v>
      </c>
      <c r="H1179" s="61">
        <v>3.4535738278752177</v>
      </c>
      <c r="I1179" s="61">
        <v>94.7056827352732</v>
      </c>
      <c r="J1179" s="61">
        <v>1408086698.6235099</v>
      </c>
      <c r="K1179" s="61">
        <v>48.190053796345651</v>
      </c>
      <c r="L1179" s="61">
        <v>18518.378838739602</v>
      </c>
      <c r="M1179" s="61">
        <f>((M1176+M1177+M1178)/3)</f>
        <v>47.857822553535271</v>
      </c>
      <c r="N1179" s="60">
        <v>73.688999999999993</v>
      </c>
    </row>
    <row r="1180" spans="1:14" hidden="1" x14ac:dyDescent="0.4">
      <c r="A1180" s="43">
        <v>54</v>
      </c>
      <c r="B1180" s="5" t="s">
        <v>143</v>
      </c>
      <c r="C1180" s="5">
        <v>2004</v>
      </c>
      <c r="D1180" s="5" t="s">
        <v>251</v>
      </c>
      <c r="E1180" s="5" t="s">
        <v>248</v>
      </c>
      <c r="F1180" s="60">
        <v>9.1139493320989668</v>
      </c>
      <c r="G1180" s="61">
        <v>10955141</v>
      </c>
      <c r="H1180" s="61">
        <v>3.0626621349464358</v>
      </c>
      <c r="I1180" s="61">
        <v>96.294949387972295</v>
      </c>
      <c r="J1180" s="61">
        <v>2147927926.7584</v>
      </c>
      <c r="K1180" s="61">
        <v>49.898441440695109</v>
      </c>
      <c r="L1180" s="61">
        <v>21995.477943745977</v>
      </c>
      <c r="M1180" s="61">
        <f t="shared" ref="M1180:M1185" si="54">((M1177+M1178+M1179)/3)</f>
        <v>48.185737861631516</v>
      </c>
      <c r="N1180" s="60">
        <v>74.072999999999993</v>
      </c>
    </row>
    <row r="1181" spans="1:14" hidden="1" x14ac:dyDescent="0.4">
      <c r="A1181" s="43">
        <v>54</v>
      </c>
      <c r="B1181" s="5" t="s">
        <v>143</v>
      </c>
      <c r="C1181" s="5">
        <v>2005</v>
      </c>
      <c r="D1181" s="5" t="s">
        <v>251</v>
      </c>
      <c r="E1181" s="5" t="s">
        <v>248</v>
      </c>
      <c r="F1181" s="60">
        <v>9.2786371628225073</v>
      </c>
      <c r="G1181" s="61">
        <v>10987314</v>
      </c>
      <c r="H1181" s="61">
        <v>2.2403193981021161</v>
      </c>
      <c r="I1181" s="61">
        <v>96.091729132341897</v>
      </c>
      <c r="J1181" s="61">
        <v>688484256.64908302</v>
      </c>
      <c r="K1181" s="61">
        <v>50.900864370616219</v>
      </c>
      <c r="L1181" s="61">
        <v>22560.14729390767</v>
      </c>
      <c r="M1181" s="61">
        <f t="shared" si="54"/>
        <v>48.963304784236989</v>
      </c>
      <c r="N1181" s="60">
        <v>74.451999999999998</v>
      </c>
    </row>
    <row r="1182" spans="1:14" hidden="1" x14ac:dyDescent="0.4">
      <c r="A1182" s="43">
        <v>54</v>
      </c>
      <c r="B1182" s="5" t="s">
        <v>143</v>
      </c>
      <c r="C1182" s="5">
        <v>2006</v>
      </c>
      <c r="D1182" s="5" t="s">
        <v>251</v>
      </c>
      <c r="E1182" s="5" t="s">
        <v>248</v>
      </c>
      <c r="F1182" s="60">
        <v>9.1378849442513772</v>
      </c>
      <c r="G1182" s="61">
        <v>11020362</v>
      </c>
      <c r="H1182" s="61">
        <v>3.4950425941593579</v>
      </c>
      <c r="I1182" s="61">
        <v>96.646672869142193</v>
      </c>
      <c r="J1182" s="61">
        <v>5411403362.2311697</v>
      </c>
      <c r="K1182" s="61">
        <v>52.850238826886617</v>
      </c>
      <c r="L1182" s="61">
        <v>24821.936745187915</v>
      </c>
      <c r="M1182" s="61">
        <f t="shared" si="54"/>
        <v>48.335621733134587</v>
      </c>
      <c r="N1182" s="60">
        <v>74.826999999999998</v>
      </c>
    </row>
    <row r="1183" spans="1:14" hidden="1" x14ac:dyDescent="0.4">
      <c r="A1183" s="43">
        <v>54</v>
      </c>
      <c r="B1183" s="5" t="s">
        <v>143</v>
      </c>
      <c r="C1183" s="5">
        <v>2007</v>
      </c>
      <c r="D1183" s="5" t="s">
        <v>251</v>
      </c>
      <c r="E1183" s="5" t="s">
        <v>248</v>
      </c>
      <c r="F1183" s="60">
        <v>9.4411146228080547</v>
      </c>
      <c r="G1183" s="61">
        <v>11048473</v>
      </c>
      <c r="H1183" s="61">
        <v>3.4226670147504308</v>
      </c>
      <c r="I1183" s="61">
        <v>97.892882234020504</v>
      </c>
      <c r="J1183" s="61">
        <v>1957124444.1944201</v>
      </c>
      <c r="K1183" s="61">
        <v>57.524374019296623</v>
      </c>
      <c r="L1183" s="61">
        <v>28863.973288501784</v>
      </c>
      <c r="M1183" s="61">
        <f t="shared" si="54"/>
        <v>48.494888126334367</v>
      </c>
      <c r="N1183" s="60">
        <v>75.198999999999998</v>
      </c>
    </row>
    <row r="1184" spans="1:14" hidden="1" x14ac:dyDescent="0.4">
      <c r="A1184" s="43">
        <v>54</v>
      </c>
      <c r="B1184" s="5" t="s">
        <v>143</v>
      </c>
      <c r="C1184" s="5">
        <v>2008</v>
      </c>
      <c r="D1184" s="5" t="s">
        <v>251</v>
      </c>
      <c r="E1184" s="5" t="s">
        <v>248</v>
      </c>
      <c r="F1184" s="60">
        <v>9.063643357943123</v>
      </c>
      <c r="G1184" s="61">
        <v>11077841</v>
      </c>
      <c r="H1184" s="61">
        <v>4.3445831257145358</v>
      </c>
      <c r="I1184" s="61">
        <v>99.463725210051393</v>
      </c>
      <c r="J1184" s="61">
        <v>5733447473.24928</v>
      </c>
      <c r="K1184" s="61">
        <v>59.329715531265514</v>
      </c>
      <c r="L1184" s="61">
        <v>32127.983194328684</v>
      </c>
      <c r="M1184" s="61">
        <f t="shared" si="54"/>
        <v>48.597938214568643</v>
      </c>
      <c r="N1184" s="60">
        <v>75.567999999999998</v>
      </c>
    </row>
    <row r="1185" spans="1:14" hidden="1" x14ac:dyDescent="0.4">
      <c r="A1185" s="43">
        <v>54</v>
      </c>
      <c r="B1185" s="5" t="s">
        <v>143</v>
      </c>
      <c r="C1185" s="5">
        <v>2009</v>
      </c>
      <c r="D1185" s="5" t="s">
        <v>251</v>
      </c>
      <c r="E1185" s="5" t="s">
        <v>248</v>
      </c>
      <c r="F1185" s="60">
        <v>8.5297609610213065</v>
      </c>
      <c r="G1185" s="61">
        <v>11107017</v>
      </c>
      <c r="H1185" s="61">
        <v>2.5697706701249103</v>
      </c>
      <c r="I1185" s="61">
        <v>100.7724309935</v>
      </c>
      <c r="J1185" s="61">
        <v>2766296835.4718499</v>
      </c>
      <c r="K1185" s="61">
        <v>47.743846600334123</v>
      </c>
      <c r="L1185" s="61">
        <v>29828.756024527054</v>
      </c>
      <c r="M1185" s="61">
        <f t="shared" si="54"/>
        <v>48.476149358012528</v>
      </c>
      <c r="N1185" s="60">
        <v>75.932000000000002</v>
      </c>
    </row>
    <row r="1186" spans="1:14" hidden="1" x14ac:dyDescent="0.4">
      <c r="A1186" s="43">
        <v>54</v>
      </c>
      <c r="B1186" s="5" t="s">
        <v>143</v>
      </c>
      <c r="C1186" s="5">
        <v>2010</v>
      </c>
      <c r="D1186" s="5" t="s">
        <v>251</v>
      </c>
      <c r="E1186" s="5" t="s">
        <v>248</v>
      </c>
      <c r="F1186" s="60">
        <v>7.8748147368199568</v>
      </c>
      <c r="G1186" s="61">
        <v>11121341</v>
      </c>
      <c r="H1186" s="61">
        <v>-0.17748087058518536</v>
      </c>
      <c r="I1186" s="61">
        <v>100</v>
      </c>
      <c r="J1186" s="61">
        <v>532926980.500431</v>
      </c>
      <c r="K1186" s="61">
        <v>51.197285717198639</v>
      </c>
      <c r="L1186" s="61">
        <v>26716.648826027413</v>
      </c>
      <c r="M1186" s="61">
        <f>(M749+M772+M795)/3</f>
        <v>43.271925399939256</v>
      </c>
      <c r="N1186" s="60">
        <v>76.292000000000002</v>
      </c>
    </row>
    <row r="1187" spans="1:14" hidden="1" x14ac:dyDescent="0.4">
      <c r="A1187" s="43">
        <v>54</v>
      </c>
      <c r="B1187" s="5" t="s">
        <v>143</v>
      </c>
      <c r="C1187" s="5">
        <v>2011</v>
      </c>
      <c r="D1187" s="5" t="s">
        <v>251</v>
      </c>
      <c r="E1187" s="5" t="s">
        <v>248</v>
      </c>
      <c r="F1187" s="60">
        <v>7.6135046343059942</v>
      </c>
      <c r="G1187" s="61">
        <v>11104899</v>
      </c>
      <c r="H1187" s="61">
        <v>0.95901798052122444</v>
      </c>
      <c r="I1187" s="61">
        <v>100.725906914239</v>
      </c>
      <c r="J1187" s="61">
        <v>1092191387.83039</v>
      </c>
      <c r="K1187" s="61">
        <v>56.833964773622682</v>
      </c>
      <c r="L1187" s="61">
        <v>25483.882564493113</v>
      </c>
      <c r="M1187" s="61">
        <f>(M750+M773+M796)/3</f>
        <v>47.980947824885988</v>
      </c>
      <c r="N1187" s="60">
        <v>76.649000000000001</v>
      </c>
    </row>
    <row r="1188" spans="1:14" hidden="1" x14ac:dyDescent="0.4">
      <c r="A1188" s="43">
        <v>54</v>
      </c>
      <c r="B1188" s="5" t="s">
        <v>143</v>
      </c>
      <c r="C1188" s="5">
        <v>2012</v>
      </c>
      <c r="D1188" s="5" t="s">
        <v>251</v>
      </c>
      <c r="E1188" s="5" t="s">
        <v>248</v>
      </c>
      <c r="F1188" s="60">
        <v>7.2508121540123414</v>
      </c>
      <c r="G1188" s="61">
        <v>11045011</v>
      </c>
      <c r="H1188" s="61">
        <v>-0.2751424034520511</v>
      </c>
      <c r="I1188" s="61">
        <v>97.491816243769506</v>
      </c>
      <c r="J1188" s="61">
        <v>1662090329.8380001</v>
      </c>
      <c r="K1188" s="61">
        <v>62.061284791500547</v>
      </c>
      <c r="L1188" s="61">
        <v>21912.998287951716</v>
      </c>
      <c r="M1188" s="61">
        <f>(M751+M774+M797)/3</f>
        <v>50.489306030123032</v>
      </c>
      <c r="N1188" s="60">
        <v>77.004000000000005</v>
      </c>
    </row>
    <row r="1189" spans="1:14" hidden="1" x14ac:dyDescent="0.4">
      <c r="A1189" s="43">
        <v>54</v>
      </c>
      <c r="B1189" s="5" t="s">
        <v>143</v>
      </c>
      <c r="C1189" s="5">
        <v>2013</v>
      </c>
      <c r="D1189" s="5" t="s">
        <v>251</v>
      </c>
      <c r="E1189" s="5" t="s">
        <v>248</v>
      </c>
      <c r="F1189" s="60">
        <v>6.6103789521241314</v>
      </c>
      <c r="G1189" s="61">
        <v>10965211</v>
      </c>
      <c r="H1189" s="61">
        <v>-2.0456242070773669</v>
      </c>
      <c r="I1189" s="61">
        <v>96.497613390823204</v>
      </c>
      <c r="J1189" s="61">
        <v>2945271844.6856899</v>
      </c>
      <c r="K1189" s="61">
        <v>62.876501561725377</v>
      </c>
      <c r="L1189" s="61">
        <v>21787.787763603465</v>
      </c>
      <c r="M1189" s="61">
        <f>(M1186+M1187+M1188)/3</f>
        <v>47.247393084982754</v>
      </c>
      <c r="N1189" s="60">
        <v>77.355000000000004</v>
      </c>
    </row>
    <row r="1190" spans="1:14" hidden="1" x14ac:dyDescent="0.4">
      <c r="A1190" s="43">
        <v>54</v>
      </c>
      <c r="B1190" s="5" t="s">
        <v>143</v>
      </c>
      <c r="C1190" s="5">
        <v>2014</v>
      </c>
      <c r="D1190" s="5" t="s">
        <v>251</v>
      </c>
      <c r="E1190" s="5" t="s">
        <v>248</v>
      </c>
      <c r="F1190" s="60">
        <v>6.3850590314561151</v>
      </c>
      <c r="G1190" s="61">
        <v>10892413</v>
      </c>
      <c r="H1190" s="61">
        <v>-1.9387546208596973</v>
      </c>
      <c r="I1190" s="61">
        <v>94.851071999343702</v>
      </c>
      <c r="J1190" s="61">
        <v>2697339246.0544701</v>
      </c>
      <c r="K1190" s="61">
        <v>66.526327589382873</v>
      </c>
      <c r="L1190" s="61">
        <v>21616.710009490806</v>
      </c>
      <c r="M1190" s="61">
        <f t="shared" ref="M1190:M1198" si="55">(M1187+M1188+M1189)/3</f>
        <v>48.572548979997258</v>
      </c>
      <c r="N1190" s="60">
        <v>77.701999999999998</v>
      </c>
    </row>
    <row r="1191" spans="1:14" hidden="1" x14ac:dyDescent="0.4">
      <c r="A1191" s="43">
        <v>54</v>
      </c>
      <c r="B1191" s="5" t="s">
        <v>143</v>
      </c>
      <c r="C1191" s="5">
        <v>2015</v>
      </c>
      <c r="D1191" s="5" t="s">
        <v>251</v>
      </c>
      <c r="E1191" s="5" t="s">
        <v>248</v>
      </c>
      <c r="F1191" s="60">
        <v>6.2850878250878415</v>
      </c>
      <c r="G1191" s="61">
        <v>10820883</v>
      </c>
      <c r="H1191" s="61">
        <v>-0.29373043314863878</v>
      </c>
      <c r="I1191" s="61">
        <v>89.309249958647001</v>
      </c>
      <c r="J1191" s="61">
        <v>1268938505.8633299</v>
      </c>
      <c r="K1191" s="61">
        <v>65.277692468879835</v>
      </c>
      <c r="L1191" s="61">
        <v>18083.877905654695</v>
      </c>
      <c r="M1191" s="61">
        <f t="shared" si="55"/>
        <v>48.76974936503435</v>
      </c>
      <c r="N1191" s="60">
        <v>78.046000000000006</v>
      </c>
    </row>
    <row r="1192" spans="1:14" hidden="1" x14ac:dyDescent="0.4">
      <c r="A1192" s="43">
        <v>54</v>
      </c>
      <c r="B1192" s="5" t="s">
        <v>143</v>
      </c>
      <c r="C1192" s="5">
        <v>2016</v>
      </c>
      <c r="D1192" s="5" t="s">
        <v>251</v>
      </c>
      <c r="E1192" s="5" t="s">
        <v>248</v>
      </c>
      <c r="F1192" s="60">
        <v>6.2034873701868731</v>
      </c>
      <c r="G1192" s="61">
        <v>10775971</v>
      </c>
      <c r="H1192" s="61">
        <v>-0.57858075158389966</v>
      </c>
      <c r="I1192" s="61">
        <v>89.519706972668203</v>
      </c>
      <c r="J1192" s="61">
        <v>2698544612.1607399</v>
      </c>
      <c r="K1192" s="61">
        <v>64.019197981713731</v>
      </c>
      <c r="L1192" s="61">
        <v>17923.966813471638</v>
      </c>
      <c r="M1192" s="61">
        <f t="shared" si="55"/>
        <v>48.19656381000479</v>
      </c>
      <c r="N1192" s="60">
        <v>78.387</v>
      </c>
    </row>
    <row r="1193" spans="1:14" hidden="1" x14ac:dyDescent="0.4">
      <c r="A1193" s="43">
        <v>54</v>
      </c>
      <c r="B1193" s="5" t="s">
        <v>143</v>
      </c>
      <c r="C1193" s="5">
        <v>2017</v>
      </c>
      <c r="D1193" s="5" t="s">
        <v>251</v>
      </c>
      <c r="E1193" s="5" t="s">
        <v>248</v>
      </c>
      <c r="F1193" s="60">
        <v>6.2108315831648717</v>
      </c>
      <c r="G1193" s="61">
        <v>10754679</v>
      </c>
      <c r="H1193" s="61">
        <v>0.28540625934556374</v>
      </c>
      <c r="I1193" s="61">
        <v>89.935953105039601</v>
      </c>
      <c r="J1193" s="61">
        <v>3439131879.7551699</v>
      </c>
      <c r="K1193" s="61">
        <v>71.578950539941388</v>
      </c>
      <c r="L1193" s="61">
        <v>18582.08934116313</v>
      </c>
      <c r="M1193" s="61">
        <f t="shared" si="55"/>
        <v>48.512954051678797</v>
      </c>
      <c r="N1193" s="60">
        <v>78.724000000000004</v>
      </c>
    </row>
    <row r="1194" spans="1:14" hidden="1" x14ac:dyDescent="0.4">
      <c r="A1194" s="43">
        <v>54</v>
      </c>
      <c r="B1194" s="5" t="s">
        <v>143</v>
      </c>
      <c r="C1194" s="5">
        <v>2018</v>
      </c>
      <c r="D1194" s="5" t="s">
        <v>251</v>
      </c>
      <c r="E1194" s="5" t="s">
        <v>248</v>
      </c>
      <c r="F1194" s="60">
        <v>6.0581305189044281</v>
      </c>
      <c r="G1194" s="61">
        <v>10732882</v>
      </c>
      <c r="H1194" s="61">
        <v>-0.16524404229710399</v>
      </c>
      <c r="I1194" s="61">
        <v>90.490496405358101</v>
      </c>
      <c r="J1194" s="61">
        <v>4025447788.5770302</v>
      </c>
      <c r="K1194" s="61">
        <v>80.1500265574834</v>
      </c>
      <c r="L1194" s="61">
        <v>19756.990456255011</v>
      </c>
      <c r="M1194" s="61">
        <f t="shared" si="55"/>
        <v>48.493089075572648</v>
      </c>
      <c r="N1194" s="60">
        <v>79.058000000000007</v>
      </c>
    </row>
    <row r="1195" spans="1:14" hidden="1" x14ac:dyDescent="0.4">
      <c r="A1195" s="43">
        <v>54</v>
      </c>
      <c r="B1195" s="5" t="s">
        <v>143</v>
      </c>
      <c r="C1195" s="5">
        <v>2019</v>
      </c>
      <c r="D1195" s="5" t="s">
        <v>251</v>
      </c>
      <c r="E1195" s="5" t="s">
        <v>248</v>
      </c>
      <c r="F1195" s="60">
        <v>5.5952843526263196</v>
      </c>
      <c r="G1195" s="61">
        <v>10721582</v>
      </c>
      <c r="H1195" s="61">
        <v>0.22684519506397294</v>
      </c>
      <c r="I1195" s="61">
        <v>88.669566888905706</v>
      </c>
      <c r="J1195" s="61">
        <v>4999635989.5369301</v>
      </c>
      <c r="K1195" s="61">
        <v>81.885923258542974</v>
      </c>
      <c r="L1195" s="61">
        <v>19143.887617458353</v>
      </c>
      <c r="M1195" s="61">
        <f t="shared" si="55"/>
        <v>48.400868979085409</v>
      </c>
      <c r="N1195" s="60">
        <v>79.388000000000005</v>
      </c>
    </row>
    <row r="1196" spans="1:14" hidden="1" x14ac:dyDescent="0.4">
      <c r="A1196" s="43">
        <v>54</v>
      </c>
      <c r="B1196" s="5" t="s">
        <v>143</v>
      </c>
      <c r="C1196" s="5">
        <v>2020</v>
      </c>
      <c r="D1196" s="5" t="s">
        <v>251</v>
      </c>
      <c r="E1196" s="5" t="s">
        <v>248</v>
      </c>
      <c r="F1196" s="60">
        <v>4.7671849370183885</v>
      </c>
      <c r="G1196" s="61">
        <v>10698599</v>
      </c>
      <c r="H1196" s="61">
        <v>-0.75194734601842583</v>
      </c>
      <c r="I1196" s="61">
        <v>87.624605178077701</v>
      </c>
      <c r="J1196" s="61">
        <v>3303648833.2283602</v>
      </c>
      <c r="K1196" s="61">
        <v>71.840309464780091</v>
      </c>
      <c r="L1196" s="61">
        <v>17617.291505701371</v>
      </c>
      <c r="M1196" s="61">
        <f t="shared" si="55"/>
        <v>48.46897070211228</v>
      </c>
      <c r="N1196" s="60">
        <v>79.715000000000003</v>
      </c>
    </row>
    <row r="1197" spans="1:14" hidden="1" x14ac:dyDescent="0.4">
      <c r="A1197" s="43">
        <v>54</v>
      </c>
      <c r="B1197" s="5" t="s">
        <v>143</v>
      </c>
      <c r="C1197" s="5">
        <v>2021</v>
      </c>
      <c r="D1197" s="5" t="s">
        <v>251</v>
      </c>
      <c r="E1197" s="5" t="s">
        <v>248</v>
      </c>
      <c r="F1197" s="60">
        <f>(F1194+F1195+F1196)/3</f>
        <v>5.4735332695163779</v>
      </c>
      <c r="G1197" s="61">
        <v>10569207</v>
      </c>
      <c r="H1197" s="61">
        <v>1.4853202541862629</v>
      </c>
      <c r="I1197" s="61">
        <v>86.053352968323395</v>
      </c>
      <c r="J1197" s="61">
        <v>6132475888.3552999</v>
      </c>
      <c r="K1197" s="61">
        <v>89.655925390302087</v>
      </c>
      <c r="L1197" s="61">
        <v>20310.682479887277</v>
      </c>
      <c r="M1197" s="61">
        <f t="shared" si="55"/>
        <v>48.454309585590117</v>
      </c>
      <c r="N1197" s="60">
        <v>80.037999999999997</v>
      </c>
    </row>
    <row r="1198" spans="1:14" hidden="1" x14ac:dyDescent="0.4">
      <c r="A1198" s="43">
        <v>54</v>
      </c>
      <c r="B1198" s="5" t="s">
        <v>143</v>
      </c>
      <c r="C1198" s="5">
        <v>2022</v>
      </c>
      <c r="D1198" s="5" t="s">
        <v>251</v>
      </c>
      <c r="E1198" s="5" t="s">
        <v>248</v>
      </c>
      <c r="F1198" s="60">
        <f>(F1195+F1196+F1197)/3</f>
        <v>5.2786675197203614</v>
      </c>
      <c r="G1198" s="61">
        <v>10426919</v>
      </c>
      <c r="H1198" s="61">
        <v>7.8468447442083402</v>
      </c>
      <c r="I1198" s="61">
        <v>85.297394479612706</v>
      </c>
      <c r="J1198" s="61">
        <v>7947989003.1340504</v>
      </c>
      <c r="K1198" s="61">
        <v>107.99680403281005</v>
      </c>
      <c r="L1198" s="61">
        <v>20867.269086108678</v>
      </c>
      <c r="M1198" s="61">
        <f t="shared" si="55"/>
        <v>48.441383088929264</v>
      </c>
      <c r="N1198" s="60">
        <v>80.356999999999999</v>
      </c>
    </row>
    <row r="1199" spans="1:14" hidden="1" x14ac:dyDescent="0.4">
      <c r="A1199" s="53">
        <v>55</v>
      </c>
      <c r="B1199" s="5" t="s">
        <v>144</v>
      </c>
      <c r="C1199" s="5">
        <v>2000</v>
      </c>
      <c r="D1199" s="5" t="s">
        <v>250</v>
      </c>
      <c r="E1199" s="5" t="s">
        <v>247</v>
      </c>
      <c r="F1199" s="60">
        <v>1.8486112145357063</v>
      </c>
      <c r="G1199" s="63">
        <v>107432</v>
      </c>
      <c r="H1199" s="63">
        <v>2.8630297723958904</v>
      </c>
      <c r="I1199" s="63">
        <v>111.86202542484</v>
      </c>
      <c r="J1199" s="63">
        <v>57489395.578131497</v>
      </c>
      <c r="K1199" s="63">
        <f>(K1130+K969+K946)/3</f>
        <v>77.585241060289533</v>
      </c>
      <c r="L1199" s="63">
        <v>4840.6840640625733</v>
      </c>
      <c r="M1199" s="61">
        <f>(M1061+M1130+M1084)/3</f>
        <v>27.327560791143156</v>
      </c>
      <c r="N1199" s="60">
        <v>35.698</v>
      </c>
    </row>
    <row r="1200" spans="1:14" hidden="1" x14ac:dyDescent="0.4">
      <c r="A1200" s="53">
        <v>55</v>
      </c>
      <c r="B1200" s="5" t="s">
        <v>144</v>
      </c>
      <c r="C1200" s="5">
        <v>2001</v>
      </c>
      <c r="D1200" s="5" t="s">
        <v>250</v>
      </c>
      <c r="E1200" s="5" t="s">
        <v>247</v>
      </c>
      <c r="F1200" s="60">
        <v>1.9196560924992587</v>
      </c>
      <c r="G1200" s="63">
        <v>107936</v>
      </c>
      <c r="H1200" s="63">
        <v>2.1441769430661282</v>
      </c>
      <c r="I1200" s="63">
        <v>112.47175464266201</v>
      </c>
      <c r="J1200" s="63">
        <v>89573443.425773293</v>
      </c>
      <c r="K1200" s="63">
        <f t="shared" ref="K1200:K1202" si="56">(K1131+K970+K947)/3</f>
        <v>78.646971604480811</v>
      </c>
      <c r="L1200" s="63">
        <v>4821.7849946744846</v>
      </c>
      <c r="M1200" s="61">
        <f>(M1108+M1131+M1177)/3</f>
        <v>46.478873311907499</v>
      </c>
      <c r="N1200" s="60">
        <v>35.918999999999997</v>
      </c>
    </row>
    <row r="1201" spans="1:14" hidden="1" x14ac:dyDescent="0.4">
      <c r="A1201" s="53">
        <v>55</v>
      </c>
      <c r="B1201" s="5" t="s">
        <v>144</v>
      </c>
      <c r="C1201" s="5">
        <v>2002</v>
      </c>
      <c r="D1201" s="5" t="s">
        <v>250</v>
      </c>
      <c r="E1201" s="5" t="s">
        <v>247</v>
      </c>
      <c r="F1201" s="60">
        <v>1.9449141188753685</v>
      </c>
      <c r="G1201" s="63">
        <v>108231</v>
      </c>
      <c r="H1201" s="63">
        <v>0.37214666608689129</v>
      </c>
      <c r="I1201" s="63">
        <v>110.57993813148801</v>
      </c>
      <c r="J1201" s="63">
        <v>77853769.5825333</v>
      </c>
      <c r="K1201" s="63">
        <f t="shared" si="56"/>
        <v>83.295107611367328</v>
      </c>
      <c r="L1201" s="63">
        <v>4992.4414070453549</v>
      </c>
      <c r="M1201" s="61">
        <f>(M1132+M1109+M1178)/3</f>
        <v>47.775176842468341</v>
      </c>
      <c r="N1201" s="60">
        <v>35.912999999999997</v>
      </c>
    </row>
    <row r="1202" spans="1:14" hidden="1" x14ac:dyDescent="0.4">
      <c r="A1202" s="53">
        <v>55</v>
      </c>
      <c r="B1202" s="5" t="s">
        <v>144</v>
      </c>
      <c r="C1202" s="5">
        <v>2003</v>
      </c>
      <c r="D1202" s="5" t="s">
        <v>250</v>
      </c>
      <c r="E1202" s="5" t="s">
        <v>247</v>
      </c>
      <c r="F1202" s="60">
        <v>2.0526025381644288</v>
      </c>
      <c r="G1202" s="63">
        <v>108740</v>
      </c>
      <c r="H1202" s="63">
        <v>-7.7072097406016837E-2</v>
      </c>
      <c r="I1202" s="63">
        <v>106.1276299486</v>
      </c>
      <c r="J1202" s="63">
        <v>99087992.448101103</v>
      </c>
      <c r="K1202" s="63">
        <f t="shared" si="56"/>
        <v>88.039981608990232</v>
      </c>
      <c r="L1202" s="63">
        <v>5435.1518062112136</v>
      </c>
      <c r="M1202" s="61">
        <f>(M1110+M1133+M1179)/3</f>
        <v>43.567954065521782</v>
      </c>
      <c r="N1202" s="60">
        <v>35.906999999999996</v>
      </c>
    </row>
    <row r="1203" spans="1:14" hidden="1" x14ac:dyDescent="0.4">
      <c r="A1203" s="53">
        <v>55</v>
      </c>
      <c r="B1203" s="5" t="s">
        <v>144</v>
      </c>
      <c r="C1203" s="5">
        <v>2004</v>
      </c>
      <c r="D1203" s="5" t="s">
        <v>250</v>
      </c>
      <c r="E1203" s="5" t="s">
        <v>247</v>
      </c>
      <c r="F1203" s="60">
        <v>1.9796194163409915</v>
      </c>
      <c r="G1203" s="63">
        <v>109516</v>
      </c>
      <c r="H1203" s="63">
        <v>2.0311480128200969</v>
      </c>
      <c r="I1203" s="63">
        <f>(I1088+I1065+I1134)/3</f>
        <v>100.58700231444857</v>
      </c>
      <c r="J1203" s="63">
        <v>126368484.200109</v>
      </c>
      <c r="K1203" s="63">
        <f>(K1088+K1065+K1134)/3</f>
        <v>95.310090215415258</v>
      </c>
      <c r="L1203" s="63">
        <v>5470.6033145165329</v>
      </c>
      <c r="M1203" s="61">
        <f>(M1065+M1111+M1134)/3</f>
        <v>40.773387733913431</v>
      </c>
      <c r="N1203" s="60">
        <v>35.901000000000003</v>
      </c>
    </row>
    <row r="1204" spans="1:14" hidden="1" x14ac:dyDescent="0.4">
      <c r="A1204" s="53">
        <v>55</v>
      </c>
      <c r="B1204" s="5" t="s">
        <v>144</v>
      </c>
      <c r="C1204" s="5">
        <v>2005</v>
      </c>
      <c r="D1204" s="5" t="s">
        <v>250</v>
      </c>
      <c r="E1204" s="5" t="s">
        <v>247</v>
      </c>
      <c r="F1204" s="60">
        <v>2.0679521831407479</v>
      </c>
      <c r="G1204" s="63">
        <v>110254</v>
      </c>
      <c r="H1204" s="63">
        <v>2.4897419211428655</v>
      </c>
      <c r="I1204" s="63">
        <v>101.15527550411301</v>
      </c>
      <c r="J1204" s="63">
        <v>81610825.357208505</v>
      </c>
      <c r="K1204" s="63">
        <f>(K1201+K1202+K1203)/3</f>
        <v>88.881726478590949</v>
      </c>
      <c r="L1204" s="63">
        <v>6308.6650421350287</v>
      </c>
      <c r="M1204" s="61">
        <f>(M1112+M1089+M1181)/3</f>
        <v>42.76947486305761</v>
      </c>
      <c r="N1204" s="60">
        <v>35.895000000000003</v>
      </c>
    </row>
    <row r="1205" spans="1:14" hidden="1" x14ac:dyDescent="0.4">
      <c r="A1205" s="53">
        <v>55</v>
      </c>
      <c r="B1205" s="5" t="s">
        <v>144</v>
      </c>
      <c r="C1205" s="5">
        <v>2006</v>
      </c>
      <c r="D1205" s="5" t="s">
        <v>250</v>
      </c>
      <c r="E1205" s="5" t="s">
        <v>247</v>
      </c>
      <c r="F1205" s="60">
        <v>2.1254550041445923</v>
      </c>
      <c r="G1205" s="63">
        <v>110988</v>
      </c>
      <c r="H1205" s="63">
        <v>4.6325878594249019</v>
      </c>
      <c r="I1205" s="63">
        <v>101.39367234397</v>
      </c>
      <c r="J1205" s="63">
        <v>102721704.256898</v>
      </c>
      <c r="K1205" s="63">
        <f t="shared" ref="K1205:K1221" si="57">(K1202+K1203+K1204)/3</f>
        <v>90.74393276766547</v>
      </c>
      <c r="L1205" s="63">
        <v>6295.281171538064</v>
      </c>
      <c r="M1205" s="61">
        <f>(M1113+M1136+M1182)/3</f>
        <v>45.496779256814371</v>
      </c>
      <c r="N1205" s="60">
        <v>35.889000000000003</v>
      </c>
    </row>
    <row r="1206" spans="1:14" hidden="1" x14ac:dyDescent="0.4">
      <c r="A1206" s="53">
        <v>55</v>
      </c>
      <c r="B1206" s="5" t="s">
        <v>144</v>
      </c>
      <c r="C1206" s="5">
        <v>2007</v>
      </c>
      <c r="D1206" s="5" t="s">
        <v>250</v>
      </c>
      <c r="E1206" s="5" t="s">
        <v>247</v>
      </c>
      <c r="F1206" s="60">
        <v>2.2447974938464981</v>
      </c>
      <c r="G1206" s="63">
        <v>111725</v>
      </c>
      <c r="H1206" s="63">
        <v>2.3194437271098991</v>
      </c>
      <c r="I1206" s="63">
        <v>98.698860212006906</v>
      </c>
      <c r="J1206" s="63">
        <v>165223965.03290799</v>
      </c>
      <c r="K1206" s="63">
        <f t="shared" si="57"/>
        <v>91.645249820557225</v>
      </c>
      <c r="L1206" s="63">
        <v>6790.6340800411062</v>
      </c>
      <c r="M1206" s="61">
        <f>(M1114+M1137+M1183)/3</f>
        <v>46.513961942123522</v>
      </c>
      <c r="N1206" s="60">
        <v>35.883000000000003</v>
      </c>
    </row>
    <row r="1207" spans="1:14" hidden="1" x14ac:dyDescent="0.4">
      <c r="A1207" s="53">
        <v>55</v>
      </c>
      <c r="B1207" s="5" t="s">
        <v>144</v>
      </c>
      <c r="C1207" s="5">
        <v>2008</v>
      </c>
      <c r="D1207" s="5" t="s">
        <v>250</v>
      </c>
      <c r="E1207" s="5" t="s">
        <v>247</v>
      </c>
      <c r="F1207" s="60">
        <v>2.3248990913778691</v>
      </c>
      <c r="G1207" s="63">
        <v>112478</v>
      </c>
      <c r="H1207" s="63">
        <v>7.8477290264421526</v>
      </c>
      <c r="I1207" s="63">
        <v>98.976131946245999</v>
      </c>
      <c r="J1207" s="63">
        <v>144428158.50062901</v>
      </c>
      <c r="K1207" s="63">
        <f t="shared" si="57"/>
        <v>90.423636355604557</v>
      </c>
      <c r="L1207" s="63">
        <v>7343.4452696263897</v>
      </c>
      <c r="M1207" s="61">
        <f>(M1115+M1138+M1184)/3</f>
        <v>46.04056099755477</v>
      </c>
      <c r="N1207" s="60">
        <v>35.877000000000002</v>
      </c>
    </row>
    <row r="1208" spans="1:14" hidden="1" x14ac:dyDescent="0.4">
      <c r="A1208" s="53">
        <v>55</v>
      </c>
      <c r="B1208" s="5" t="s">
        <v>144</v>
      </c>
      <c r="C1208" s="5">
        <v>2009</v>
      </c>
      <c r="D1208" s="5" t="s">
        <v>250</v>
      </c>
      <c r="E1208" s="5" t="s">
        <v>247</v>
      </c>
      <c r="F1208" s="60">
        <v>2.3170182518167928</v>
      </c>
      <c r="G1208" s="63">
        <v>113249</v>
      </c>
      <c r="H1208" s="63">
        <v>-9.8997984490267754E-3</v>
      </c>
      <c r="I1208" s="63">
        <v>100.63414873637601</v>
      </c>
      <c r="J1208" s="63">
        <v>108699954.353645</v>
      </c>
      <c r="K1208" s="63">
        <f t="shared" si="57"/>
        <v>90.937606314609084</v>
      </c>
      <c r="L1208" s="63">
        <v>6810.4403178443563</v>
      </c>
      <c r="M1208" s="61">
        <f>(M1116+M1139+M1185)/3</f>
        <v>47.187480123838164</v>
      </c>
      <c r="N1208" s="60">
        <v>35.871000000000002</v>
      </c>
    </row>
    <row r="1209" spans="1:14" hidden="1" x14ac:dyDescent="0.4">
      <c r="A1209" s="53">
        <v>55</v>
      </c>
      <c r="B1209" s="5" t="s">
        <v>144</v>
      </c>
      <c r="C1209" s="5">
        <v>2010</v>
      </c>
      <c r="D1209" s="5" t="s">
        <v>250</v>
      </c>
      <c r="E1209" s="5" t="s">
        <v>247</v>
      </c>
      <c r="F1209" s="60">
        <v>2.399179228158788</v>
      </c>
      <c r="G1209" s="63">
        <v>114039</v>
      </c>
      <c r="H1209" s="63">
        <v>0.47979219539742246</v>
      </c>
      <c r="I1209" s="63">
        <v>100</v>
      </c>
      <c r="J1209" s="63">
        <v>55654134.819624402</v>
      </c>
      <c r="K1209" s="63">
        <f t="shared" si="57"/>
        <v>91.002164163590294</v>
      </c>
      <c r="L1209" s="63">
        <v>6760.9748841608107</v>
      </c>
      <c r="M1209" s="61">
        <f>(M1117+M1140+M1186)/3</f>
        <v>46.228153526427526</v>
      </c>
      <c r="N1209" s="60">
        <v>35.865000000000002</v>
      </c>
    </row>
    <row r="1210" spans="1:14" hidden="1" x14ac:dyDescent="0.4">
      <c r="A1210" s="53">
        <v>55</v>
      </c>
      <c r="B1210" s="5" t="s">
        <v>144</v>
      </c>
      <c r="C1210" s="5">
        <v>2011</v>
      </c>
      <c r="D1210" s="5" t="s">
        <v>250</v>
      </c>
      <c r="E1210" s="5" t="s">
        <v>247</v>
      </c>
      <c r="F1210" s="60">
        <v>2.2650933709253556</v>
      </c>
      <c r="G1210" s="63">
        <v>114918</v>
      </c>
      <c r="H1210" s="63">
        <v>0.22450739171647172</v>
      </c>
      <c r="I1210" s="63">
        <v>97.060159550955106</v>
      </c>
      <c r="J1210" s="63">
        <v>85923082.646767795</v>
      </c>
      <c r="K1210" s="63">
        <f t="shared" si="57"/>
        <v>90.787802277934645</v>
      </c>
      <c r="L1210" s="63">
        <v>6775.7492782293066</v>
      </c>
      <c r="M1210" s="61">
        <f>(M1118+M1187+M1141)/3</f>
        <v>48.238714446867853</v>
      </c>
      <c r="N1210" s="60">
        <v>35.859000000000002</v>
      </c>
    </row>
    <row r="1211" spans="1:14" hidden="1" x14ac:dyDescent="0.4">
      <c r="A1211" s="53">
        <v>55</v>
      </c>
      <c r="B1211" s="5" t="s">
        <v>144</v>
      </c>
      <c r="C1211" s="5">
        <v>2012</v>
      </c>
      <c r="D1211" s="5" t="s">
        <v>250</v>
      </c>
      <c r="E1211" s="5" t="s">
        <v>247</v>
      </c>
      <c r="F1211" s="60">
        <v>2.4035475188073714</v>
      </c>
      <c r="G1211" s="63">
        <v>115912</v>
      </c>
      <c r="H1211" s="63">
        <v>3.9261500086523711</v>
      </c>
      <c r="I1211" s="63">
        <v>97.710627532016304</v>
      </c>
      <c r="J1211" s="63">
        <v>49813748.830748498</v>
      </c>
      <c r="K1211" s="63">
        <f t="shared" si="57"/>
        <v>90.909190918711332</v>
      </c>
      <c r="L1211" s="63">
        <v>6900.7650759324442</v>
      </c>
      <c r="M1211" s="61">
        <f>(M1119+M1188+M1142)/3</f>
        <v>49.368636011137568</v>
      </c>
      <c r="N1211" s="60">
        <v>35.869</v>
      </c>
    </row>
    <row r="1212" spans="1:14" hidden="1" x14ac:dyDescent="0.4">
      <c r="A1212" s="53">
        <v>55</v>
      </c>
      <c r="B1212" s="5" t="s">
        <v>144</v>
      </c>
      <c r="C1212" s="5">
        <v>2013</v>
      </c>
      <c r="D1212" s="5" t="s">
        <v>250</v>
      </c>
      <c r="E1212" s="5" t="s">
        <v>247</v>
      </c>
      <c r="F1212" s="60">
        <v>2.7115310616101591</v>
      </c>
      <c r="G1212" s="63">
        <v>116945</v>
      </c>
      <c r="H1212" s="63">
        <v>2.92309825170382</v>
      </c>
      <c r="I1212" s="63">
        <v>96.487069424345705</v>
      </c>
      <c r="J1212" s="63">
        <v>130377747.928619</v>
      </c>
      <c r="K1212" s="63">
        <f t="shared" si="57"/>
        <v>90.899719120078757</v>
      </c>
      <c r="L1212" s="63">
        <v>7205.2547652188505</v>
      </c>
      <c r="M1212" s="61">
        <f>(M1120+M1189+M1143)/3</f>
        <v>48.828300604778086</v>
      </c>
      <c r="N1212" s="60">
        <v>35.896000000000001</v>
      </c>
    </row>
    <row r="1213" spans="1:14" hidden="1" x14ac:dyDescent="0.4">
      <c r="A1213" s="53">
        <v>55</v>
      </c>
      <c r="B1213" s="5" t="s">
        <v>144</v>
      </c>
      <c r="C1213" s="5">
        <v>2014</v>
      </c>
      <c r="D1213" s="5" t="s">
        <v>250</v>
      </c>
      <c r="E1213" s="5" t="s">
        <v>247</v>
      </c>
      <c r="F1213" s="60">
        <v>2.148814973044451</v>
      </c>
      <c r="G1213" s="63">
        <v>117972</v>
      </c>
      <c r="H1213" s="63">
        <v>0.77521292472853531</v>
      </c>
      <c r="I1213" s="63">
        <v>93.612713899993807</v>
      </c>
      <c r="J1213" s="63">
        <v>83736824.361111104</v>
      </c>
      <c r="K1213" s="63">
        <f t="shared" si="57"/>
        <v>90.865570772241583</v>
      </c>
      <c r="L1213" s="63">
        <v>7726.378261759538</v>
      </c>
      <c r="M1213" s="61">
        <f>(M1121+M1144+M1190)/3</f>
        <v>48.948672139834393</v>
      </c>
      <c r="N1213" s="60">
        <v>35.938000000000002</v>
      </c>
    </row>
    <row r="1214" spans="1:14" hidden="1" x14ac:dyDescent="0.4">
      <c r="A1214" s="53">
        <v>55</v>
      </c>
      <c r="B1214" s="5" t="s">
        <v>144</v>
      </c>
      <c r="C1214" s="5">
        <v>2015</v>
      </c>
      <c r="D1214" s="5" t="s">
        <v>250</v>
      </c>
      <c r="E1214" s="5" t="s">
        <v>247</v>
      </c>
      <c r="F1214" s="60">
        <v>2.2911413682971933</v>
      </c>
      <c r="G1214" s="63">
        <v>118980</v>
      </c>
      <c r="H1214" s="63">
        <v>2.7583920627998566</v>
      </c>
      <c r="I1214" s="63">
        <v>96.412120592423506</v>
      </c>
      <c r="J1214" s="63">
        <v>154268835.19</v>
      </c>
      <c r="K1214" s="63">
        <f t="shared" si="57"/>
        <v>90.891493603677233</v>
      </c>
      <c r="L1214" s="63">
        <v>8379.6218474315629</v>
      </c>
      <c r="M1214" s="61">
        <f>(M1122+M1191+M1145)/3</f>
        <v>49.048536251916687</v>
      </c>
      <c r="N1214" s="60">
        <v>35.997</v>
      </c>
    </row>
    <row r="1215" spans="1:14" hidden="1" x14ac:dyDescent="0.4">
      <c r="A1215" s="53">
        <v>55</v>
      </c>
      <c r="B1215" s="5" t="s">
        <v>144</v>
      </c>
      <c r="C1215" s="5">
        <v>2016</v>
      </c>
      <c r="D1215" s="5" t="s">
        <v>250</v>
      </c>
      <c r="E1215" s="5" t="s">
        <v>247</v>
      </c>
      <c r="F1215" s="60">
        <v>2.3123218245169466</v>
      </c>
      <c r="G1215" s="63">
        <v>119966</v>
      </c>
      <c r="H1215" s="63">
        <v>2.6442452575043518</v>
      </c>
      <c r="I1215" s="63">
        <v>98.671807297981701</v>
      </c>
      <c r="J1215" s="63">
        <v>109416203.750801</v>
      </c>
      <c r="K1215" s="63">
        <f t="shared" si="57"/>
        <v>90.885594498665853</v>
      </c>
      <c r="L1215" s="63">
        <v>8849.513535007758</v>
      </c>
      <c r="M1215" s="61">
        <f>(M1192+M1146+M1123)/3</f>
        <v>48.941836332176386</v>
      </c>
      <c r="N1215" s="60">
        <v>36.072000000000003</v>
      </c>
    </row>
    <row r="1216" spans="1:14" hidden="1" x14ac:dyDescent="0.4">
      <c r="A1216" s="53">
        <v>55</v>
      </c>
      <c r="B1216" s="5" t="s">
        <v>144</v>
      </c>
      <c r="C1216" s="5">
        <v>2017</v>
      </c>
      <c r="D1216" s="5" t="s">
        <v>250</v>
      </c>
      <c r="E1216" s="5" t="s">
        <v>247</v>
      </c>
      <c r="F1216" s="60">
        <v>2.3775853656519548</v>
      </c>
      <c r="G1216" s="63">
        <v>120921</v>
      </c>
      <c r="H1216" s="63">
        <v>1.5261735013887971</v>
      </c>
      <c r="I1216" s="63">
        <v>97.788691294021703</v>
      </c>
      <c r="J1216" s="63">
        <v>153278369.778148</v>
      </c>
      <c r="K1216" s="63">
        <f t="shared" si="57"/>
        <v>90.880886291528213</v>
      </c>
      <c r="L1216" s="63">
        <v>9309.2612960956758</v>
      </c>
      <c r="M1216" s="61">
        <f>(M1147+M1124+M1193)/3</f>
        <v>48.979681574642491</v>
      </c>
      <c r="N1216" s="60">
        <v>36.164000000000001</v>
      </c>
    </row>
    <row r="1217" spans="1:14" hidden="1" x14ac:dyDescent="0.4">
      <c r="A1217" s="53">
        <v>55</v>
      </c>
      <c r="B1217" s="5" t="s">
        <v>144</v>
      </c>
      <c r="C1217" s="5">
        <v>2018</v>
      </c>
      <c r="D1217" s="5" t="s">
        <v>250</v>
      </c>
      <c r="E1217" s="5" t="s">
        <v>247</v>
      </c>
      <c r="F1217" s="60">
        <v>2.6289006713833123</v>
      </c>
      <c r="G1217" s="63">
        <v>121838</v>
      </c>
      <c r="H1217" s="63">
        <v>-0.70365938991497501</v>
      </c>
      <c r="I1217" s="63">
        <v>95.603383884976495</v>
      </c>
      <c r="J1217" s="63">
        <v>185990696.38651901</v>
      </c>
      <c r="K1217" s="63">
        <f t="shared" si="57"/>
        <v>90.885991464623771</v>
      </c>
      <c r="L1217" s="63">
        <v>9574.3102711372048</v>
      </c>
      <c r="M1217" s="61">
        <f>(M1125+M1148+M1079)/3</f>
        <v>47.24811649474578</v>
      </c>
      <c r="N1217" s="60">
        <v>36.271999999999998</v>
      </c>
    </row>
    <row r="1218" spans="1:14" hidden="1" x14ac:dyDescent="0.4">
      <c r="A1218" s="53">
        <v>55</v>
      </c>
      <c r="B1218" s="5" t="s">
        <v>144</v>
      </c>
      <c r="C1218" s="5">
        <v>2019</v>
      </c>
      <c r="D1218" s="5" t="s">
        <v>250</v>
      </c>
      <c r="E1218" s="5" t="s">
        <v>247</v>
      </c>
      <c r="F1218" s="60">
        <v>2.8209641145986115</v>
      </c>
      <c r="G1218" s="63">
        <v>122724</v>
      </c>
      <c r="H1218" s="63">
        <v>3.3275329475476383</v>
      </c>
      <c r="I1218" s="63">
        <v>96.428766571948003</v>
      </c>
      <c r="J1218" s="63">
        <v>208615795.721605</v>
      </c>
      <c r="K1218" s="63">
        <f t="shared" si="57"/>
        <v>90.884157418272608</v>
      </c>
      <c r="L1218" s="63">
        <v>9887.920742358343</v>
      </c>
      <c r="M1218" s="61">
        <f>(M1149+M1126+M1195)/3</f>
        <v>48.970511986576902</v>
      </c>
      <c r="N1218" s="60">
        <v>36.396000000000001</v>
      </c>
    </row>
    <row r="1219" spans="1:14" hidden="1" x14ac:dyDescent="0.4">
      <c r="A1219" s="53">
        <v>55</v>
      </c>
      <c r="B1219" s="5" t="s">
        <v>144</v>
      </c>
      <c r="C1219" s="5">
        <v>2020</v>
      </c>
      <c r="D1219" s="5" t="s">
        <v>250</v>
      </c>
      <c r="E1219" s="5" t="s">
        <v>247</v>
      </c>
      <c r="F1219" s="60">
        <v>2.6240670208550658</v>
      </c>
      <c r="G1219" s="63">
        <v>123663</v>
      </c>
      <c r="H1219" s="63">
        <v>-0.299985587376284</v>
      </c>
      <c r="I1219" s="63">
        <v>94.703690281358107</v>
      </c>
      <c r="J1219" s="63">
        <v>141277504.94475701</v>
      </c>
      <c r="K1219" s="63">
        <f t="shared" si="57"/>
        <v>90.883678391474859</v>
      </c>
      <c r="L1219" s="63">
        <v>8437.5367823125034</v>
      </c>
      <c r="M1219" s="61">
        <f>(M1150+M1127+M1196)/3</f>
        <v>48.980070538043755</v>
      </c>
      <c r="N1219" s="60">
        <v>36.536999999999999</v>
      </c>
    </row>
    <row r="1220" spans="1:14" hidden="1" x14ac:dyDescent="0.4">
      <c r="A1220" s="53">
        <v>55</v>
      </c>
      <c r="B1220" s="5" t="s">
        <v>144</v>
      </c>
      <c r="C1220" s="5">
        <v>2021</v>
      </c>
      <c r="D1220" s="5" t="s">
        <v>250</v>
      </c>
      <c r="E1220" s="5" t="s">
        <v>247</v>
      </c>
      <c r="F1220" s="60">
        <f>(F1217+F1218+F1219)/3</f>
        <v>2.6913106022789965</v>
      </c>
      <c r="G1220" s="63">
        <v>124610</v>
      </c>
      <c r="H1220" s="63">
        <v>2.7903177729936743</v>
      </c>
      <c r="I1220" s="63">
        <v>90.296263050819405</v>
      </c>
      <c r="J1220" s="63">
        <v>152223567.1965</v>
      </c>
      <c r="K1220" s="63">
        <f t="shared" si="57"/>
        <v>90.884609091457079</v>
      </c>
      <c r="L1220" s="63">
        <v>9010.5127999357992</v>
      </c>
      <c r="M1220" s="61">
        <f>(M1128+M1151+M1197)/3</f>
        <v>48.980200192510843</v>
      </c>
      <c r="N1220" s="60">
        <v>36.694000000000003</v>
      </c>
    </row>
    <row r="1221" spans="1:14" hidden="1" x14ac:dyDescent="0.4">
      <c r="A1221" s="53">
        <v>55</v>
      </c>
      <c r="B1221" s="5" t="s">
        <v>144</v>
      </c>
      <c r="C1221" s="5">
        <v>2022</v>
      </c>
      <c r="D1221" s="5" t="s">
        <v>250</v>
      </c>
      <c r="E1221" s="5" t="s">
        <v>247</v>
      </c>
      <c r="F1221" s="60">
        <f>(F1218+F1219+F1220)/3</f>
        <v>2.7121139125775575</v>
      </c>
      <c r="G1221" s="63">
        <v>125438</v>
      </c>
      <c r="H1221" s="63">
        <v>1.7714847564910912</v>
      </c>
      <c r="I1221" s="63">
        <v>88.1424961790472</v>
      </c>
      <c r="J1221" s="63">
        <v>156234559.11736399</v>
      </c>
      <c r="K1221" s="63">
        <f t="shared" si="57"/>
        <v>90.88414830040152</v>
      </c>
      <c r="L1221" s="63">
        <v>9689.0826996031665</v>
      </c>
      <c r="M1221" s="61">
        <f>(M1129+M1198+M1106)/3</f>
        <v>46.616582006929654</v>
      </c>
      <c r="N1221" s="60">
        <v>36.868000000000002</v>
      </c>
    </row>
    <row r="1222" spans="1:14" hidden="1" x14ac:dyDescent="0.4">
      <c r="A1222" s="43">
        <v>56</v>
      </c>
      <c r="B1222" s="5" t="s">
        <v>145</v>
      </c>
      <c r="C1222" s="5">
        <v>2000</v>
      </c>
      <c r="D1222" s="5" t="s">
        <v>246</v>
      </c>
      <c r="E1222" s="42" t="s">
        <v>247</v>
      </c>
      <c r="F1222" s="60">
        <v>0.179309813748813</v>
      </c>
      <c r="G1222" s="61">
        <v>8336967</v>
      </c>
      <c r="H1222" s="61">
        <v>6.3001239583018105</v>
      </c>
      <c r="I1222" s="61">
        <f>(I831+I1153+I923)/3</f>
        <v>88.534421376229886</v>
      </c>
      <c r="J1222" s="61">
        <v>9942000</v>
      </c>
      <c r="K1222" s="61">
        <v>53.481719011359438</v>
      </c>
      <c r="L1222" s="61">
        <v>359.28667001827347</v>
      </c>
      <c r="M1222" s="61">
        <f>(M831+M923+M1153)/3</f>
        <v>22.342563902222242</v>
      </c>
      <c r="N1222" s="60">
        <v>42.002000000000002</v>
      </c>
    </row>
    <row r="1223" spans="1:14" hidden="1" x14ac:dyDescent="0.4">
      <c r="A1223" s="43">
        <v>56</v>
      </c>
      <c r="B1223" s="5" t="s">
        <v>145</v>
      </c>
      <c r="C1223" s="5">
        <v>2001</v>
      </c>
      <c r="D1223" s="5" t="s">
        <v>246</v>
      </c>
      <c r="E1223" s="42" t="s">
        <v>247</v>
      </c>
      <c r="F1223" s="60">
        <v>0.18571543422541861</v>
      </c>
      <c r="G1223" s="61">
        <v>8445717</v>
      </c>
      <c r="H1223" s="61">
        <v>1.7524263182266111</v>
      </c>
      <c r="I1223" s="61">
        <f>(I832+I1154+I924)/3</f>
        <v>92.473385515076032</v>
      </c>
      <c r="J1223" s="61">
        <v>1677000</v>
      </c>
      <c r="K1223" s="61">
        <v>58.596909748969715</v>
      </c>
      <c r="L1223" s="61">
        <v>335.01429288319429</v>
      </c>
      <c r="M1223" s="61">
        <f>(M832+M924+M1154)/3</f>
        <v>22.970877895832391</v>
      </c>
      <c r="N1223" s="60">
        <v>42.783000000000001</v>
      </c>
    </row>
    <row r="1224" spans="1:14" hidden="1" x14ac:dyDescent="0.4">
      <c r="A1224" s="43">
        <v>56</v>
      </c>
      <c r="B1224" s="5" t="s">
        <v>145</v>
      </c>
      <c r="C1224" s="5">
        <v>2002</v>
      </c>
      <c r="D1224" s="5" t="s">
        <v>246</v>
      </c>
      <c r="E1224" s="42" t="s">
        <v>247</v>
      </c>
      <c r="F1224" s="60">
        <v>0.19008392604621935</v>
      </c>
      <c r="G1224" s="61">
        <v>8577790</v>
      </c>
      <c r="H1224" s="61">
        <v>0.43277237622180564</v>
      </c>
      <c r="I1224" s="61">
        <f>(I833+I925+I1155)/3</f>
        <v>71.412974425696561</v>
      </c>
      <c r="J1224" s="61">
        <v>30000000</v>
      </c>
      <c r="K1224" s="61">
        <v>55.448235073215344</v>
      </c>
      <c r="L1224" s="61">
        <v>343.93459429626802</v>
      </c>
      <c r="M1224" s="61">
        <f>(M925+M833+M1155)/3</f>
        <v>25.505639544677674</v>
      </c>
      <c r="N1224" s="60">
        <v>43.567999999999998</v>
      </c>
    </row>
    <row r="1225" spans="1:14" hidden="1" x14ac:dyDescent="0.4">
      <c r="A1225" s="43">
        <v>56</v>
      </c>
      <c r="B1225" s="5" t="s">
        <v>145</v>
      </c>
      <c r="C1225" s="5">
        <v>2003</v>
      </c>
      <c r="D1225" s="5" t="s">
        <v>246</v>
      </c>
      <c r="E1225" s="42" t="s">
        <v>247</v>
      </c>
      <c r="F1225" s="60">
        <v>0.19469340491052814</v>
      </c>
      <c r="G1225" s="61">
        <v>8772254</v>
      </c>
      <c r="H1225" s="61">
        <v>15.910696558200925</v>
      </c>
      <c r="I1225" s="61">
        <f>(I926+I834+I1156)/3</f>
        <v>91.190613359555115</v>
      </c>
      <c r="J1225" s="61">
        <v>78966000</v>
      </c>
      <c r="K1225" s="61">
        <v>51.14213901724176</v>
      </c>
      <c r="L1225" s="61">
        <v>392.87984420224518</v>
      </c>
      <c r="M1225" s="61">
        <f>(M834+M926+M1156)/3</f>
        <v>26.759222098072854</v>
      </c>
      <c r="N1225" s="60">
        <v>44.356000000000002</v>
      </c>
    </row>
    <row r="1226" spans="1:14" hidden="1" x14ac:dyDescent="0.4">
      <c r="A1226" s="43">
        <v>56</v>
      </c>
      <c r="B1226" s="5" t="s">
        <v>145</v>
      </c>
      <c r="C1226" s="5">
        <v>2004</v>
      </c>
      <c r="D1226" s="5" t="s">
        <v>246</v>
      </c>
      <c r="E1226" s="42" t="s">
        <v>247</v>
      </c>
      <c r="F1226" s="60">
        <v>0.19784536145864337</v>
      </c>
      <c r="G1226" s="61">
        <v>8961039</v>
      </c>
      <c r="H1226" s="61">
        <v>16.52158332283669</v>
      </c>
      <c r="I1226" s="61">
        <f>(I835+I927+I1157)/3</f>
        <v>91.081752128932976</v>
      </c>
      <c r="J1226" s="61">
        <v>97900000</v>
      </c>
      <c r="K1226" s="61">
        <v>50.442218084165269</v>
      </c>
      <c r="L1226" s="61">
        <v>405.69605976043857</v>
      </c>
      <c r="M1226" s="61">
        <f>(M1295+M1364+M1456)/3</f>
        <v>38.027458257731894</v>
      </c>
      <c r="N1226" s="60">
        <v>45.149000000000001</v>
      </c>
    </row>
    <row r="1227" spans="1:14" hidden="1" x14ac:dyDescent="0.4">
      <c r="A1227" s="43">
        <v>56</v>
      </c>
      <c r="B1227" s="5" t="s">
        <v>145</v>
      </c>
      <c r="C1227" s="5">
        <v>2005</v>
      </c>
      <c r="D1227" s="5" t="s">
        <v>246</v>
      </c>
      <c r="E1227" s="42" t="s">
        <v>247</v>
      </c>
      <c r="F1227" s="60">
        <v>0.20082900497739961</v>
      </c>
      <c r="G1227" s="61">
        <v>9140114</v>
      </c>
      <c r="H1227" s="61">
        <v>27.390845372312626</v>
      </c>
      <c r="I1227" s="61">
        <f>(I928+I836+I1158)/3</f>
        <v>93.28123261148086</v>
      </c>
      <c r="J1227" s="61">
        <v>105000000</v>
      </c>
      <c r="K1227" s="61">
        <v>69.896725915458163</v>
      </c>
      <c r="L1227" s="61">
        <v>321.33863326951484</v>
      </c>
      <c r="M1227" s="61">
        <f>(M836+M928+M1158)/3</f>
        <v>29.834867353828372</v>
      </c>
      <c r="N1227" s="60">
        <v>45.942</v>
      </c>
    </row>
    <row r="1228" spans="1:14" hidden="1" x14ac:dyDescent="0.4">
      <c r="A1228" s="43">
        <v>56</v>
      </c>
      <c r="B1228" s="5" t="s">
        <v>145</v>
      </c>
      <c r="C1228" s="5">
        <v>2006</v>
      </c>
      <c r="D1228" s="5" t="s">
        <v>246</v>
      </c>
      <c r="E1228" s="42" t="s">
        <v>247</v>
      </c>
      <c r="F1228" s="60">
        <v>0.20378056132359837</v>
      </c>
      <c r="G1228" s="61">
        <v>9330625</v>
      </c>
      <c r="H1228" s="61">
        <v>100.6077467834655</v>
      </c>
      <c r="I1228" s="61">
        <f>(I837+I929+I1159)/3</f>
        <v>95.618911972688394</v>
      </c>
      <c r="J1228" s="61">
        <v>125000000</v>
      </c>
      <c r="K1228" s="61">
        <v>69.386303621874006</v>
      </c>
      <c r="L1228" s="61">
        <v>452.27615971371881</v>
      </c>
      <c r="M1228" s="61">
        <f>(M929+M837+M1159)/3</f>
        <v>33.654752048529566</v>
      </c>
      <c r="N1228" s="60">
        <v>46.738</v>
      </c>
    </row>
    <row r="1229" spans="1:14" hidden="1" x14ac:dyDescent="0.4">
      <c r="A1229" s="43">
        <v>56</v>
      </c>
      <c r="B1229" s="5" t="s">
        <v>145</v>
      </c>
      <c r="C1229" s="5">
        <v>2007</v>
      </c>
      <c r="D1229" s="5" t="s">
        <v>246</v>
      </c>
      <c r="E1229" s="42" t="s">
        <v>247</v>
      </c>
      <c r="F1229" s="60">
        <v>0.20723609580393254</v>
      </c>
      <c r="G1229" s="61">
        <v>9547082</v>
      </c>
      <c r="H1229" s="61">
        <v>13.618875942629245</v>
      </c>
      <c r="I1229" s="61">
        <f>(I930+I838+I1160)/3</f>
        <v>96.487823819348662</v>
      </c>
      <c r="J1229" s="61">
        <v>385900000</v>
      </c>
      <c r="K1229" s="61">
        <v>71.121038752284235</v>
      </c>
      <c r="L1229" s="61">
        <v>657.99347381119514</v>
      </c>
      <c r="M1229" s="61">
        <f>(M838+M930+M1160)/3</f>
        <v>36.099649742790298</v>
      </c>
      <c r="N1229" s="60">
        <v>47.534999999999997</v>
      </c>
    </row>
    <row r="1230" spans="1:14" hidden="1" x14ac:dyDescent="0.4">
      <c r="A1230" s="43">
        <v>56</v>
      </c>
      <c r="B1230" s="5" t="s">
        <v>145</v>
      </c>
      <c r="C1230" s="5">
        <v>2008</v>
      </c>
      <c r="D1230" s="5" t="s">
        <v>246</v>
      </c>
      <c r="E1230" s="42" t="s">
        <v>247</v>
      </c>
      <c r="F1230" s="60">
        <v>0.20581229546457311</v>
      </c>
      <c r="G1230" s="61">
        <v>9779785</v>
      </c>
      <c r="H1230" s="61">
        <v>16.705124399657407</v>
      </c>
      <c r="I1230" s="61">
        <f>(I839+I931+I1161)/3</f>
        <v>98.172252509886519</v>
      </c>
      <c r="J1230" s="61">
        <v>381880000</v>
      </c>
      <c r="K1230" s="61">
        <v>64.184250720863844</v>
      </c>
      <c r="L1230" s="61">
        <v>712.09941607671192</v>
      </c>
      <c r="M1230" s="61">
        <f>(M839+M931+M1161)/3</f>
        <v>37.093717898695324</v>
      </c>
      <c r="N1230" s="60">
        <v>48.335000000000001</v>
      </c>
    </row>
    <row r="1231" spans="1:14" hidden="1" x14ac:dyDescent="0.4">
      <c r="A1231" s="43">
        <v>56</v>
      </c>
      <c r="B1231" s="5" t="s">
        <v>145</v>
      </c>
      <c r="C1231" s="5">
        <v>2009</v>
      </c>
      <c r="D1231" s="5" t="s">
        <v>246</v>
      </c>
      <c r="E1231" s="42" t="s">
        <v>247</v>
      </c>
      <c r="F1231" s="60">
        <v>0.21195804186732631</v>
      </c>
      <c r="G1231" s="61">
        <v>10021323</v>
      </c>
      <c r="H1231" s="61">
        <v>1.7710292430526096</v>
      </c>
      <c r="I1231" s="61">
        <f>(I840+I932+I1162)/3</f>
        <v>96.345467635266189</v>
      </c>
      <c r="J1231" s="61">
        <v>91030000</v>
      </c>
      <c r="K1231" s="61">
        <v>69.815353967475176</v>
      </c>
      <c r="L1231" s="61">
        <v>670.26125362684445</v>
      </c>
      <c r="M1231" s="61">
        <f>(M932+M840+M1162)/3</f>
        <v>35.517262913643926</v>
      </c>
      <c r="N1231" s="60">
        <v>49.134</v>
      </c>
    </row>
    <row r="1232" spans="1:14" hidden="1" x14ac:dyDescent="0.4">
      <c r="A1232" s="43">
        <v>56</v>
      </c>
      <c r="B1232" s="5" t="s">
        <v>145</v>
      </c>
      <c r="C1232" s="5">
        <v>2010</v>
      </c>
      <c r="D1232" s="5" t="s">
        <v>246</v>
      </c>
      <c r="E1232" s="42" t="s">
        <v>247</v>
      </c>
      <c r="F1232" s="60">
        <v>0.24368282365183852</v>
      </c>
      <c r="G1232" s="61">
        <v>10270728</v>
      </c>
      <c r="H1232" s="61">
        <v>16.102629235039359</v>
      </c>
      <c r="I1232" s="61">
        <f>(I933+I841+I1163)/3</f>
        <v>94.011526970520592</v>
      </c>
      <c r="J1232" s="61">
        <f>J1233*0.95</f>
        <v>908257000</v>
      </c>
      <c r="K1232" s="61">
        <v>73.546566562035224</v>
      </c>
      <c r="L1232" s="61">
        <v>667.28160189755533</v>
      </c>
      <c r="M1232" s="61">
        <f>(M841+M933+M1163)/3</f>
        <v>33.597459371188584</v>
      </c>
      <c r="N1232" s="60">
        <v>49.914000000000001</v>
      </c>
    </row>
    <row r="1233" spans="1:14" hidden="1" x14ac:dyDescent="0.4">
      <c r="A1233" s="43">
        <v>56</v>
      </c>
      <c r="B1233" s="5" t="s">
        <v>145</v>
      </c>
      <c r="C1233" s="5">
        <v>2011</v>
      </c>
      <c r="D1233" s="5" t="s">
        <v>246</v>
      </c>
      <c r="E1233" s="42" t="s">
        <v>247</v>
      </c>
      <c r="F1233" s="60">
        <v>0.24902846886388988</v>
      </c>
      <c r="G1233" s="61">
        <v>10527712</v>
      </c>
      <c r="H1233" s="61">
        <v>8.9992799113817625</v>
      </c>
      <c r="I1233" s="61">
        <f>(I934+I842+I1164)/3</f>
        <v>93.330119671768543</v>
      </c>
      <c r="J1233" s="61">
        <v>956060000</v>
      </c>
      <c r="K1233" s="61">
        <v>85.954673115960674</v>
      </c>
      <c r="L1233" s="61">
        <v>644.50254865989507</v>
      </c>
      <c r="M1233" s="61">
        <f>(M842+M934+M1164)/3</f>
        <v>33.213597831257395</v>
      </c>
      <c r="N1233" s="60">
        <v>50.594999999999999</v>
      </c>
    </row>
    <row r="1234" spans="1:14" hidden="1" x14ac:dyDescent="0.4">
      <c r="A1234" s="43">
        <v>56</v>
      </c>
      <c r="B1234" s="5" t="s">
        <v>145</v>
      </c>
      <c r="C1234" s="5">
        <v>2012</v>
      </c>
      <c r="D1234" s="5" t="s">
        <v>246</v>
      </c>
      <c r="E1234" s="42" t="s">
        <v>247</v>
      </c>
      <c r="F1234" s="60">
        <v>0.22883218836908129</v>
      </c>
      <c r="G1234" s="61">
        <v>10788692</v>
      </c>
      <c r="H1234" s="61">
        <v>11.515970683051748</v>
      </c>
      <c r="I1234" s="61">
        <f>(I935+I843+I1165)/3</f>
        <v>90.394713242704782</v>
      </c>
      <c r="J1234" s="61">
        <v>605560000</v>
      </c>
      <c r="K1234" s="61">
        <v>86.674324237459942</v>
      </c>
      <c r="L1234" s="61">
        <v>707.96767819900276</v>
      </c>
      <c r="M1234" s="61">
        <f>(M843+M935+M1165)/3</f>
        <v>33.78197460767246</v>
      </c>
      <c r="N1234" s="60">
        <v>51.276000000000003</v>
      </c>
    </row>
    <row r="1235" spans="1:14" hidden="1" x14ac:dyDescent="0.4">
      <c r="A1235" s="43">
        <v>56</v>
      </c>
      <c r="B1235" s="5" t="s">
        <v>145</v>
      </c>
      <c r="C1235" s="5">
        <v>2013</v>
      </c>
      <c r="D1235" s="5" t="s">
        <v>246</v>
      </c>
      <c r="E1235" s="42" t="s">
        <v>247</v>
      </c>
      <c r="F1235" s="60">
        <v>0.19537910330036912</v>
      </c>
      <c r="G1235" s="61">
        <v>11055430</v>
      </c>
      <c r="H1235" s="61">
        <v>4.3293515739569273</v>
      </c>
      <c r="I1235" s="61">
        <f>(I844+I936+I1166)/3</f>
        <v>91.581723305763589</v>
      </c>
      <c r="J1235" s="61">
        <v>189999.99999999901</v>
      </c>
      <c r="K1235" s="61">
        <v>80.426444438387861</v>
      </c>
      <c r="L1235" s="61">
        <v>757.69227256192846</v>
      </c>
      <c r="M1235" s="61">
        <f>(M936+M844+M1166)/3</f>
        <v>35.280878625296729</v>
      </c>
      <c r="N1235" s="60">
        <v>51.954999999999998</v>
      </c>
    </row>
    <row r="1236" spans="1:14" hidden="1" x14ac:dyDescent="0.4">
      <c r="A1236" s="43">
        <v>56</v>
      </c>
      <c r="B1236" s="5" t="s">
        <v>145</v>
      </c>
      <c r="C1236" s="5">
        <v>2014</v>
      </c>
      <c r="D1236" s="5" t="s">
        <v>246</v>
      </c>
      <c r="E1236" s="42" t="s">
        <v>247</v>
      </c>
      <c r="F1236" s="60">
        <v>0.19638474539556433</v>
      </c>
      <c r="G1236" s="61">
        <v>11333365</v>
      </c>
      <c r="H1236" s="61">
        <v>2.6158966829377306</v>
      </c>
      <c r="I1236" s="61">
        <f>(I937+I845+I1167)/3</f>
        <v>75.016653110594348</v>
      </c>
      <c r="J1236" s="61">
        <v>-73758603.663593307</v>
      </c>
      <c r="K1236" s="61">
        <v>76.771963529602033</v>
      </c>
      <c r="L1236" s="61">
        <v>774.56903958519956</v>
      </c>
      <c r="M1236" s="61">
        <f>(M937+M845+M1167)/3</f>
        <v>36.972051557268095</v>
      </c>
      <c r="N1236" s="60">
        <v>52.634999999999998</v>
      </c>
    </row>
    <row r="1237" spans="1:14" hidden="1" x14ac:dyDescent="0.4">
      <c r="A1237" s="43">
        <v>56</v>
      </c>
      <c r="B1237" s="5" t="s">
        <v>145</v>
      </c>
      <c r="C1237" s="5">
        <v>2015</v>
      </c>
      <c r="D1237" s="5" t="s">
        <v>246</v>
      </c>
      <c r="E1237" s="42" t="s">
        <v>247</v>
      </c>
      <c r="F1237" s="60">
        <v>0.21695341767648679</v>
      </c>
      <c r="G1237" s="61">
        <v>11625998</v>
      </c>
      <c r="H1237" s="61">
        <v>2.9722893544020366</v>
      </c>
      <c r="I1237" s="61">
        <f>(I846+I938+I1168)/3</f>
        <v>84.609962636774</v>
      </c>
      <c r="J1237" s="61">
        <v>53272458.421299398</v>
      </c>
      <c r="K1237" s="61">
        <v>72.442725380319061</v>
      </c>
      <c r="L1237" s="61">
        <v>756.42558981093612</v>
      </c>
      <c r="M1237" s="61">
        <f>(M938+M846+M1168)/3</f>
        <v>32.956724319343174</v>
      </c>
      <c r="N1237" s="60">
        <v>53.313000000000002</v>
      </c>
    </row>
    <row r="1238" spans="1:14" hidden="1" x14ac:dyDescent="0.4">
      <c r="A1238" s="43">
        <v>56</v>
      </c>
      <c r="B1238" s="5" t="s">
        <v>145</v>
      </c>
      <c r="C1238" s="5">
        <v>2016</v>
      </c>
      <c r="D1238" s="5" t="s">
        <v>246</v>
      </c>
      <c r="E1238" s="42" t="s">
        <v>247</v>
      </c>
      <c r="F1238" s="60">
        <v>0.23522785419644732</v>
      </c>
      <c r="G1238" s="61">
        <v>11930985</v>
      </c>
      <c r="H1238" s="61">
        <v>5.6689484503468037</v>
      </c>
      <c r="I1238" s="61">
        <f>(I847+I939+I1169)/3</f>
        <v>87.874078541252004</v>
      </c>
      <c r="J1238" s="61">
        <v>1618447260.2648499</v>
      </c>
      <c r="K1238" s="61">
        <v>111.83946249928636</v>
      </c>
      <c r="L1238" s="61">
        <v>720.47325517264585</v>
      </c>
      <c r="M1238" s="61">
        <f>(M939+M847+M1169)/3</f>
        <v>33.389779827287995</v>
      </c>
      <c r="N1238" s="60">
        <v>53.988999999999997</v>
      </c>
    </row>
    <row r="1239" spans="1:14" hidden="1" x14ac:dyDescent="0.4">
      <c r="A1239" s="43">
        <v>56</v>
      </c>
      <c r="B1239" s="5" t="s">
        <v>145</v>
      </c>
      <c r="C1239" s="5">
        <v>2017</v>
      </c>
      <c r="D1239" s="5" t="s">
        <v>246</v>
      </c>
      <c r="E1239" s="42" t="s">
        <v>247</v>
      </c>
      <c r="F1239" s="60">
        <v>0.27135505725978937</v>
      </c>
      <c r="G1239" s="61">
        <v>12240789</v>
      </c>
      <c r="H1239" s="61">
        <v>10.35650236127583</v>
      </c>
      <c r="I1239" s="61">
        <f>(I848+I940+I1170)/3</f>
        <v>87.516543994232407</v>
      </c>
      <c r="J1239" s="61">
        <v>577590000</v>
      </c>
      <c r="K1239" s="61">
        <v>101.25163376885904</v>
      </c>
      <c r="L1239" s="61">
        <v>843.46427923095644</v>
      </c>
      <c r="M1239" s="61">
        <f>(M940+M848+M1170)/3</f>
        <v>33.741127446780688</v>
      </c>
      <c r="N1239" s="60">
        <v>54.658999999999999</v>
      </c>
    </row>
    <row r="1240" spans="1:14" hidden="1" x14ac:dyDescent="0.4">
      <c r="A1240" s="43">
        <v>56</v>
      </c>
      <c r="B1240" s="5" t="s">
        <v>145</v>
      </c>
      <c r="C1240" s="5">
        <v>2018</v>
      </c>
      <c r="D1240" s="5" t="s">
        <v>246</v>
      </c>
      <c r="E1240" s="42" t="s">
        <v>247</v>
      </c>
      <c r="F1240" s="60">
        <v>0.29749426198483714</v>
      </c>
      <c r="G1240" s="61">
        <v>12554864</v>
      </c>
      <c r="H1240" s="61">
        <v>7.0590844257119016</v>
      </c>
      <c r="I1240" s="61">
        <f>(I941+I849+I1171)/3</f>
        <v>88.791837306109031</v>
      </c>
      <c r="J1240" s="61">
        <v>352760000</v>
      </c>
      <c r="K1240" s="61">
        <v>88.984111540200828</v>
      </c>
      <c r="L1240" s="61">
        <v>944.41726865731732</v>
      </c>
      <c r="M1240" s="61">
        <f>(M849+M941+M1171)/3</f>
        <v>33.362543864470616</v>
      </c>
      <c r="N1240" s="60">
        <v>55.325000000000003</v>
      </c>
    </row>
    <row r="1241" spans="1:14" hidden="1" x14ac:dyDescent="0.4">
      <c r="A1241" s="43">
        <v>56</v>
      </c>
      <c r="B1241" s="5" t="s">
        <v>145</v>
      </c>
      <c r="C1241" s="5">
        <v>2019</v>
      </c>
      <c r="D1241" s="5" t="s">
        <v>246</v>
      </c>
      <c r="E1241" s="42" t="s">
        <v>247</v>
      </c>
      <c r="F1241" s="60">
        <v>0.35076577908247841</v>
      </c>
      <c r="G1241" s="61">
        <v>12877539</v>
      </c>
      <c r="H1241" s="61">
        <v>9.4029076579882087</v>
      </c>
      <c r="I1241" s="61">
        <f>(I850+I942+I1172)/3</f>
        <v>87.89153013230549</v>
      </c>
      <c r="J1241" s="61">
        <v>44400000</v>
      </c>
      <c r="K1241" s="61">
        <v>78.415313229192932</v>
      </c>
      <c r="L1241" s="61">
        <v>1043.899886182659</v>
      </c>
      <c r="M1241" s="61">
        <f>(M850+M1172+M942)/3</f>
        <v>33.497817046179769</v>
      </c>
      <c r="N1241" s="60">
        <v>55.984999999999999</v>
      </c>
    </row>
    <row r="1242" spans="1:14" hidden="1" x14ac:dyDescent="0.4">
      <c r="A1242" s="43">
        <v>56</v>
      </c>
      <c r="B1242" s="5" t="s">
        <v>145</v>
      </c>
      <c r="C1242" s="5">
        <v>2020</v>
      </c>
      <c r="D1242" s="5" t="s">
        <v>246</v>
      </c>
      <c r="E1242" s="42" t="s">
        <v>247</v>
      </c>
      <c r="F1242" s="60">
        <v>0.34364615086247013</v>
      </c>
      <c r="G1242" s="61">
        <v>13205153</v>
      </c>
      <c r="H1242" s="61">
        <v>4.6939380289855706</v>
      </c>
      <c r="I1242" s="61">
        <f>(I851+I943+I1173)/3</f>
        <v>90.029974883126854</v>
      </c>
      <c r="J1242" s="61">
        <v>176350000</v>
      </c>
      <c r="K1242" s="61">
        <v>115.03739397715538</v>
      </c>
      <c r="L1242" s="61">
        <v>1073.6593390013934</v>
      </c>
      <c r="M1242" s="61">
        <f>(M851+M943+M1173)/3</f>
        <v>33.533829452477022</v>
      </c>
      <c r="N1242" s="60">
        <v>56.640999999999998</v>
      </c>
    </row>
    <row r="1243" spans="1:14" hidden="1" x14ac:dyDescent="0.4">
      <c r="A1243" s="43">
        <v>56</v>
      </c>
      <c r="B1243" s="5" t="s">
        <v>145</v>
      </c>
      <c r="C1243" s="5">
        <v>2021</v>
      </c>
      <c r="D1243" s="5" t="s">
        <v>246</v>
      </c>
      <c r="E1243" s="42" t="s">
        <v>247</v>
      </c>
      <c r="F1243" s="60">
        <f>(F1240+F1241+F1242)/3</f>
        <v>0.33063539730992858</v>
      </c>
      <c r="G1243" s="61">
        <v>13531906</v>
      </c>
      <c r="H1243" s="61">
        <v>11.499999999459149</v>
      </c>
      <c r="I1243" s="61">
        <f>(I852+I944+I1174)/3</f>
        <v>89.419714317044168</v>
      </c>
      <c r="J1243" s="61">
        <v>197610000</v>
      </c>
      <c r="K1243" s="61">
        <v>105.80301049553273</v>
      </c>
      <c r="L1243" s="61">
        <v>1189.1759994587428</v>
      </c>
      <c r="M1243" s="61">
        <f>(M944+M852+M1174)/3</f>
        <v>33.464730121042464</v>
      </c>
      <c r="N1243" s="60">
        <v>57.29</v>
      </c>
    </row>
    <row r="1244" spans="1:14" hidden="1" x14ac:dyDescent="0.4">
      <c r="A1244" s="43">
        <v>56</v>
      </c>
      <c r="B1244" s="5" t="s">
        <v>145</v>
      </c>
      <c r="C1244" s="5">
        <v>2022</v>
      </c>
      <c r="D1244" s="5" t="s">
        <v>246</v>
      </c>
      <c r="E1244" s="42" t="s">
        <v>247</v>
      </c>
      <c r="F1244" s="60">
        <f>(F1241+F1242+F1243)/3</f>
        <v>0.34168244241829232</v>
      </c>
      <c r="G1244" s="61">
        <v>13859341</v>
      </c>
      <c r="H1244" s="61">
        <v>10.992148997941143</v>
      </c>
      <c r="I1244" s="61">
        <f>(I853+I945+I1175)/3</f>
        <v>87.718551917847165</v>
      </c>
      <c r="J1244" s="61">
        <v>658300000</v>
      </c>
      <c r="K1244" s="61">
        <v>107.47766014675742</v>
      </c>
      <c r="L1244" s="61">
        <v>1515.1679477758389</v>
      </c>
      <c r="M1244" s="61">
        <f>(M945+M853+M1175)/3</f>
        <v>33.498792206566414</v>
      </c>
      <c r="N1244" s="60">
        <v>57.933999999999997</v>
      </c>
    </row>
    <row r="1245" spans="1:14" hidden="1" x14ac:dyDescent="0.4">
      <c r="A1245" s="43">
        <v>57</v>
      </c>
      <c r="B1245" s="5" t="s">
        <v>146</v>
      </c>
      <c r="C1245" s="5">
        <v>2000</v>
      </c>
      <c r="D1245" s="5" t="s">
        <v>246</v>
      </c>
      <c r="E1245" s="5" t="s">
        <v>254</v>
      </c>
      <c r="F1245" s="60">
        <v>0.11942975945871509</v>
      </c>
      <c r="G1245" s="61">
        <v>1230849</v>
      </c>
      <c r="H1245" s="61">
        <v>80.899676471135336</v>
      </c>
      <c r="I1245" s="61">
        <f>(I1107+I1015+I992)/3</f>
        <v>268.79933662661773</v>
      </c>
      <c r="J1245" s="61">
        <v>702270.86300000001</v>
      </c>
      <c r="K1245" s="61">
        <v>54.873350913471576</v>
      </c>
      <c r="L1245" s="61">
        <v>301.49557098390517</v>
      </c>
      <c r="M1245" s="61">
        <f>(M1107+M1015+M992)/3</f>
        <v>59.89296825258694</v>
      </c>
      <c r="N1245" s="60">
        <v>36.243000000000002</v>
      </c>
    </row>
    <row r="1246" spans="1:14" hidden="1" x14ac:dyDescent="0.4">
      <c r="A1246" s="43">
        <v>57</v>
      </c>
      <c r="B1246" s="5" t="s">
        <v>146</v>
      </c>
      <c r="C1246" s="5">
        <v>2001</v>
      </c>
      <c r="D1246" s="5" t="s">
        <v>246</v>
      </c>
      <c r="E1246" s="5" t="s">
        <v>254</v>
      </c>
      <c r="F1246" s="60">
        <v>0.11786413017544416</v>
      </c>
      <c r="G1246" s="61">
        <v>1257380</v>
      </c>
      <c r="H1246" s="61">
        <v>6.7691807815539562</v>
      </c>
      <c r="I1246" s="61">
        <f>(I1108+I1016+I993)/3</f>
        <v>168.86161689281016</v>
      </c>
      <c r="J1246" s="61">
        <v>395613.59628861502</v>
      </c>
      <c r="K1246" s="61">
        <v>48.017582723305111</v>
      </c>
      <c r="L1246" s="61">
        <v>312.25356654927987</v>
      </c>
      <c r="M1246" s="61">
        <f>(M1108+M1016+M993)/3</f>
        <v>55.451868285746322</v>
      </c>
      <c r="N1246" s="60">
        <v>36.622</v>
      </c>
    </row>
    <row r="1247" spans="1:14" hidden="1" x14ac:dyDescent="0.4">
      <c r="A1247" s="43">
        <v>57</v>
      </c>
      <c r="B1247" s="5" t="s">
        <v>146</v>
      </c>
      <c r="C1247" s="5">
        <v>2002</v>
      </c>
      <c r="D1247" s="5" t="s">
        <v>246</v>
      </c>
      <c r="E1247" s="5" t="s">
        <v>254</v>
      </c>
      <c r="F1247" s="60">
        <v>0.11947003837663862</v>
      </c>
      <c r="G1247" s="61">
        <v>1285678</v>
      </c>
      <c r="H1247" s="61">
        <v>1.7968144100149743</v>
      </c>
      <c r="I1247" s="61">
        <f>(I1109+I1017+I994)/3</f>
        <v>112.11878915791419</v>
      </c>
      <c r="J1247" s="61">
        <v>3545253.6889372398</v>
      </c>
      <c r="K1247" s="61">
        <v>41.18439956113415</v>
      </c>
      <c r="L1247" s="61">
        <v>324.96990001981203</v>
      </c>
      <c r="M1247" s="61">
        <f>(M1017+M1109+M994)/3</f>
        <v>54.290444866780227</v>
      </c>
      <c r="N1247" s="60">
        <v>37.003999999999998</v>
      </c>
    </row>
    <row r="1248" spans="1:14" hidden="1" x14ac:dyDescent="0.4">
      <c r="A1248" s="43">
        <v>57</v>
      </c>
      <c r="B1248" s="5" t="s">
        <v>146</v>
      </c>
      <c r="C1248" s="5">
        <v>2003</v>
      </c>
      <c r="D1248" s="5" t="s">
        <v>246</v>
      </c>
      <c r="E1248" s="5" t="s">
        <v>254</v>
      </c>
      <c r="F1248" s="60">
        <v>0.14829138078201473</v>
      </c>
      <c r="G1248" s="61">
        <v>1315653</v>
      </c>
      <c r="H1248" s="61">
        <v>-5.0118258257752473</v>
      </c>
      <c r="I1248" s="61">
        <f>(I1110+I1018+I995)/3</f>
        <v>91.406334389359259</v>
      </c>
      <c r="J1248" s="61">
        <v>4005503.6868821699</v>
      </c>
      <c r="K1248" s="61">
        <v>43.271618805462353</v>
      </c>
      <c r="L1248" s="61">
        <v>362.90615927122542</v>
      </c>
      <c r="M1248" s="61">
        <f>(M1110+M1018+M995)/3</f>
        <v>52.815439709664247</v>
      </c>
      <c r="N1248" s="60">
        <v>37.387</v>
      </c>
    </row>
    <row r="1249" spans="1:14" hidden="1" x14ac:dyDescent="0.4">
      <c r="A1249" s="43">
        <v>57</v>
      </c>
      <c r="B1249" s="5" t="s">
        <v>146</v>
      </c>
      <c r="C1249" s="5">
        <v>2004</v>
      </c>
      <c r="D1249" s="5" t="s">
        <v>246</v>
      </c>
      <c r="E1249" s="5" t="s">
        <v>254</v>
      </c>
      <c r="F1249" s="60">
        <v>0.1524859893289503</v>
      </c>
      <c r="G1249" s="61">
        <v>1347009</v>
      </c>
      <c r="H1249" s="61">
        <v>-1.3867741201713812</v>
      </c>
      <c r="I1249" s="61">
        <f>(I1111+I1019+I996)/3</f>
        <v>89.344012070504007</v>
      </c>
      <c r="J1249" s="61">
        <v>1915633.35188715</v>
      </c>
      <c r="K1249" s="61">
        <v>44.845112036980936</v>
      </c>
      <c r="L1249" s="61">
        <v>394.99579795170092</v>
      </c>
      <c r="M1249" s="61">
        <f>(M1246+M1247+M1248)/3</f>
        <v>54.185917620730265</v>
      </c>
      <c r="N1249" s="60">
        <v>37.771999999999998</v>
      </c>
    </row>
    <row r="1250" spans="1:14" hidden="1" x14ac:dyDescent="0.4">
      <c r="A1250" s="43">
        <v>57</v>
      </c>
      <c r="B1250" s="5" t="s">
        <v>146</v>
      </c>
      <c r="C1250" s="5">
        <v>2005</v>
      </c>
      <c r="D1250" s="5" t="s">
        <v>246</v>
      </c>
      <c r="E1250" s="5" t="s">
        <v>254</v>
      </c>
      <c r="F1250" s="60">
        <v>0.15184317318166893</v>
      </c>
      <c r="G1250" s="61">
        <v>1379713</v>
      </c>
      <c r="H1250" s="61">
        <v>5.8005467304875253</v>
      </c>
      <c r="I1250" s="61">
        <f>(I1112+I1020+I997)/3</f>
        <v>90.935830078323647</v>
      </c>
      <c r="J1250" s="61">
        <v>8692468.0897568408</v>
      </c>
      <c r="K1250" s="61">
        <v>41.318380956073355</v>
      </c>
      <c r="L1250" s="61">
        <v>425.47188873968446</v>
      </c>
      <c r="M1250" s="61">
        <f>(M1112+M1020+M997)/3</f>
        <v>56.018597160095375</v>
      </c>
      <c r="N1250" s="60">
        <v>38.156999999999996</v>
      </c>
    </row>
    <row r="1251" spans="1:14" hidden="1" x14ac:dyDescent="0.4">
      <c r="A1251" s="43">
        <v>57</v>
      </c>
      <c r="B1251" s="5" t="s">
        <v>146</v>
      </c>
      <c r="C1251" s="5">
        <v>2006</v>
      </c>
      <c r="D1251" s="5" t="s">
        <v>246</v>
      </c>
      <c r="E1251" s="5" t="s">
        <v>254</v>
      </c>
      <c r="F1251" s="60">
        <v>0.15324332026722468</v>
      </c>
      <c r="G1251" s="61">
        <v>1414091</v>
      </c>
      <c r="H1251" s="61">
        <v>-2.2727042880718074</v>
      </c>
      <c r="I1251" s="61">
        <f>(I1113+I1021+I998)/3</f>
        <v>94.42013716824583</v>
      </c>
      <c r="J1251" s="61">
        <v>17887123.562082801</v>
      </c>
      <c r="K1251" s="61">
        <v>40.449198137442764</v>
      </c>
      <c r="L1251" s="61">
        <v>418.90207901651098</v>
      </c>
      <c r="M1251" s="61">
        <f>(M1113+M1021+M998)/3</f>
        <v>56.652840029909079</v>
      </c>
      <c r="N1251" s="60">
        <v>38.545000000000002</v>
      </c>
    </row>
    <row r="1252" spans="1:14" hidden="1" x14ac:dyDescent="0.4">
      <c r="A1252" s="43">
        <v>57</v>
      </c>
      <c r="B1252" s="5" t="s">
        <v>146</v>
      </c>
      <c r="C1252" s="5">
        <v>2007</v>
      </c>
      <c r="D1252" s="5" t="s">
        <v>246</v>
      </c>
      <c r="E1252" s="5" t="s">
        <v>254</v>
      </c>
      <c r="F1252" s="60">
        <v>0.15848920287996734</v>
      </c>
      <c r="G1252" s="61">
        <v>1450572</v>
      </c>
      <c r="H1252" s="61">
        <v>4.3810303691787595</v>
      </c>
      <c r="I1252" s="61">
        <f>(I1114+I1022+I999)/3</f>
        <v>96.817316079641486</v>
      </c>
      <c r="J1252" s="61">
        <v>18770117.491920002</v>
      </c>
      <c r="K1252" s="61">
        <v>54.141824232158655</v>
      </c>
      <c r="L1252" s="61">
        <v>480.43860215901458</v>
      </c>
      <c r="M1252" s="61">
        <f>(M1114+M1022+M999)/3</f>
        <v>59.249805528428659</v>
      </c>
      <c r="N1252" s="60">
        <v>38.933999999999997</v>
      </c>
    </row>
    <row r="1253" spans="1:14" hidden="1" x14ac:dyDescent="0.4">
      <c r="A1253" s="43">
        <v>57</v>
      </c>
      <c r="B1253" s="5" t="s">
        <v>146</v>
      </c>
      <c r="C1253" s="5">
        <v>2008</v>
      </c>
      <c r="D1253" s="5" t="s">
        <v>246</v>
      </c>
      <c r="E1253" s="5" t="s">
        <v>254</v>
      </c>
      <c r="F1253" s="60">
        <v>0.15022530436412571</v>
      </c>
      <c r="G1253" s="61">
        <v>1488431</v>
      </c>
      <c r="H1253" s="61">
        <v>12.475206548876344</v>
      </c>
      <c r="I1253" s="61">
        <f>(I1023+I1115+I1000)/3</f>
        <v>101.16450831663569</v>
      </c>
      <c r="J1253" s="61">
        <v>6630074.0277576204</v>
      </c>
      <c r="K1253" s="61">
        <v>52.642045005513992</v>
      </c>
      <c r="L1253" s="61">
        <v>583.26830593775105</v>
      </c>
      <c r="M1253" s="61">
        <f>(M1115+M1023+M1000)/3</f>
        <v>58.112058757110532</v>
      </c>
      <c r="N1253" s="60">
        <v>39.325000000000003</v>
      </c>
    </row>
    <row r="1254" spans="1:14" hidden="1" x14ac:dyDescent="0.4">
      <c r="A1254" s="43">
        <v>57</v>
      </c>
      <c r="B1254" s="5" t="s">
        <v>146</v>
      </c>
      <c r="C1254" s="5">
        <v>2009</v>
      </c>
      <c r="D1254" s="5" t="s">
        <v>246</v>
      </c>
      <c r="E1254" s="5" t="s">
        <v>254</v>
      </c>
      <c r="F1254" s="60">
        <v>0.1536148601751183</v>
      </c>
      <c r="G1254" s="61">
        <v>1527196</v>
      </c>
      <c r="H1254" s="61">
        <v>-2.4581579489351952</v>
      </c>
      <c r="I1254" s="61">
        <f>(I1116+I1024+I1001)/3</f>
        <v>99.475993812213872</v>
      </c>
      <c r="J1254" s="61">
        <v>18890200</v>
      </c>
      <c r="K1254" s="61">
        <v>54.071875728413978</v>
      </c>
      <c r="L1254" s="61">
        <v>543.56246924992024</v>
      </c>
      <c r="M1254" s="61">
        <f>(M1116+M1024+M1001)/3</f>
        <v>59.647830731668982</v>
      </c>
      <c r="N1254" s="60">
        <v>39.716000000000001</v>
      </c>
    </row>
    <row r="1255" spans="1:14" hidden="1" x14ac:dyDescent="0.4">
      <c r="A1255" s="43">
        <v>57</v>
      </c>
      <c r="B1255" s="5" t="s">
        <v>146</v>
      </c>
      <c r="C1255" s="5">
        <v>2010</v>
      </c>
      <c r="D1255" s="5" t="s">
        <v>246</v>
      </c>
      <c r="E1255" s="5" t="s">
        <v>254</v>
      </c>
      <c r="F1255" s="60">
        <v>0.15377547504498409</v>
      </c>
      <c r="G1255" s="61">
        <v>1567220</v>
      </c>
      <c r="H1255" s="61">
        <v>2.9653530188068089</v>
      </c>
      <c r="I1255" s="61">
        <v>100</v>
      </c>
      <c r="J1255" s="61">
        <v>26240200</v>
      </c>
      <c r="K1255" s="61">
        <v>50.130401055848182</v>
      </c>
      <c r="L1255" s="61">
        <v>542.28410122281889</v>
      </c>
      <c r="M1255" s="61">
        <f>(M1025+M1117+M1002)/3</f>
        <v>61.23830638531998</v>
      </c>
      <c r="N1255" s="60">
        <v>40.110999999999997</v>
      </c>
    </row>
    <row r="1256" spans="1:14" hidden="1" x14ac:dyDescent="0.4">
      <c r="A1256" s="43">
        <v>57</v>
      </c>
      <c r="B1256" s="5" t="s">
        <v>146</v>
      </c>
      <c r="C1256" s="5">
        <v>2011</v>
      </c>
      <c r="D1256" s="5" t="s">
        <v>246</v>
      </c>
      <c r="E1256" s="5" t="s">
        <v>254</v>
      </c>
      <c r="F1256" s="60">
        <v>0.15133463474904243</v>
      </c>
      <c r="G1256" s="61">
        <v>1609017</v>
      </c>
      <c r="H1256" s="61">
        <v>14.031574230647621</v>
      </c>
      <c r="I1256" s="61">
        <f>(I1118+I1003+I1026)/3</f>
        <v>100.08336724904827</v>
      </c>
      <c r="J1256" s="61">
        <v>25024047.388377</v>
      </c>
      <c r="K1256" s="61">
        <v>56.621008010990025</v>
      </c>
      <c r="L1256" s="61">
        <v>683.53447599048945</v>
      </c>
      <c r="M1256" s="61">
        <f>(M1118+M1026+M1003)/3</f>
        <v>61.700027536613881</v>
      </c>
      <c r="N1256" s="60">
        <v>40.508000000000003</v>
      </c>
    </row>
    <row r="1257" spans="1:14" hidden="1" x14ac:dyDescent="0.4">
      <c r="A1257" s="43">
        <v>57</v>
      </c>
      <c r="B1257" s="5" t="s">
        <v>146</v>
      </c>
      <c r="C1257" s="5">
        <v>2012</v>
      </c>
      <c r="D1257" s="5" t="s">
        <v>246</v>
      </c>
      <c r="E1257" s="5" t="s">
        <v>254</v>
      </c>
      <c r="F1257" s="60">
        <v>0.1488458096576728</v>
      </c>
      <c r="G1257" s="61">
        <v>1652717</v>
      </c>
      <c r="H1257" s="61">
        <v>-0.85053279753833522</v>
      </c>
      <c r="I1257" s="61">
        <f>(I1119+I1027+I1004)/3</f>
        <v>101.11002863316121</v>
      </c>
      <c r="J1257" s="61">
        <v>6624917.1927453401</v>
      </c>
      <c r="K1257" s="61">
        <v>41.172992843381842</v>
      </c>
      <c r="L1257" s="61">
        <v>598.57262624825785</v>
      </c>
      <c r="M1257" s="61">
        <f>(M1119+M1027+M1004)/3</f>
        <v>61.287544027225216</v>
      </c>
      <c r="N1257" s="60">
        <v>40.908000000000001</v>
      </c>
    </row>
    <row r="1258" spans="1:14" hidden="1" x14ac:dyDescent="0.4">
      <c r="A1258" s="43">
        <v>57</v>
      </c>
      <c r="B1258" s="5" t="s">
        <v>146</v>
      </c>
      <c r="C1258" s="5">
        <v>2013</v>
      </c>
      <c r="D1258" s="5" t="s">
        <v>246</v>
      </c>
      <c r="E1258" s="5" t="s">
        <v>254</v>
      </c>
      <c r="F1258" s="60">
        <v>0.1457220219902424</v>
      </c>
      <c r="G1258" s="61">
        <v>1697753</v>
      </c>
      <c r="H1258" s="61">
        <v>-0.93214949140823933</v>
      </c>
      <c r="I1258" s="61">
        <f>(I1120+I1028+I1005)/3</f>
        <v>100.16734934169017</v>
      </c>
      <c r="J1258" s="61">
        <v>19639703.798381101</v>
      </c>
      <c r="K1258" s="61">
        <v>44.080391176735404</v>
      </c>
      <c r="L1258" s="61">
        <v>616.15992871428944</v>
      </c>
      <c r="M1258" s="61">
        <f>(M1120+M1028+M1005)/3</f>
        <v>62.020479508893935</v>
      </c>
      <c r="N1258" s="60">
        <v>41.31</v>
      </c>
    </row>
    <row r="1259" spans="1:14" hidden="1" x14ac:dyDescent="0.4">
      <c r="A1259" s="43">
        <v>57</v>
      </c>
      <c r="B1259" s="5" t="s">
        <v>146</v>
      </c>
      <c r="C1259" s="5">
        <v>2014</v>
      </c>
      <c r="D1259" s="5" t="s">
        <v>246</v>
      </c>
      <c r="E1259" s="5" t="s">
        <v>254</v>
      </c>
      <c r="F1259" s="60">
        <v>0.1512066994434148</v>
      </c>
      <c r="G1259" s="61">
        <v>1743309</v>
      </c>
      <c r="H1259" s="61">
        <v>-0.14825714418300606</v>
      </c>
      <c r="I1259" s="61">
        <f>(I1121+I1006+I1029)/3</f>
        <v>98.080392733811323</v>
      </c>
      <c r="J1259" s="61">
        <v>28852727.688227799</v>
      </c>
      <c r="K1259" s="61">
        <v>51.593014187709521</v>
      </c>
      <c r="L1259" s="61">
        <v>605.12254646636291</v>
      </c>
      <c r="M1259" s="61">
        <f>(M1029+M1121+M1006)/3</f>
        <v>61.242397886233505</v>
      </c>
      <c r="N1259" s="60">
        <v>41.715000000000003</v>
      </c>
    </row>
    <row r="1260" spans="1:14" hidden="1" x14ac:dyDescent="0.4">
      <c r="A1260" s="43">
        <v>57</v>
      </c>
      <c r="B1260" s="5" t="s">
        <v>146</v>
      </c>
      <c r="C1260" s="5">
        <v>2015</v>
      </c>
      <c r="D1260" s="5" t="s">
        <v>246</v>
      </c>
      <c r="E1260" s="5" t="s">
        <v>254</v>
      </c>
      <c r="F1260" s="60">
        <v>0.15758119847796348</v>
      </c>
      <c r="G1260" s="61">
        <v>1788919</v>
      </c>
      <c r="H1260" s="61">
        <v>12.101988658244139</v>
      </c>
      <c r="I1260" s="61">
        <f>(I1122+I1030+I1007)/3</f>
        <v>104.65884581068561</v>
      </c>
      <c r="J1260" s="61">
        <v>18575499.447812699</v>
      </c>
      <c r="K1260" s="61">
        <v>59.781536752122911</v>
      </c>
      <c r="L1260" s="61">
        <v>585.95701258798783</v>
      </c>
      <c r="M1260" s="61">
        <f>(M1122+M1007+M1030)/3</f>
        <v>61.516807140784216</v>
      </c>
      <c r="N1260" s="60">
        <v>42.122999999999998</v>
      </c>
    </row>
    <row r="1261" spans="1:14" hidden="1" x14ac:dyDescent="0.4">
      <c r="A1261" s="43">
        <v>57</v>
      </c>
      <c r="B1261" s="5" t="s">
        <v>146</v>
      </c>
      <c r="C1261" s="5">
        <v>2016</v>
      </c>
      <c r="D1261" s="5" t="s">
        <v>246</v>
      </c>
      <c r="E1261" s="5" t="s">
        <v>254</v>
      </c>
      <c r="F1261" s="60">
        <v>0.16625312337835069</v>
      </c>
      <c r="G1261" s="61">
        <v>1834552</v>
      </c>
      <c r="H1261" s="61">
        <v>6.0963996728481789</v>
      </c>
      <c r="I1261" s="61">
        <f>(I1123+I1031+I1008)/3</f>
        <v>107.35325066333083</v>
      </c>
      <c r="J1261" s="61">
        <v>14221700</v>
      </c>
      <c r="K1261" s="61">
        <v>57.812224410382896</v>
      </c>
      <c r="L1261" s="61">
        <v>642.6663900869321</v>
      </c>
      <c r="M1261" s="61">
        <f>(M1123+M1031+M1008)/3</f>
        <v>61.593228178637219</v>
      </c>
      <c r="N1261" s="60">
        <v>42.533000000000001</v>
      </c>
    </row>
    <row r="1262" spans="1:14" hidden="1" x14ac:dyDescent="0.4">
      <c r="A1262" s="43">
        <v>57</v>
      </c>
      <c r="B1262" s="5" t="s">
        <v>146</v>
      </c>
      <c r="C1262" s="5">
        <v>2017</v>
      </c>
      <c r="D1262" s="5" t="s">
        <v>246</v>
      </c>
      <c r="E1262" s="5" t="s">
        <v>254</v>
      </c>
      <c r="F1262" s="60">
        <v>0.1631002018271904</v>
      </c>
      <c r="G1262" s="61">
        <v>1879826</v>
      </c>
      <c r="H1262" s="61">
        <v>5.9385966801132781</v>
      </c>
      <c r="I1262" s="61">
        <f>(I1259+I1260+I1261)/3</f>
        <v>103.3641630692759</v>
      </c>
      <c r="J1262" s="61">
        <v>15691197.9520896</v>
      </c>
      <c r="K1262" s="61">
        <v>60.847016918826938</v>
      </c>
      <c r="L1262" s="61">
        <v>718.24573776654211</v>
      </c>
      <c r="M1262" s="61">
        <f>(M1259+M1260+M1261)/3</f>
        <v>61.450811068551644</v>
      </c>
      <c r="N1262" s="60">
        <v>42.945</v>
      </c>
    </row>
    <row r="1263" spans="1:14" hidden="1" x14ac:dyDescent="0.4">
      <c r="A1263" s="43">
        <v>57</v>
      </c>
      <c r="B1263" s="5" t="s">
        <v>146</v>
      </c>
      <c r="C1263" s="5">
        <v>2018</v>
      </c>
      <c r="D1263" s="5" t="s">
        <v>246</v>
      </c>
      <c r="E1263" s="5" t="s">
        <v>254</v>
      </c>
      <c r="F1263" s="60">
        <v>0.16509476844913257</v>
      </c>
      <c r="G1263" s="61">
        <v>1924955</v>
      </c>
      <c r="H1263" s="61">
        <v>5.2499946415570662</v>
      </c>
      <c r="I1263" s="61">
        <f>(I1125+I1033+I1010)/3</f>
        <v>107.45491558683409</v>
      </c>
      <c r="J1263" s="61">
        <v>20563818.217400499</v>
      </c>
      <c r="K1263" s="61">
        <v>56.018115502670398</v>
      </c>
      <c r="L1263" s="61">
        <v>781.64436762500088</v>
      </c>
      <c r="M1263" s="61">
        <f>(M1260+M1261+M1262)/3</f>
        <v>61.520282129324357</v>
      </c>
      <c r="N1263" s="60">
        <v>43.36</v>
      </c>
    </row>
    <row r="1264" spans="1:14" hidden="1" x14ac:dyDescent="0.4">
      <c r="A1264" s="43">
        <v>57</v>
      </c>
      <c r="B1264" s="5" t="s">
        <v>146</v>
      </c>
      <c r="C1264" s="5">
        <v>2019</v>
      </c>
      <c r="D1264" s="5" t="s">
        <v>246</v>
      </c>
      <c r="E1264" s="5" t="s">
        <v>254</v>
      </c>
      <c r="F1264" s="60">
        <v>0.16508860634867953</v>
      </c>
      <c r="G1264" s="61">
        <v>1970457</v>
      </c>
      <c r="H1264" s="61">
        <v>-3.4178630309085349</v>
      </c>
      <c r="I1264" s="61">
        <f>(I1126+I1034+I1011)/3</f>
        <v>110.69161645764721</v>
      </c>
      <c r="J1264" s="61">
        <v>71658680.337990195</v>
      </c>
      <c r="K1264" s="61">
        <v>55.372585583876699</v>
      </c>
      <c r="L1264" s="61">
        <v>730.61143227019591</v>
      </c>
      <c r="M1264" s="61">
        <f>(M1126+M1034+M1011)/3</f>
        <v>61.521440458837752</v>
      </c>
      <c r="N1264" s="60">
        <v>43.777000000000001</v>
      </c>
    </row>
    <row r="1265" spans="1:14" hidden="1" x14ac:dyDescent="0.4">
      <c r="A1265" s="43">
        <v>57</v>
      </c>
      <c r="B1265" s="5" t="s">
        <v>146</v>
      </c>
      <c r="C1265" s="5">
        <v>2020</v>
      </c>
      <c r="D1265" s="5" t="s">
        <v>246</v>
      </c>
      <c r="E1265" s="5" t="s">
        <v>254</v>
      </c>
      <c r="F1265" s="60">
        <v>0.16320836896798735</v>
      </c>
      <c r="G1265" s="61">
        <v>2015828</v>
      </c>
      <c r="H1265" s="61">
        <v>0.10251975004011626</v>
      </c>
      <c r="I1265" s="61">
        <f>(I1035+I1127+I1012)/3</f>
        <v>111.49587539504478</v>
      </c>
      <c r="J1265" s="61">
        <v>20989721.614696201</v>
      </c>
      <c r="K1265" s="61">
        <v>43.63584037131416</v>
      </c>
      <c r="L1265" s="61">
        <v>710.25813297822151</v>
      </c>
      <c r="M1265" s="61">
        <f>(M1127+M1035+M1012)/3</f>
        <v>61.497511218904599</v>
      </c>
      <c r="N1265" s="60">
        <v>44.195999999999998</v>
      </c>
    </row>
    <row r="1266" spans="1:14" hidden="1" x14ac:dyDescent="0.4">
      <c r="A1266" s="43">
        <v>57</v>
      </c>
      <c r="B1266" s="5" t="s">
        <v>146</v>
      </c>
      <c r="C1266" s="5">
        <v>2021</v>
      </c>
      <c r="D1266" s="5" t="s">
        <v>246</v>
      </c>
      <c r="E1266" s="5" t="s">
        <v>254</v>
      </c>
      <c r="F1266" s="60">
        <f>(F1263+F1264+F1265)/3</f>
        <v>0.16446391458859982</v>
      </c>
      <c r="G1266" s="61">
        <v>2060721</v>
      </c>
      <c r="H1266" s="61">
        <v>6.2183155056007706</v>
      </c>
      <c r="I1266" s="61">
        <f>(I1128+I1036+I1013)/3</f>
        <v>109.86648350293531</v>
      </c>
      <c r="J1266" s="61">
        <v>18529723.354594599</v>
      </c>
      <c r="K1266" s="61">
        <f>(K1265+K1264+K1263)/3</f>
        <v>51.675513819287083</v>
      </c>
      <c r="L1266" s="61">
        <v>795.1186050391857</v>
      </c>
      <c r="M1266" s="61">
        <f>(M1128+M1036+M1013)/3</f>
        <v>61.513077935688905</v>
      </c>
      <c r="N1266" s="60">
        <v>44.616999999999997</v>
      </c>
    </row>
    <row r="1267" spans="1:14" hidden="1" x14ac:dyDescent="0.4">
      <c r="A1267" s="43">
        <v>57</v>
      </c>
      <c r="B1267" s="5" t="s">
        <v>146</v>
      </c>
      <c r="C1267" s="5">
        <v>2022</v>
      </c>
      <c r="D1267" s="5" t="s">
        <v>246</v>
      </c>
      <c r="E1267" s="5" t="s">
        <v>254</v>
      </c>
      <c r="F1267" s="60">
        <f>(F1264+F1265+F1266)/3</f>
        <v>0.16425362996842224</v>
      </c>
      <c r="G1267" s="61">
        <v>2105566</v>
      </c>
      <c r="H1267" s="61">
        <v>8.3514971827415962</v>
      </c>
      <c r="I1267" s="61">
        <f>(I1129+I1037+I1014)/3</f>
        <v>114.38104688597959</v>
      </c>
      <c r="J1267" s="61">
        <v>21940884.892000001</v>
      </c>
      <c r="K1267" s="61">
        <f>(K1266+K1265+K1264)/3</f>
        <v>50.227979924825981</v>
      </c>
      <c r="L1267" s="61">
        <v>775.82896574536528</v>
      </c>
      <c r="M1267" s="61">
        <f>(M1129+M1037+M1014)/3</f>
        <v>61.510676537810411</v>
      </c>
      <c r="N1267" s="60">
        <v>45.040999999999997</v>
      </c>
    </row>
    <row r="1268" spans="1:14" x14ac:dyDescent="0.4">
      <c r="A1268" s="43">
        <v>58</v>
      </c>
      <c r="B1268" s="5" t="s">
        <v>147</v>
      </c>
      <c r="C1268" s="5">
        <v>2000</v>
      </c>
      <c r="D1268" s="5" t="s">
        <v>249</v>
      </c>
      <c r="E1268" s="42" t="s">
        <v>248</v>
      </c>
      <c r="F1268" s="60">
        <v>2.1873365557782019</v>
      </c>
      <c r="G1268" s="61">
        <v>759051</v>
      </c>
      <c r="H1268" s="61">
        <v>6.5860437256788344</v>
      </c>
      <c r="I1268" s="61">
        <v>94.2217962109642</v>
      </c>
      <c r="J1268" s="61">
        <v>67100000</v>
      </c>
      <c r="K1268" s="61">
        <v>206.76737047521439</v>
      </c>
      <c r="L1268" s="61">
        <v>938.89329798328686</v>
      </c>
      <c r="M1268" s="61">
        <f>(M394+M1567+M2280)/3</f>
        <v>70.67872030953589</v>
      </c>
      <c r="N1268" s="60">
        <v>28.693999999999999</v>
      </c>
    </row>
    <row r="1269" spans="1:14" x14ac:dyDescent="0.4">
      <c r="A1269" s="43">
        <v>58</v>
      </c>
      <c r="B1269" s="5" t="s">
        <v>147</v>
      </c>
      <c r="C1269" s="5">
        <v>2001</v>
      </c>
      <c r="D1269" s="5" t="s">
        <v>249</v>
      </c>
      <c r="E1269" s="42" t="s">
        <v>248</v>
      </c>
      <c r="F1269" s="60">
        <v>2.1634384430824061</v>
      </c>
      <c r="G1269" s="61">
        <v>759809</v>
      </c>
      <c r="H1269" s="61">
        <v>0.32197156408351191</v>
      </c>
      <c r="I1269" s="61">
        <v>94.467245375629602</v>
      </c>
      <c r="J1269" s="61">
        <v>56000000</v>
      </c>
      <c r="K1269" s="61">
        <v>199.57700073011415</v>
      </c>
      <c r="L1269" s="61">
        <v>937.29799220974974</v>
      </c>
      <c r="M1269" s="61">
        <f>(M395+M1568+M2281)/3</f>
        <v>70.661679745225456</v>
      </c>
      <c r="N1269" s="60">
        <v>28.606000000000002</v>
      </c>
    </row>
    <row r="1270" spans="1:14" x14ac:dyDescent="0.4">
      <c r="A1270" s="43">
        <v>58</v>
      </c>
      <c r="B1270" s="5" t="s">
        <v>147</v>
      </c>
      <c r="C1270" s="5">
        <v>2002</v>
      </c>
      <c r="D1270" s="5" t="s">
        <v>249</v>
      </c>
      <c r="E1270" s="42" t="s">
        <v>248</v>
      </c>
      <c r="F1270" s="60">
        <v>2.1331723491200449</v>
      </c>
      <c r="G1270" s="61">
        <v>760323</v>
      </c>
      <c r="H1270" s="61">
        <v>2.6187515724004129</v>
      </c>
      <c r="I1270" s="61">
        <v>95.5012955602473</v>
      </c>
      <c r="J1270" s="61">
        <v>43600000</v>
      </c>
      <c r="K1270" s="61">
        <v>196.72507835983006</v>
      </c>
      <c r="L1270" s="61">
        <v>955.03021047020604</v>
      </c>
      <c r="M1270" s="61">
        <f>(M396+M1569+M2282)/3</f>
        <v>70.097337283813346</v>
      </c>
      <c r="N1270" s="60">
        <v>28.518000000000001</v>
      </c>
    </row>
    <row r="1271" spans="1:14" x14ac:dyDescent="0.4">
      <c r="A1271" s="43">
        <v>58</v>
      </c>
      <c r="B1271" s="5" t="s">
        <v>147</v>
      </c>
      <c r="C1271" s="5">
        <v>2003</v>
      </c>
      <c r="D1271" s="5" t="s">
        <v>249</v>
      </c>
      <c r="E1271" s="42" t="s">
        <v>248</v>
      </c>
      <c r="F1271" s="60">
        <v>2.1271112677204487</v>
      </c>
      <c r="G1271" s="61">
        <v>760562</v>
      </c>
      <c r="H1271" s="61">
        <v>4.7185667294485683</v>
      </c>
      <c r="I1271" s="61">
        <v>92.284921066050899</v>
      </c>
      <c r="J1271" s="61">
        <v>26100000</v>
      </c>
      <c r="K1271" s="61">
        <v>189.16248563138603</v>
      </c>
      <c r="L1271" s="61">
        <v>976.99326329444409</v>
      </c>
      <c r="M1271" s="61">
        <f>(M397+M1570+M2283)/3</f>
        <v>69.827160006923762</v>
      </c>
      <c r="N1271" s="60">
        <v>28.306999999999999</v>
      </c>
    </row>
    <row r="1272" spans="1:14" x14ac:dyDescent="0.4">
      <c r="A1272" s="43">
        <v>58</v>
      </c>
      <c r="B1272" s="5" t="s">
        <v>147</v>
      </c>
      <c r="C1272" s="5">
        <v>2004</v>
      </c>
      <c r="D1272" s="5" t="s">
        <v>249</v>
      </c>
      <c r="E1272" s="42" t="s">
        <v>248</v>
      </c>
      <c r="F1272" s="60">
        <v>2.198378799196238</v>
      </c>
      <c r="G1272" s="61">
        <v>760424</v>
      </c>
      <c r="H1272" s="61">
        <v>6.7752378389141228</v>
      </c>
      <c r="I1272" s="61">
        <v>88.147429923471194</v>
      </c>
      <c r="J1272" s="61">
        <v>30000000</v>
      </c>
      <c r="K1272" s="61">
        <v>200.72528690164151</v>
      </c>
      <c r="L1272" s="61">
        <v>1036.0198773103468</v>
      </c>
      <c r="M1272" s="61">
        <f>(M398+M283+M214)/3</f>
        <v>80.335258350404615</v>
      </c>
      <c r="N1272" s="60">
        <v>28.064</v>
      </c>
    </row>
    <row r="1273" spans="1:14" x14ac:dyDescent="0.4">
      <c r="A1273" s="43">
        <v>58</v>
      </c>
      <c r="B1273" s="5" t="s">
        <v>147</v>
      </c>
      <c r="C1273" s="5">
        <v>2005</v>
      </c>
      <c r="D1273" s="5" t="s">
        <v>249</v>
      </c>
      <c r="E1273" s="42" t="s">
        <v>248</v>
      </c>
      <c r="F1273" s="60">
        <v>1.9502204133424772</v>
      </c>
      <c r="G1273" s="61">
        <v>759709</v>
      </c>
      <c r="H1273" s="61">
        <v>7.6324289193458839</v>
      </c>
      <c r="I1273" s="61">
        <v>89.950034827488594</v>
      </c>
      <c r="J1273" s="61">
        <v>76800000</v>
      </c>
      <c r="K1273" s="61">
        <v>194.35075731017207</v>
      </c>
      <c r="L1273" s="61">
        <v>1085.784886507814</v>
      </c>
      <c r="M1273" s="61">
        <f>(M399+M1572+M2285)/3</f>
        <v>69.276794362684768</v>
      </c>
      <c r="N1273" s="60">
        <v>27.821999999999999</v>
      </c>
    </row>
    <row r="1274" spans="1:14" x14ac:dyDescent="0.4">
      <c r="A1274" s="43">
        <v>58</v>
      </c>
      <c r="B1274" s="5" t="s">
        <v>147</v>
      </c>
      <c r="C1274" s="5">
        <v>2006</v>
      </c>
      <c r="D1274" s="5" t="s">
        <v>249</v>
      </c>
      <c r="E1274" s="42" t="s">
        <v>248</v>
      </c>
      <c r="F1274" s="60">
        <v>1.7574604380201142</v>
      </c>
      <c r="G1274" s="61">
        <v>758367</v>
      </c>
      <c r="H1274" s="61">
        <v>174.85770474256776</v>
      </c>
      <c r="I1274" s="61">
        <v>92.311035283341596</v>
      </c>
      <c r="J1274" s="61">
        <v>102400000</v>
      </c>
      <c r="K1274" s="61">
        <f t="shared" ref="K1274:K1290" si="58">(K1273+K1272+K1271)/3</f>
        <v>194.7461766143999</v>
      </c>
      <c r="L1274" s="61">
        <v>3138.0822091306654</v>
      </c>
      <c r="M1274" s="61">
        <f>(M285+M400+M216)/3</f>
        <v>72.191127753802832</v>
      </c>
      <c r="N1274" s="60">
        <v>27.582000000000001</v>
      </c>
    </row>
    <row r="1275" spans="1:14" x14ac:dyDescent="0.4">
      <c r="A1275" s="43">
        <v>58</v>
      </c>
      <c r="B1275" s="5" t="s">
        <v>147</v>
      </c>
      <c r="C1275" s="5">
        <v>2007</v>
      </c>
      <c r="D1275" s="5" t="s">
        <v>249</v>
      </c>
      <c r="E1275" s="42" t="s">
        <v>248</v>
      </c>
      <c r="F1275" s="60">
        <v>2.1218181649947589</v>
      </c>
      <c r="G1275" s="61">
        <v>756521</v>
      </c>
      <c r="H1275" s="61">
        <v>8.2110103854732728</v>
      </c>
      <c r="I1275" s="61">
        <v>94.872515608139906</v>
      </c>
      <c r="J1275" s="61">
        <v>152400000</v>
      </c>
      <c r="K1275" s="61">
        <f t="shared" si="58"/>
        <v>196.60740694207118</v>
      </c>
      <c r="L1275" s="61">
        <v>3609.9085093417593</v>
      </c>
      <c r="M1275" s="61">
        <f>(M401+M286+M217)/3</f>
        <v>66.084928265194563</v>
      </c>
      <c r="N1275" s="60">
        <v>27.343</v>
      </c>
    </row>
    <row r="1276" spans="1:14" x14ac:dyDescent="0.4">
      <c r="A1276" s="43">
        <v>58</v>
      </c>
      <c r="B1276" s="5" t="s">
        <v>147</v>
      </c>
      <c r="C1276" s="5">
        <v>2008</v>
      </c>
      <c r="D1276" s="5" t="s">
        <v>249</v>
      </c>
      <c r="E1276" s="42" t="s">
        <v>248</v>
      </c>
      <c r="F1276" s="60">
        <v>2.1265000331499038</v>
      </c>
      <c r="G1276" s="61">
        <v>754150</v>
      </c>
      <c r="H1276" s="61">
        <v>9.5547485861899162</v>
      </c>
      <c r="I1276" s="61">
        <v>94.434175781836203</v>
      </c>
      <c r="J1276" s="61">
        <v>178000000</v>
      </c>
      <c r="K1276" s="61">
        <f t="shared" si="58"/>
        <v>195.23478028888107</v>
      </c>
      <c r="L1276" s="61">
        <v>4011.3869035820044</v>
      </c>
      <c r="M1276" s="61">
        <f>(M402+M1575+M2288)/3</f>
        <v>58.169914132521058</v>
      </c>
      <c r="N1276" s="60">
        <v>27.105</v>
      </c>
    </row>
    <row r="1277" spans="1:14" x14ac:dyDescent="0.4">
      <c r="A1277" s="43">
        <v>58</v>
      </c>
      <c r="B1277" s="5" t="s">
        <v>147</v>
      </c>
      <c r="C1277" s="5">
        <v>2009</v>
      </c>
      <c r="D1277" s="5" t="s">
        <v>249</v>
      </c>
      <c r="E1277" s="42" t="s">
        <v>248</v>
      </c>
      <c r="F1277" s="60">
        <v>2.1659669514334623</v>
      </c>
      <c r="G1277" s="61">
        <v>751258</v>
      </c>
      <c r="H1277" s="61">
        <v>1.1531139569827928</v>
      </c>
      <c r="I1277" s="61">
        <v>100.11509650096301</v>
      </c>
      <c r="J1277" s="61">
        <v>164000000</v>
      </c>
      <c r="K1277" s="61">
        <f t="shared" si="58"/>
        <v>195.5294546151174</v>
      </c>
      <c r="L1277" s="61">
        <v>4213.8162292228681</v>
      </c>
      <c r="M1277" s="61">
        <f>(M403+M1576+M2289)/3</f>
        <v>63.138301414719621</v>
      </c>
      <c r="N1277" s="60">
        <v>26.869</v>
      </c>
    </row>
    <row r="1278" spans="1:14" x14ac:dyDescent="0.4">
      <c r="A1278" s="43">
        <v>58</v>
      </c>
      <c r="B1278" s="5" t="s">
        <v>147</v>
      </c>
      <c r="C1278" s="5">
        <v>2010</v>
      </c>
      <c r="D1278" s="5" t="s">
        <v>249</v>
      </c>
      <c r="E1278" s="42" t="s">
        <v>248</v>
      </c>
      <c r="F1278" s="60">
        <v>2.3522191857013741</v>
      </c>
      <c r="G1278" s="61">
        <v>747932</v>
      </c>
      <c r="H1278" s="61">
        <v>3.9722524192748807</v>
      </c>
      <c r="I1278" s="61">
        <v>100</v>
      </c>
      <c r="J1278" s="61">
        <v>198000000</v>
      </c>
      <c r="K1278" s="61">
        <f t="shared" si="58"/>
        <v>195.79054728202323</v>
      </c>
      <c r="L1278" s="61">
        <v>4589.8724976659223</v>
      </c>
      <c r="M1278" s="61">
        <f>(M404+M289+M220)/3</f>
        <v>78.495165189803274</v>
      </c>
      <c r="N1278" s="60">
        <v>26.634</v>
      </c>
    </row>
    <row r="1279" spans="1:14" x14ac:dyDescent="0.4">
      <c r="A1279" s="43">
        <v>58</v>
      </c>
      <c r="B1279" s="5" t="s">
        <v>147</v>
      </c>
      <c r="C1279" s="5">
        <v>2011</v>
      </c>
      <c r="D1279" s="5" t="s">
        <v>249</v>
      </c>
      <c r="E1279" s="42" t="s">
        <v>248</v>
      </c>
      <c r="F1279" s="60">
        <v>2.4610671432218529</v>
      </c>
      <c r="G1279" s="61">
        <v>744230</v>
      </c>
      <c r="H1279" s="61">
        <v>2.4093198298071883</v>
      </c>
      <c r="I1279" s="61">
        <v>97.756020471920905</v>
      </c>
      <c r="J1279" s="61">
        <v>246800000</v>
      </c>
      <c r="K1279" s="61">
        <f t="shared" si="58"/>
        <v>195.51826072867391</v>
      </c>
      <c r="L1279" s="61">
        <v>4960.0047263907409</v>
      </c>
      <c r="M1279" s="61">
        <f>(M405+M290+M221)/3</f>
        <v>78.007488374576852</v>
      </c>
      <c r="N1279" s="60">
        <v>26.4</v>
      </c>
    </row>
    <row r="1280" spans="1:14" x14ac:dyDescent="0.4">
      <c r="A1280" s="43">
        <v>58</v>
      </c>
      <c r="B1280" s="5" t="s">
        <v>147</v>
      </c>
      <c r="C1280" s="5">
        <v>2012</v>
      </c>
      <c r="D1280" s="5" t="s">
        <v>249</v>
      </c>
      <c r="E1280" s="42" t="s">
        <v>248</v>
      </c>
      <c r="F1280" s="60">
        <v>2.689370213154902</v>
      </c>
      <c r="G1280" s="61">
        <v>743966</v>
      </c>
      <c r="H1280" s="61">
        <v>4.7276150666505572</v>
      </c>
      <c r="I1280" s="61">
        <v>99.266272561849803</v>
      </c>
      <c r="J1280" s="61">
        <v>277910000</v>
      </c>
      <c r="K1280" s="61">
        <f t="shared" si="58"/>
        <v>195.61275420860485</v>
      </c>
      <c r="L1280" s="61">
        <v>5461.3900847126151</v>
      </c>
      <c r="M1280" s="61">
        <f>(M1579+M2292+M406)/3</f>
        <v>60.124391049383803</v>
      </c>
      <c r="N1280" s="60">
        <v>26.4</v>
      </c>
    </row>
    <row r="1281" spans="1:14" x14ac:dyDescent="0.4">
      <c r="A1281" s="43">
        <v>58</v>
      </c>
      <c r="B1281" s="5" t="s">
        <v>147</v>
      </c>
      <c r="C1281" s="5">
        <v>2013</v>
      </c>
      <c r="D1281" s="5" t="s">
        <v>249</v>
      </c>
      <c r="E1281" s="42" t="s">
        <v>248</v>
      </c>
      <c r="F1281" s="60">
        <v>2.6432260308795588</v>
      </c>
      <c r="G1281" s="61">
        <v>747420</v>
      </c>
      <c r="H1281" s="61">
        <v>-0.53668052810571965</v>
      </c>
      <c r="I1281" s="61">
        <v>99.188820077327506</v>
      </c>
      <c r="J1281" s="61">
        <v>200558390</v>
      </c>
      <c r="K1281" s="61">
        <f t="shared" si="58"/>
        <v>195.64052073976734</v>
      </c>
      <c r="L1281" s="61">
        <v>5576.2502148708363</v>
      </c>
      <c r="M1281" s="61">
        <f>(M1580+M407+M2293)/3</f>
        <v>60.147360203909024</v>
      </c>
      <c r="N1281" s="60">
        <v>26.4</v>
      </c>
    </row>
    <row r="1282" spans="1:14" x14ac:dyDescent="0.4">
      <c r="A1282" s="43">
        <v>58</v>
      </c>
      <c r="B1282" s="5" t="s">
        <v>147</v>
      </c>
      <c r="C1282" s="5">
        <v>2014</v>
      </c>
      <c r="D1282" s="5" t="s">
        <v>249</v>
      </c>
      <c r="E1282" s="42" t="s">
        <v>248</v>
      </c>
      <c r="F1282" s="60">
        <v>2.7471007768450906</v>
      </c>
      <c r="G1282" s="61">
        <v>751115</v>
      </c>
      <c r="H1282" s="61">
        <v>-2.1054038866703308</v>
      </c>
      <c r="I1282" s="61">
        <v>98.488739560178999</v>
      </c>
      <c r="J1282" s="61">
        <v>237750048.55000001</v>
      </c>
      <c r="K1282" s="61">
        <f t="shared" si="58"/>
        <v>195.5905118923487</v>
      </c>
      <c r="L1282" s="61">
        <v>5495.3770840318266</v>
      </c>
      <c r="M1282" s="61">
        <f>(M408+M293+M224)/3</f>
        <v>75.289802229730341</v>
      </c>
      <c r="N1282" s="60">
        <v>26.414000000000001</v>
      </c>
    </row>
    <row r="1283" spans="1:14" x14ac:dyDescent="0.4">
      <c r="A1283" s="43">
        <v>58</v>
      </c>
      <c r="B1283" s="5" t="s">
        <v>147</v>
      </c>
      <c r="C1283" s="5">
        <v>2015</v>
      </c>
      <c r="D1283" s="5" t="s">
        <v>249</v>
      </c>
      <c r="E1283" s="42" t="s">
        <v>248</v>
      </c>
      <c r="F1283" s="60">
        <v>2.754761062790799</v>
      </c>
      <c r="G1283" s="61">
        <v>755031</v>
      </c>
      <c r="H1283" s="61">
        <v>3.0043095168452254</v>
      </c>
      <c r="I1283" s="61">
        <v>103.705060330359</v>
      </c>
      <c r="J1283" s="61">
        <v>137700000</v>
      </c>
      <c r="K1283" s="61">
        <f t="shared" si="58"/>
        <v>195.61459561357364</v>
      </c>
      <c r="L1283" s="61">
        <v>5668.4297647442299</v>
      </c>
      <c r="M1283" s="61">
        <f>(M409+M1582+M2295)/3</f>
        <v>59.132610651761269</v>
      </c>
      <c r="N1283" s="60">
        <v>26.440999999999999</v>
      </c>
    </row>
    <row r="1284" spans="1:14" x14ac:dyDescent="0.4">
      <c r="A1284" s="43">
        <v>58</v>
      </c>
      <c r="B1284" s="5" t="s">
        <v>147</v>
      </c>
      <c r="C1284" s="5">
        <v>2016</v>
      </c>
      <c r="D1284" s="5" t="s">
        <v>249</v>
      </c>
      <c r="E1284" s="42" t="s">
        <v>248</v>
      </c>
      <c r="F1284" s="60">
        <v>3.2652383718862263</v>
      </c>
      <c r="G1284" s="61">
        <v>759087</v>
      </c>
      <c r="H1284" s="61">
        <v>0.8981759265169984</v>
      </c>
      <c r="I1284" s="61">
        <v>106.29975019058</v>
      </c>
      <c r="J1284" s="61">
        <v>162654036.35295901</v>
      </c>
      <c r="K1284" s="61">
        <f t="shared" si="58"/>
        <v>195.61520941522988</v>
      </c>
      <c r="L1284" s="61">
        <v>5905.3801956320467</v>
      </c>
      <c r="M1284" s="61">
        <f>(M410+M1583+M2296)/3</f>
        <v>58.499297394296285</v>
      </c>
      <c r="N1284" s="60">
        <v>26.481999999999999</v>
      </c>
    </row>
    <row r="1285" spans="1:14" x14ac:dyDescent="0.4">
      <c r="A1285" s="43">
        <v>58</v>
      </c>
      <c r="B1285" s="5" t="s">
        <v>147</v>
      </c>
      <c r="C1285" s="5">
        <v>2017</v>
      </c>
      <c r="D1285" s="5" t="s">
        <v>249</v>
      </c>
      <c r="E1285" s="42" t="s">
        <v>248</v>
      </c>
      <c r="F1285" s="60">
        <v>3.2411313694559598</v>
      </c>
      <c r="G1285" s="61">
        <v>763252</v>
      </c>
      <c r="H1285" s="61">
        <v>2.1090078739521374</v>
      </c>
      <c r="I1285" s="61">
        <v>106.742834421639</v>
      </c>
      <c r="J1285" s="61">
        <v>327343651.21783</v>
      </c>
      <c r="K1285" s="61">
        <f t="shared" si="58"/>
        <v>195.60677230705073</v>
      </c>
      <c r="L1285" s="61">
        <v>6220.9785682060919</v>
      </c>
      <c r="M1285" s="61">
        <f>(M411+M296+M1584)/3</f>
        <v>72.039188731429874</v>
      </c>
      <c r="N1285" s="60">
        <v>26.538</v>
      </c>
    </row>
    <row r="1286" spans="1:14" x14ac:dyDescent="0.4">
      <c r="A1286" s="43">
        <v>58</v>
      </c>
      <c r="B1286" s="5" t="s">
        <v>147</v>
      </c>
      <c r="C1286" s="5">
        <v>2018</v>
      </c>
      <c r="D1286" s="5" t="s">
        <v>249</v>
      </c>
      <c r="E1286" s="42" t="s">
        <v>248</v>
      </c>
      <c r="F1286" s="60">
        <v>3.2935122734922611</v>
      </c>
      <c r="G1286" s="61">
        <v>785514</v>
      </c>
      <c r="H1286" s="61">
        <v>-2.8874879253939127</v>
      </c>
      <c r="I1286" s="61">
        <v>104.96339582982399</v>
      </c>
      <c r="J1286" s="61">
        <v>1180405596.06866</v>
      </c>
      <c r="K1286" s="61">
        <f t="shared" si="58"/>
        <v>195.61219244528476</v>
      </c>
      <c r="L1286" s="61">
        <v>6094.9098367891838</v>
      </c>
      <c r="M1286" s="61">
        <f>(M412+M1585+M2298)/3</f>
        <v>57.333415187705015</v>
      </c>
      <c r="N1286" s="60">
        <v>26.606000000000002</v>
      </c>
    </row>
    <row r="1287" spans="1:14" x14ac:dyDescent="0.4">
      <c r="A1287" s="43">
        <v>58</v>
      </c>
      <c r="B1287" s="5" t="s">
        <v>147</v>
      </c>
      <c r="C1287" s="5">
        <v>2019</v>
      </c>
      <c r="D1287" s="5" t="s">
        <v>249</v>
      </c>
      <c r="E1287" s="42" t="s">
        <v>248</v>
      </c>
      <c r="F1287" s="60">
        <v>3.5003311411662934</v>
      </c>
      <c r="G1287" s="61">
        <v>798753</v>
      </c>
      <c r="H1287" s="61">
        <v>2.9611884630726735</v>
      </c>
      <c r="I1287" s="61">
        <v>106.878273180477</v>
      </c>
      <c r="J1287" s="61">
        <v>1695179887</v>
      </c>
      <c r="K1287" s="61">
        <f t="shared" si="58"/>
        <v>195.61139138918847</v>
      </c>
      <c r="L1287" s="61">
        <v>6477.2967260799296</v>
      </c>
      <c r="M1287" s="61">
        <f>(M413+M298+M229)/3</f>
        <v>75.858131969511092</v>
      </c>
      <c r="N1287" s="60">
        <v>26.689</v>
      </c>
    </row>
    <row r="1288" spans="1:14" x14ac:dyDescent="0.4">
      <c r="A1288" s="43">
        <v>58</v>
      </c>
      <c r="B1288" s="5" t="s">
        <v>147</v>
      </c>
      <c r="C1288" s="5">
        <v>2020</v>
      </c>
      <c r="D1288" s="5" t="s">
        <v>249</v>
      </c>
      <c r="E1288" s="42" t="s">
        <v>248</v>
      </c>
      <c r="F1288" s="60">
        <v>3.472771016630666</v>
      </c>
      <c r="G1288" s="61">
        <v>797202</v>
      </c>
      <c r="H1288" s="61">
        <v>-26.29609907454234</v>
      </c>
      <c r="I1288" s="61">
        <v>107.365096287648</v>
      </c>
      <c r="J1288" s="61">
        <v>1294482521.1708801</v>
      </c>
      <c r="K1288" s="61">
        <f t="shared" si="58"/>
        <v>195.6101187138413</v>
      </c>
      <c r="L1288" s="61">
        <v>6863.0743459301657</v>
      </c>
      <c r="M1288" s="61">
        <f>(M414+M299+M1587)/3</f>
        <v>72.122226312284454</v>
      </c>
      <c r="N1288" s="60">
        <v>26.786000000000001</v>
      </c>
    </row>
    <row r="1289" spans="1:14" x14ac:dyDescent="0.4">
      <c r="A1289" s="43">
        <v>58</v>
      </c>
      <c r="B1289" s="5" t="s">
        <v>147</v>
      </c>
      <c r="C1289" s="5">
        <v>2021</v>
      </c>
      <c r="D1289" s="5" t="s">
        <v>249</v>
      </c>
      <c r="E1289" s="42" t="s">
        <v>248</v>
      </c>
      <c r="F1289" s="60">
        <f>(F1286+F1287+F1288)/3</f>
        <v>3.42220481042974</v>
      </c>
      <c r="G1289" s="61">
        <v>804567</v>
      </c>
      <c r="H1289" s="61">
        <v>22.417697272359362</v>
      </c>
      <c r="I1289" s="61">
        <v>107.417181977333</v>
      </c>
      <c r="J1289" s="61">
        <v>2236503735.22896</v>
      </c>
      <c r="K1289" s="61">
        <f t="shared" si="58"/>
        <v>195.61123418277154</v>
      </c>
      <c r="L1289" s="61">
        <v>9994.6457042256898</v>
      </c>
      <c r="M1289" s="61">
        <f>(M416+M301+M415)/3</f>
        <v>73.350127926054412</v>
      </c>
      <c r="N1289" s="60">
        <v>26.896999999999998</v>
      </c>
    </row>
    <row r="1290" spans="1:14" x14ac:dyDescent="0.4">
      <c r="A1290" s="43">
        <v>58</v>
      </c>
      <c r="B1290" s="5" t="s">
        <v>147</v>
      </c>
      <c r="C1290" s="5">
        <v>2022</v>
      </c>
      <c r="D1290" s="5" t="s">
        <v>249</v>
      </c>
      <c r="E1290" s="42" t="s">
        <v>248</v>
      </c>
      <c r="F1290" s="60">
        <f>(F1287+F1288+F1289)/3</f>
        <v>3.4651023227422328</v>
      </c>
      <c r="G1290" s="61">
        <v>808726</v>
      </c>
      <c r="H1290" s="61">
        <v>12.037261098032232</v>
      </c>
      <c r="I1290" s="61">
        <v>110.598902625421</v>
      </c>
      <c r="J1290" s="61">
        <v>440109966.13914102</v>
      </c>
      <c r="K1290" s="61">
        <f t="shared" si="58"/>
        <v>195.6109147619338</v>
      </c>
      <c r="L1290" s="61">
        <v>18199.474839696799</v>
      </c>
      <c r="M1290" s="61">
        <f>(M416+M301+M232)/3</f>
        <v>76.489772571361968</v>
      </c>
      <c r="N1290" s="60">
        <v>27.021999999999998</v>
      </c>
    </row>
    <row r="1291" spans="1:14" hidden="1" x14ac:dyDescent="0.4">
      <c r="A1291" s="43">
        <v>59</v>
      </c>
      <c r="B1291" s="5" t="s">
        <v>148</v>
      </c>
      <c r="C1291" s="5">
        <v>2000</v>
      </c>
      <c r="D1291" s="5" t="s">
        <v>250</v>
      </c>
      <c r="E1291" s="42" t="s">
        <v>247</v>
      </c>
      <c r="F1291" s="60">
        <v>0.74919724038472368</v>
      </c>
      <c r="G1291" s="61">
        <v>6656725</v>
      </c>
      <c r="H1291" s="61">
        <v>7.9934467410707839</v>
      </c>
      <c r="I1291" s="61">
        <f>(I923+I1153+I1222)/3</f>
        <v>88.123449594199471</v>
      </c>
      <c r="J1291" s="61">
        <v>349978000</v>
      </c>
      <c r="K1291" s="61">
        <v>120.39216458423579</v>
      </c>
      <c r="L1291" s="61">
        <v>1079.6056663086952</v>
      </c>
      <c r="M1291" s="61">
        <f>(M1153+M923+M1222)/3</f>
        <v>25.800372232272924</v>
      </c>
      <c r="N1291" s="60">
        <v>45.457999999999998</v>
      </c>
    </row>
    <row r="1292" spans="1:14" hidden="1" x14ac:dyDescent="0.4">
      <c r="A1292" s="43">
        <v>59</v>
      </c>
      <c r="B1292" s="5" t="s">
        <v>148</v>
      </c>
      <c r="C1292" s="5">
        <v>2001</v>
      </c>
      <c r="D1292" s="5" t="s">
        <v>250</v>
      </c>
      <c r="E1292" s="42" t="s">
        <v>247</v>
      </c>
      <c r="F1292" s="60">
        <v>0.84823309511556322</v>
      </c>
      <c r="G1292" s="61">
        <v>6837861</v>
      </c>
      <c r="H1292" s="61">
        <v>8.084349380149078</v>
      </c>
      <c r="I1292" s="61">
        <f>(I924+I1154+I1223)/3</f>
        <v>92.679638981864159</v>
      </c>
      <c r="J1292" s="61">
        <v>309826700</v>
      </c>
      <c r="K1292" s="61">
        <v>115.94307173795366</v>
      </c>
      <c r="L1292" s="61">
        <v>1118.9408942863279</v>
      </c>
      <c r="M1292" s="61">
        <f>(M1154+M924+M1223)/3</f>
        <v>26.463949472655177</v>
      </c>
      <c r="N1292" s="60">
        <v>45.963999999999999</v>
      </c>
    </row>
    <row r="1293" spans="1:14" hidden="1" x14ac:dyDescent="0.4">
      <c r="A1293" s="43">
        <v>59</v>
      </c>
      <c r="B1293" s="5" t="s">
        <v>148</v>
      </c>
      <c r="C1293" s="5">
        <v>2002</v>
      </c>
      <c r="D1293" s="5" t="s">
        <v>250</v>
      </c>
      <c r="E1293" s="42" t="s">
        <v>247</v>
      </c>
      <c r="F1293" s="60">
        <v>0.86721934247571342</v>
      </c>
      <c r="G1293" s="61">
        <v>7019908</v>
      </c>
      <c r="H1293" s="61">
        <v>5.131939921545964</v>
      </c>
      <c r="I1293" s="61">
        <f>(I925+I1155+I1224)/3</f>
        <v>74.211227381233186</v>
      </c>
      <c r="J1293" s="61">
        <v>287314900</v>
      </c>
      <c r="K1293" s="61">
        <v>117.99745445029907</v>
      </c>
      <c r="L1293" s="61">
        <v>1119.4242734891084</v>
      </c>
      <c r="M1293" s="61">
        <f>(M925+M1155+M1224)/3</f>
        <v>28.706655182505404</v>
      </c>
      <c r="N1293" s="60">
        <v>46.61</v>
      </c>
    </row>
    <row r="1294" spans="1:14" hidden="1" x14ac:dyDescent="0.4">
      <c r="A1294" s="43">
        <v>59</v>
      </c>
      <c r="B1294" s="5" t="s">
        <v>148</v>
      </c>
      <c r="C1294" s="5">
        <v>2003</v>
      </c>
      <c r="D1294" s="5" t="s">
        <v>250</v>
      </c>
      <c r="E1294" s="42" t="s">
        <v>247</v>
      </c>
      <c r="F1294" s="60">
        <v>0.93395044988941078</v>
      </c>
      <c r="G1294" s="61">
        <v>7201881</v>
      </c>
      <c r="H1294" s="61">
        <v>5.7597407665567459</v>
      </c>
      <c r="I1294" s="61">
        <f>(I926+I1156+I1225)/3</f>
        <v>91.623199272358036</v>
      </c>
      <c r="J1294" s="61">
        <v>390166272.91066301</v>
      </c>
      <c r="K1294" s="61">
        <v>122.24827717553414</v>
      </c>
      <c r="L1294" s="61">
        <v>1142.8113497949053</v>
      </c>
      <c r="M1294" s="61">
        <f>(M926+M1156+M1225)/3</f>
        <v>30.40325445487213</v>
      </c>
      <c r="N1294" s="60">
        <v>47.267000000000003</v>
      </c>
    </row>
    <row r="1295" spans="1:14" hidden="1" x14ac:dyDescent="0.4">
      <c r="A1295" s="43">
        <v>59</v>
      </c>
      <c r="B1295" s="5" t="s">
        <v>148</v>
      </c>
      <c r="C1295" s="5">
        <v>2004</v>
      </c>
      <c r="D1295" s="5" t="s">
        <v>250</v>
      </c>
      <c r="E1295" s="42" t="s">
        <v>247</v>
      </c>
      <c r="F1295" s="60">
        <v>1.0236195837504285</v>
      </c>
      <c r="G1295" s="61">
        <v>7383407</v>
      </c>
      <c r="H1295" s="61">
        <v>6.4519838516075936</v>
      </c>
      <c r="I1295" s="61">
        <f>(I1157+I927+I1226)/3</f>
        <v>92.118256519404653</v>
      </c>
      <c r="J1295" s="61">
        <v>592120092.94589698</v>
      </c>
      <c r="K1295" s="61">
        <v>135.46175874185408</v>
      </c>
      <c r="L1295" s="61">
        <v>1201.2475046191678</v>
      </c>
      <c r="M1295" s="61">
        <f>(M1364+M1456+M1502)/3</f>
        <v>33.877736550441782</v>
      </c>
      <c r="N1295" s="60">
        <v>47.927</v>
      </c>
    </row>
    <row r="1296" spans="1:14" hidden="1" x14ac:dyDescent="0.4">
      <c r="A1296" s="43">
        <v>59</v>
      </c>
      <c r="B1296" s="5" t="s">
        <v>148</v>
      </c>
      <c r="C1296" s="5">
        <v>2005</v>
      </c>
      <c r="D1296" s="5" t="s">
        <v>250</v>
      </c>
      <c r="E1296" s="42" t="s">
        <v>247</v>
      </c>
      <c r="F1296" s="60">
        <v>0.92187135019332789</v>
      </c>
      <c r="G1296" s="61">
        <v>7564613</v>
      </c>
      <c r="H1296" s="61">
        <v>7.2791641583987712</v>
      </c>
      <c r="I1296" s="61">
        <f>(I928+I1158+I1227)/3</f>
        <v>95.456241457081418</v>
      </c>
      <c r="J1296" s="61">
        <v>601059572.180071</v>
      </c>
      <c r="K1296" s="61">
        <v>136.48976801848625</v>
      </c>
      <c r="L1296" s="61">
        <v>1289.8231140921705</v>
      </c>
      <c r="M1296" s="61">
        <f>(M1158+M928+M1227)/3</f>
        <v>33.725083137868957</v>
      </c>
      <c r="N1296" s="60">
        <v>48.585000000000001</v>
      </c>
    </row>
    <row r="1297" spans="1:14" hidden="1" x14ac:dyDescent="0.4">
      <c r="A1297" s="43">
        <v>59</v>
      </c>
      <c r="B1297" s="5" t="s">
        <v>148</v>
      </c>
      <c r="C1297" s="5">
        <v>2006</v>
      </c>
      <c r="D1297" s="5" t="s">
        <v>250</v>
      </c>
      <c r="E1297" s="42" t="s">
        <v>247</v>
      </c>
      <c r="F1297" s="60">
        <v>1.0296054330424005</v>
      </c>
      <c r="G1297" s="61">
        <v>7745200</v>
      </c>
      <c r="H1297" s="61">
        <v>5.3486634652148553</v>
      </c>
      <c r="I1297" s="61">
        <f>(I929+I1159+I1228)/3</f>
        <v>98.571753990480659</v>
      </c>
      <c r="J1297" s="61">
        <v>717591908.17782795</v>
      </c>
      <c r="K1297" s="61">
        <v>133.13183510432017</v>
      </c>
      <c r="L1297" s="61">
        <v>1409.5797482496137</v>
      </c>
      <c r="M1297" s="61">
        <f>(M929+M1159+M1228)/3</f>
        <v>36.303699077921458</v>
      </c>
      <c r="N1297" s="60">
        <v>49.244999999999997</v>
      </c>
    </row>
    <row r="1298" spans="1:14" hidden="1" x14ac:dyDescent="0.4">
      <c r="A1298" s="43">
        <v>59</v>
      </c>
      <c r="B1298" s="5" t="s">
        <v>148</v>
      </c>
      <c r="C1298" s="5">
        <v>2007</v>
      </c>
      <c r="D1298" s="5" t="s">
        <v>250</v>
      </c>
      <c r="E1298" s="42" t="s">
        <v>247</v>
      </c>
      <c r="F1298" s="60">
        <v>1.0771835362451103</v>
      </c>
      <c r="G1298" s="61">
        <v>7924462</v>
      </c>
      <c r="H1298" s="61">
        <v>6.6255071682860063</v>
      </c>
      <c r="I1298" s="61">
        <f>(I930+I1160+I1229)/3</f>
        <v>99.133998820862871</v>
      </c>
      <c r="J1298" s="61">
        <v>966926354.32795203</v>
      </c>
      <c r="K1298" s="61">
        <v>135.07063491791655</v>
      </c>
      <c r="L1298" s="61">
        <v>1559.8860440699555</v>
      </c>
      <c r="M1298" s="61">
        <f>(M930+M1160+M1229)/3</f>
        <v>37.38718225867094</v>
      </c>
      <c r="N1298" s="60">
        <v>49.905000000000001</v>
      </c>
    </row>
    <row r="1299" spans="1:14" hidden="1" x14ac:dyDescent="0.4">
      <c r="A1299" s="43">
        <v>59</v>
      </c>
      <c r="B1299" s="5" t="s">
        <v>148</v>
      </c>
      <c r="C1299" s="5">
        <v>2008</v>
      </c>
      <c r="D1299" s="5" t="s">
        <v>250</v>
      </c>
      <c r="E1299" s="42" t="s">
        <v>247</v>
      </c>
      <c r="F1299" s="60">
        <v>1.0599032780092565</v>
      </c>
      <c r="G1299" s="61">
        <v>8101777</v>
      </c>
      <c r="H1299" s="61">
        <v>7.7905136392614054</v>
      </c>
      <c r="I1299" s="61">
        <f>(I931+I1161+I1230)/3</f>
        <v>99.567596587703505</v>
      </c>
      <c r="J1299" s="61">
        <v>1200798087.0461299</v>
      </c>
      <c r="K1299" s="61">
        <v>135.74895519305349</v>
      </c>
      <c r="L1299" s="61">
        <v>1713.4181644035145</v>
      </c>
      <c r="M1299" s="61">
        <f>(M931+M1161+M1230)/3</f>
        <v>38.767498671725882</v>
      </c>
      <c r="N1299" s="60">
        <v>50.566000000000003</v>
      </c>
    </row>
    <row r="1300" spans="1:14" hidden="1" x14ac:dyDescent="0.4">
      <c r="A1300" s="43">
        <v>59</v>
      </c>
      <c r="B1300" s="5" t="s">
        <v>148</v>
      </c>
      <c r="C1300" s="5">
        <v>2009</v>
      </c>
      <c r="D1300" s="5" t="s">
        <v>250</v>
      </c>
      <c r="E1300" s="42" t="s">
        <v>247</v>
      </c>
      <c r="F1300" s="60">
        <v>0.97530572159865614</v>
      </c>
      <c r="G1300" s="61">
        <v>8277302</v>
      </c>
      <c r="H1300" s="61">
        <v>7.6537324232293713</v>
      </c>
      <c r="I1300" s="61">
        <f>(I932+I1162+I1231)/3</f>
        <v>96.39753724287165</v>
      </c>
      <c r="J1300" s="61">
        <v>494497450.52171803</v>
      </c>
      <c r="K1300" s="61">
        <v>96.90500601889039</v>
      </c>
      <c r="L1300" s="61">
        <v>1762.3491602917363</v>
      </c>
      <c r="M1300" s="61">
        <f>(M1162+M932+M1231)/3</f>
        <v>38.054500667903888</v>
      </c>
      <c r="N1300" s="60">
        <v>51.225000000000001</v>
      </c>
    </row>
    <row r="1301" spans="1:14" hidden="1" x14ac:dyDescent="0.4">
      <c r="A1301" s="43">
        <v>59</v>
      </c>
      <c r="B1301" s="5" t="s">
        <v>148</v>
      </c>
      <c r="C1301" s="5">
        <v>2010</v>
      </c>
      <c r="D1301" s="5" t="s">
        <v>250</v>
      </c>
      <c r="E1301" s="42" t="s">
        <v>247</v>
      </c>
      <c r="F1301" s="60">
        <v>0.9379792740044206</v>
      </c>
      <c r="G1301" s="61">
        <v>8450933</v>
      </c>
      <c r="H1301" s="61">
        <v>4.6760432949900945</v>
      </c>
      <c r="I1301" s="61">
        <f>(I933+I1163+I1232)/3</f>
        <v>95.320632973449491</v>
      </c>
      <c r="J1301" s="61">
        <v>607376418.07128799</v>
      </c>
      <c r="K1301" s="61">
        <v>109.44183824168188</v>
      </c>
      <c r="L1301" s="61">
        <v>1874.2717037259868</v>
      </c>
      <c r="M1301" s="61">
        <f>(M933+M1163+M1232)/3</f>
        <v>36.421521404919027</v>
      </c>
      <c r="N1301" s="60">
        <v>51.884999999999998</v>
      </c>
    </row>
    <row r="1302" spans="1:14" hidden="1" x14ac:dyDescent="0.4">
      <c r="A1302" s="43">
        <v>59</v>
      </c>
      <c r="B1302" s="5" t="s">
        <v>148</v>
      </c>
      <c r="C1302" s="5">
        <v>2011</v>
      </c>
      <c r="D1302" s="5" t="s">
        <v>250</v>
      </c>
      <c r="E1302" s="42" t="s">
        <v>247</v>
      </c>
      <c r="F1302" s="60">
        <v>1.0983352399720545</v>
      </c>
      <c r="G1302" s="61">
        <v>8622504</v>
      </c>
      <c r="H1302" s="61">
        <v>7.8072052366428011</v>
      </c>
      <c r="I1302" s="61">
        <f>(I1164+I934+I1233)/3</f>
        <v>93.803769722994801</v>
      </c>
      <c r="J1302" s="61">
        <v>1042571020.7703</v>
      </c>
      <c r="K1302" s="61">
        <v>122.21690259733671</v>
      </c>
      <c r="L1302" s="61">
        <v>2053.9596949340294</v>
      </c>
      <c r="M1302" s="61">
        <f>(M934+M1164+M1233)/3</f>
        <v>36.266782574029321</v>
      </c>
      <c r="N1302" s="60">
        <v>52.542999999999999</v>
      </c>
    </row>
    <row r="1303" spans="1:14" hidden="1" x14ac:dyDescent="0.4">
      <c r="A1303" s="43">
        <v>59</v>
      </c>
      <c r="B1303" s="5" t="s">
        <v>148</v>
      </c>
      <c r="C1303" s="5">
        <v>2012</v>
      </c>
      <c r="D1303" s="5" t="s">
        <v>250</v>
      </c>
      <c r="E1303" s="42" t="s">
        <v>247</v>
      </c>
      <c r="F1303" s="60">
        <v>1.1356896271504591</v>
      </c>
      <c r="G1303" s="61">
        <v>8792367</v>
      </c>
      <c r="H1303" s="61">
        <v>3.5797874261375568</v>
      </c>
      <c r="I1303" s="61">
        <f>(I1165+I935+I1234)/3</f>
        <v>90.158072896817828</v>
      </c>
      <c r="J1303" s="61">
        <v>1081346795.5882199</v>
      </c>
      <c r="K1303" s="61">
        <v>121.18821580828481</v>
      </c>
      <c r="L1303" s="61">
        <v>2107.345427865956</v>
      </c>
      <c r="M1303" s="61">
        <f>(M935+M1165+M1234)/3</f>
        <v>37.232971735505423</v>
      </c>
      <c r="N1303" s="60">
        <v>53.201999999999998</v>
      </c>
    </row>
    <row r="1304" spans="1:14" hidden="1" x14ac:dyDescent="0.4">
      <c r="A1304" s="43">
        <v>59</v>
      </c>
      <c r="B1304" s="5" t="s">
        <v>148</v>
      </c>
      <c r="C1304" s="5">
        <v>2013</v>
      </c>
      <c r="D1304" s="5" t="s">
        <v>250</v>
      </c>
      <c r="E1304" s="42" t="s">
        <v>247</v>
      </c>
      <c r="F1304" s="60">
        <v>1.0808359253121731</v>
      </c>
      <c r="G1304" s="61">
        <v>8960657</v>
      </c>
      <c r="H1304" s="61">
        <v>1.374030518564922</v>
      </c>
      <c r="I1304" s="61">
        <f>(I936+I1166+I1235)/3</f>
        <v>91.220853584914664</v>
      </c>
      <c r="J1304" s="61">
        <v>1069029263.15978</v>
      </c>
      <c r="K1304" s="61">
        <v>116.30604924743599</v>
      </c>
      <c r="L1304" s="61">
        <v>2064.5505362948302</v>
      </c>
      <c r="M1304" s="61">
        <f>(M1166+M936+M1235)/3</f>
        <v>39.135300163292776</v>
      </c>
      <c r="N1304" s="60">
        <v>53.857999999999997</v>
      </c>
    </row>
    <row r="1305" spans="1:14" hidden="1" x14ac:dyDescent="0.4">
      <c r="A1305" s="43">
        <v>59</v>
      </c>
      <c r="B1305" s="5" t="s">
        <v>148</v>
      </c>
      <c r="C1305" s="5">
        <v>2014</v>
      </c>
      <c r="D1305" s="5" t="s">
        <v>250</v>
      </c>
      <c r="E1305" s="42" t="s">
        <v>247</v>
      </c>
      <c r="F1305" s="60">
        <v>1.0828513101557586</v>
      </c>
      <c r="G1305" s="61">
        <v>9127846</v>
      </c>
      <c r="H1305" s="61">
        <v>6.849356724801865</v>
      </c>
      <c r="I1305" s="61">
        <f>(I1167+I937+I1236)/3</f>
        <v>68.66914895175799</v>
      </c>
      <c r="J1305" s="61">
        <v>1704790710.0386801</v>
      </c>
      <c r="K1305" s="61">
        <v>112.97509728471047</v>
      </c>
      <c r="L1305" s="61">
        <v>2164.4245500931816</v>
      </c>
      <c r="M1305" s="61">
        <f>(M937+M1167+M1236)/3</f>
        <v>40.541310163053225</v>
      </c>
      <c r="N1305" s="60">
        <v>54.514000000000003</v>
      </c>
    </row>
    <row r="1306" spans="1:14" hidden="1" x14ac:dyDescent="0.4">
      <c r="A1306" s="43">
        <v>59</v>
      </c>
      <c r="B1306" s="5" t="s">
        <v>148</v>
      </c>
      <c r="C1306" s="5">
        <v>2015</v>
      </c>
      <c r="D1306" s="5" t="s">
        <v>250</v>
      </c>
      <c r="E1306" s="42" t="s">
        <v>247</v>
      </c>
      <c r="F1306" s="60">
        <v>1.1338097079941321</v>
      </c>
      <c r="G1306" s="61">
        <v>9294505</v>
      </c>
      <c r="H1306" s="61">
        <v>6.9327703694636966</v>
      </c>
      <c r="I1306" s="61">
        <f>(I938+I1168+I1237)/3</f>
        <v>81.734520032826367</v>
      </c>
      <c r="J1306" s="61">
        <v>1316679827.3359699</v>
      </c>
      <c r="K1306" s="61">
        <v>107.26440535424014</v>
      </c>
      <c r="L1306" s="61">
        <v>2257.2252836935418</v>
      </c>
      <c r="M1306" s="61">
        <f>(M938+M1168+M1237)/3</f>
        <v>37.29390002477907</v>
      </c>
      <c r="N1306" s="60">
        <v>55.164999999999999</v>
      </c>
    </row>
    <row r="1307" spans="1:14" hidden="1" x14ac:dyDescent="0.4">
      <c r="A1307" s="43">
        <v>59</v>
      </c>
      <c r="B1307" s="5" t="s">
        <v>148</v>
      </c>
      <c r="C1307" s="5">
        <v>2016</v>
      </c>
      <c r="D1307" s="5" t="s">
        <v>250</v>
      </c>
      <c r="E1307" s="42" t="s">
        <v>247</v>
      </c>
      <c r="F1307" s="60">
        <v>1.0987128147118246</v>
      </c>
      <c r="G1307" s="61">
        <v>9460798</v>
      </c>
      <c r="H1307" s="61">
        <v>3.6780681442604219</v>
      </c>
      <c r="I1307" s="61">
        <f>(I1169+I939+I1238)/3</f>
        <v>86.208607487601043</v>
      </c>
      <c r="J1307" s="61">
        <v>1147030449.99683</v>
      </c>
      <c r="K1307" s="61">
        <v>99.815716950592432</v>
      </c>
      <c r="L1307" s="61">
        <v>2295.5362700042347</v>
      </c>
      <c r="M1307" s="61">
        <f>(M1169+M939+M1238)/3</f>
        <v>37.811149059721451</v>
      </c>
      <c r="N1307" s="60">
        <v>55.813000000000002</v>
      </c>
    </row>
    <row r="1308" spans="1:14" hidden="1" x14ac:dyDescent="0.4">
      <c r="A1308" s="43">
        <v>59</v>
      </c>
      <c r="B1308" s="5" t="s">
        <v>148</v>
      </c>
      <c r="C1308" s="5">
        <v>2017</v>
      </c>
      <c r="D1308" s="5" t="s">
        <v>250</v>
      </c>
      <c r="E1308" s="42" t="s">
        <v>247</v>
      </c>
      <c r="F1308" s="60">
        <v>0.97404735633970108</v>
      </c>
      <c r="G1308" s="61">
        <v>9626842</v>
      </c>
      <c r="H1308" s="61">
        <v>4.5128429763521041</v>
      </c>
      <c r="I1308" s="61">
        <f>(I940+I1239+I1170)/3</f>
        <v>85.871110817939723</v>
      </c>
      <c r="J1308" s="61">
        <v>949955941.51777899</v>
      </c>
      <c r="K1308" s="61">
        <v>101.8131110796223</v>
      </c>
      <c r="L1308" s="61">
        <v>2403.3060883930293</v>
      </c>
      <c r="M1308" s="61">
        <f>(M1170+M940+M1239)/3</f>
        <v>38.058687383440208</v>
      </c>
      <c r="N1308" s="60">
        <v>56.457000000000001</v>
      </c>
    </row>
    <row r="1309" spans="1:14" hidden="1" x14ac:dyDescent="0.4">
      <c r="A1309" s="43">
        <v>59</v>
      </c>
      <c r="B1309" s="5" t="s">
        <v>148</v>
      </c>
      <c r="C1309" s="5">
        <v>2018</v>
      </c>
      <c r="D1309" s="5" t="s">
        <v>250</v>
      </c>
      <c r="E1309" s="42" t="s">
        <v>247</v>
      </c>
      <c r="F1309" s="60">
        <v>0.92223407894535292</v>
      </c>
      <c r="G1309" s="61">
        <v>9792850</v>
      </c>
      <c r="H1309" s="61">
        <v>1.9472169153104346</v>
      </c>
      <c r="I1309" s="61">
        <f>(I941+I1171+I1240)/3</f>
        <v>86.702550916653038</v>
      </c>
      <c r="J1309" s="61">
        <v>1442587576.2096</v>
      </c>
      <c r="K1309" s="61">
        <v>103.55116221545187</v>
      </c>
      <c r="L1309" s="61">
        <v>2457.6860424185984</v>
      </c>
      <c r="M1309" s="61">
        <f>(M1171+M941+M1240)/3</f>
        <v>37.721245489313567</v>
      </c>
      <c r="N1309" s="60">
        <v>57.095999999999997</v>
      </c>
    </row>
    <row r="1310" spans="1:14" hidden="1" x14ac:dyDescent="0.4">
      <c r="A1310" s="43">
        <v>59</v>
      </c>
      <c r="B1310" s="5" t="s">
        <v>148</v>
      </c>
      <c r="C1310" s="5">
        <v>2019</v>
      </c>
      <c r="D1310" s="5" t="s">
        <v>250</v>
      </c>
      <c r="E1310" s="42" t="s">
        <v>247</v>
      </c>
      <c r="F1310" s="60">
        <v>1.0238553147162182</v>
      </c>
      <c r="G1310" s="61">
        <v>9958829</v>
      </c>
      <c r="H1310" s="61">
        <v>4.1266971333594427</v>
      </c>
      <c r="I1310" s="61">
        <f>(I942+I1172+I1241)/3</f>
        <v>85.356824996840217</v>
      </c>
      <c r="J1310" s="61">
        <v>955095297.98042798</v>
      </c>
      <c r="K1310" s="61">
        <v>98.027589708346341</v>
      </c>
      <c r="L1310" s="61">
        <v>2519.3661846730934</v>
      </c>
      <c r="M1310" s="61">
        <f>(M942+M1172+M1241)/3</f>
        <v>37.863693977491749</v>
      </c>
      <c r="N1310" s="60">
        <v>57.73</v>
      </c>
    </row>
    <row r="1311" spans="1:14" hidden="1" x14ac:dyDescent="0.4">
      <c r="A1311" s="43">
        <v>59</v>
      </c>
      <c r="B1311" s="5" t="s">
        <v>148</v>
      </c>
      <c r="C1311" s="5">
        <v>2020</v>
      </c>
      <c r="D1311" s="5" t="s">
        <v>250</v>
      </c>
      <c r="E1311" s="42" t="s">
        <v>247</v>
      </c>
      <c r="F1311" s="60">
        <v>0.87291117170002896</v>
      </c>
      <c r="G1311" s="61">
        <v>10121763</v>
      </c>
      <c r="H1311" s="61">
        <v>4.634186674661251</v>
      </c>
      <c r="I1311" s="61">
        <f>(I943+I1173+I1242)/3</f>
        <v>87.319053178438296</v>
      </c>
      <c r="J1311" s="61">
        <v>236016866.15963599</v>
      </c>
      <c r="K1311" s="61">
        <v>85.619418110895467</v>
      </c>
      <c r="L1311" s="61">
        <v>2354.1214338730724</v>
      </c>
      <c r="M1311" s="61">
        <f>(M1173+M943+M1242)/3</f>
        <v>37.881208950081835</v>
      </c>
      <c r="N1311" s="60">
        <v>58.359000000000002</v>
      </c>
    </row>
    <row r="1312" spans="1:14" hidden="1" x14ac:dyDescent="0.4">
      <c r="A1312" s="43">
        <v>59</v>
      </c>
      <c r="B1312" s="5" t="s">
        <v>148</v>
      </c>
      <c r="C1312" s="5">
        <v>2021</v>
      </c>
      <c r="D1312" s="5" t="s">
        <v>250</v>
      </c>
      <c r="E1312" s="42" t="s">
        <v>247</v>
      </c>
      <c r="F1312" s="60">
        <f>(F1309+F1310+F1311)/3</f>
        <v>0.93966685512053338</v>
      </c>
      <c r="G1312" s="61">
        <v>10278345</v>
      </c>
      <c r="H1312" s="61">
        <v>3.8009235727918309</v>
      </c>
      <c r="I1312" s="61">
        <f>(I1174+I944+I1243)/3</f>
        <v>86.809881819947961</v>
      </c>
      <c r="J1312" s="61">
        <v>800315953.18234301</v>
      </c>
      <c r="K1312" s="61">
        <v>101.57228007210716</v>
      </c>
      <c r="L1312" s="61">
        <v>2771.7226538757191</v>
      </c>
      <c r="M1312" s="61">
        <f>(M1174+M944+M1243)/3</f>
        <v>37.82204947229571</v>
      </c>
      <c r="N1312" s="60">
        <v>58.981999999999999</v>
      </c>
    </row>
    <row r="1313" spans="1:14" hidden="1" x14ac:dyDescent="0.4">
      <c r="A1313" s="43">
        <v>59</v>
      </c>
      <c r="B1313" s="5" t="s">
        <v>148</v>
      </c>
      <c r="C1313" s="5">
        <v>2022</v>
      </c>
      <c r="D1313" s="5" t="s">
        <v>250</v>
      </c>
      <c r="E1313" s="42" t="s">
        <v>247</v>
      </c>
      <c r="F1313" s="60">
        <f>(F1310+F1311+F1312)/3</f>
        <v>0.94547778051226017</v>
      </c>
      <c r="G1313" s="61">
        <v>10432860</v>
      </c>
      <c r="H1313" s="61">
        <v>9.1458015152628747</v>
      </c>
      <c r="I1313" s="61">
        <f>(I1175+I945+I1244)/3</f>
        <v>84.798523876022045</v>
      </c>
      <c r="J1313" s="61">
        <v>758999597.63419199</v>
      </c>
      <c r="K1313" s="61">
        <v>111.07308240827487</v>
      </c>
      <c r="L1313" s="61">
        <v>3040.1730459684209</v>
      </c>
      <c r="M1313" s="61">
        <f>(M945+M1175+M1244)/3</f>
        <v>37.855650799956429</v>
      </c>
      <c r="N1313" s="60">
        <v>59.6</v>
      </c>
    </row>
    <row r="1314" spans="1:14" hidden="1" x14ac:dyDescent="0.4">
      <c r="A1314" s="43">
        <v>60</v>
      </c>
      <c r="B1314" s="5" t="s">
        <v>149</v>
      </c>
      <c r="C1314" s="5">
        <v>2000</v>
      </c>
      <c r="D1314" s="5" t="s">
        <v>251</v>
      </c>
      <c r="E1314" s="5" t="s">
        <v>248</v>
      </c>
      <c r="F1314" s="60">
        <v>5.3504510002036048</v>
      </c>
      <c r="G1314" s="61">
        <v>10210971</v>
      </c>
      <c r="H1314" s="61">
        <v>9.5834809163727499</v>
      </c>
      <c r="I1314" s="61">
        <v>73.004317615864693</v>
      </c>
      <c r="J1314" s="61">
        <v>2747712559.8138199</v>
      </c>
      <c r="K1314" s="61">
        <v>137.40660123511975</v>
      </c>
      <c r="L1314" s="61">
        <v>4624.2816567029531</v>
      </c>
      <c r="M1314" s="61">
        <f>(M1176+M808+M739)/3</f>
        <v>47.055584248885594</v>
      </c>
      <c r="N1314" s="60">
        <v>64.575000000000003</v>
      </c>
    </row>
    <row r="1315" spans="1:14" hidden="1" x14ac:dyDescent="0.4">
      <c r="A1315" s="43">
        <v>60</v>
      </c>
      <c r="B1315" s="5" t="s">
        <v>149</v>
      </c>
      <c r="C1315" s="5">
        <v>2001</v>
      </c>
      <c r="D1315" s="5" t="s">
        <v>251</v>
      </c>
      <c r="E1315" s="5" t="s">
        <v>248</v>
      </c>
      <c r="F1315" s="60">
        <v>5.5244152289023418</v>
      </c>
      <c r="G1315" s="61">
        <v>10187576</v>
      </c>
      <c r="H1315" s="61">
        <v>11.046563989159509</v>
      </c>
      <c r="I1315" s="61">
        <v>78.728974791630407</v>
      </c>
      <c r="J1315" s="61">
        <v>4058819560.6983399</v>
      </c>
      <c r="K1315" s="61">
        <v>131.0450687395689</v>
      </c>
      <c r="L1315" s="61">
        <v>5276.0331890549551</v>
      </c>
      <c r="M1315" s="61">
        <f t="shared" ref="M1315:M1316" si="59">(M1177+M809+M740)/3</f>
        <v>47.172278625979423</v>
      </c>
      <c r="N1315" s="60">
        <v>64.67</v>
      </c>
    </row>
    <row r="1316" spans="1:14" hidden="1" x14ac:dyDescent="0.4">
      <c r="A1316" s="43">
        <v>60</v>
      </c>
      <c r="B1316" s="5" t="s">
        <v>149</v>
      </c>
      <c r="C1316" s="5">
        <v>2002</v>
      </c>
      <c r="D1316" s="5" t="s">
        <v>251</v>
      </c>
      <c r="E1316" s="5" t="s">
        <v>248</v>
      </c>
      <c r="F1316" s="60">
        <v>5.4731809712511792</v>
      </c>
      <c r="G1316" s="61">
        <v>10158608</v>
      </c>
      <c r="H1316" s="61">
        <v>8.0915058309524426</v>
      </c>
      <c r="I1316" s="61">
        <v>86.891330666187102</v>
      </c>
      <c r="J1316" s="61">
        <v>3643428379.5199499</v>
      </c>
      <c r="K1316" s="61">
        <v>118.32010916229162</v>
      </c>
      <c r="L1316" s="61">
        <v>6655.3330086531887</v>
      </c>
      <c r="M1316" s="61">
        <f t="shared" si="59"/>
        <v>49.76844814104652</v>
      </c>
      <c r="N1316" s="60">
        <v>65.081000000000003</v>
      </c>
    </row>
    <row r="1317" spans="1:14" hidden="1" x14ac:dyDescent="0.4">
      <c r="A1317" s="43">
        <v>60</v>
      </c>
      <c r="B1317" s="5" t="s">
        <v>149</v>
      </c>
      <c r="C1317" s="5">
        <v>2003</v>
      </c>
      <c r="D1317" s="5" t="s">
        <v>251</v>
      </c>
      <c r="E1317" s="5" t="s">
        <v>248</v>
      </c>
      <c r="F1317" s="60">
        <v>5.7442718098490442</v>
      </c>
      <c r="G1317" s="61">
        <v>10129552</v>
      </c>
      <c r="H1317" s="61">
        <v>5.4334461064052846</v>
      </c>
      <c r="I1317" s="61">
        <v>89.154852059592102</v>
      </c>
      <c r="J1317" s="61">
        <v>4157510420.3335199</v>
      </c>
      <c r="K1317" s="61">
        <v>116.62933701397245</v>
      </c>
      <c r="L1317" s="61">
        <v>8419.4308709810321</v>
      </c>
      <c r="M1317" s="61">
        <f>(M811+M1179+M1271)/3</f>
        <v>58.311647122503757</v>
      </c>
      <c r="N1317" s="60">
        <v>65.489000000000004</v>
      </c>
    </row>
    <row r="1318" spans="1:14" hidden="1" x14ac:dyDescent="0.4">
      <c r="A1318" s="43">
        <v>60</v>
      </c>
      <c r="B1318" s="5" t="s">
        <v>149</v>
      </c>
      <c r="C1318" s="5">
        <v>2004</v>
      </c>
      <c r="D1318" s="5" t="s">
        <v>251</v>
      </c>
      <c r="E1318" s="5" t="s">
        <v>248</v>
      </c>
      <c r="F1318" s="60">
        <v>5.5752434960373582</v>
      </c>
      <c r="G1318" s="61">
        <v>10107146</v>
      </c>
      <c r="H1318" s="61">
        <v>5.0910707251638598</v>
      </c>
      <c r="I1318" s="61">
        <v>94.882992654476595</v>
      </c>
      <c r="J1318" s="61">
        <v>4538099567.1578903</v>
      </c>
      <c r="K1318" s="61">
        <v>123.44630585826405</v>
      </c>
      <c r="L1318" s="61">
        <v>10301.703394674296</v>
      </c>
      <c r="M1318" s="61">
        <f>(M812+M1180+M1272)/3</f>
        <v>61.875059989738048</v>
      </c>
      <c r="N1318" s="60">
        <v>65.896000000000001</v>
      </c>
    </row>
    <row r="1319" spans="1:14" hidden="1" x14ac:dyDescent="0.4">
      <c r="A1319" s="43">
        <v>60</v>
      </c>
      <c r="B1319" s="5" t="s">
        <v>149</v>
      </c>
      <c r="C1319" s="5">
        <v>2005</v>
      </c>
      <c r="D1319" s="5" t="s">
        <v>251</v>
      </c>
      <c r="E1319" s="5" t="s">
        <v>248</v>
      </c>
      <c r="F1319" s="60">
        <v>5.5438524486557785</v>
      </c>
      <c r="G1319" s="61">
        <v>10087065</v>
      </c>
      <c r="H1319" s="61">
        <v>2.6270309465173511</v>
      </c>
      <c r="I1319" s="61">
        <v>96.223248108893003</v>
      </c>
      <c r="J1319" s="61">
        <v>27489690204.0215</v>
      </c>
      <c r="K1319" s="61">
        <v>127.81308898628127</v>
      </c>
      <c r="L1319" s="61">
        <v>11223.399303259817</v>
      </c>
      <c r="M1319" s="61">
        <f>(M1316+M1317+M1318)/3</f>
        <v>56.651718417762773</v>
      </c>
      <c r="N1319" s="60">
        <v>66.364999999999995</v>
      </c>
    </row>
    <row r="1320" spans="1:14" hidden="1" x14ac:dyDescent="0.4">
      <c r="A1320" s="43">
        <v>60</v>
      </c>
      <c r="B1320" s="5" t="s">
        <v>149</v>
      </c>
      <c r="C1320" s="5">
        <v>2006</v>
      </c>
      <c r="D1320" s="5" t="s">
        <v>251</v>
      </c>
      <c r="E1320" s="5" t="s">
        <v>248</v>
      </c>
      <c r="F1320" s="60">
        <v>5.5064504630452458</v>
      </c>
      <c r="G1320" s="61">
        <v>10071370</v>
      </c>
      <c r="H1320" s="61">
        <v>3.6566864397030514</v>
      </c>
      <c r="I1320" s="61">
        <v>91.631540575118606</v>
      </c>
      <c r="J1320" s="61">
        <v>18678720024.686199</v>
      </c>
      <c r="K1320" s="61">
        <v>149.0086364948726</v>
      </c>
      <c r="L1320" s="61">
        <v>11489.560865408774</v>
      </c>
      <c r="M1320" s="61">
        <f t="shared" ref="M1320:M1328" si="60">(M1317+M1318+M1319)/3</f>
        <v>58.946141843334857</v>
      </c>
      <c r="N1320" s="60">
        <v>66.894999999999996</v>
      </c>
    </row>
    <row r="1321" spans="1:14" hidden="1" x14ac:dyDescent="0.4">
      <c r="A1321" s="43">
        <v>60</v>
      </c>
      <c r="B1321" s="5" t="s">
        <v>149</v>
      </c>
      <c r="C1321" s="5">
        <v>2007</v>
      </c>
      <c r="D1321" s="5" t="s">
        <v>251</v>
      </c>
      <c r="E1321" s="5" t="s">
        <v>248</v>
      </c>
      <c r="F1321" s="60">
        <v>5.3551688680539948</v>
      </c>
      <c r="G1321" s="61">
        <v>10055780</v>
      </c>
      <c r="H1321" s="61">
        <v>5.4436772166658329</v>
      </c>
      <c r="I1321" s="61">
        <v>101.994322770571</v>
      </c>
      <c r="J1321" s="61">
        <v>70631297038.916397</v>
      </c>
      <c r="K1321" s="61">
        <v>155.49825036211394</v>
      </c>
      <c r="L1321" s="61">
        <v>13940.909276199853</v>
      </c>
      <c r="M1321" s="61">
        <f t="shared" si="60"/>
        <v>59.157640083611888</v>
      </c>
      <c r="N1321" s="60">
        <v>67.421000000000006</v>
      </c>
    </row>
    <row r="1322" spans="1:14" hidden="1" x14ac:dyDescent="0.4">
      <c r="A1322" s="43">
        <v>60</v>
      </c>
      <c r="B1322" s="5" t="s">
        <v>149</v>
      </c>
      <c r="C1322" s="5">
        <v>2008</v>
      </c>
      <c r="D1322" s="5" t="s">
        <v>251</v>
      </c>
      <c r="E1322" s="5" t="s">
        <v>248</v>
      </c>
      <c r="F1322" s="60">
        <v>5.2812519550341159</v>
      </c>
      <c r="G1322" s="61">
        <v>10038188</v>
      </c>
      <c r="H1322" s="61">
        <v>4.8061386675782387</v>
      </c>
      <c r="I1322" s="61">
        <v>104.886538280002</v>
      </c>
      <c r="J1322" s="61">
        <v>75107772943.204498</v>
      </c>
      <c r="K1322" s="61">
        <v>158.32529784281391</v>
      </c>
      <c r="L1322" s="61">
        <v>15772.330083938255</v>
      </c>
      <c r="M1322" s="61">
        <f t="shared" si="60"/>
        <v>58.251833448236503</v>
      </c>
      <c r="N1322" s="60">
        <v>67.942999999999998</v>
      </c>
    </row>
    <row r="1323" spans="1:14" hidden="1" x14ac:dyDescent="0.4">
      <c r="A1323" s="43">
        <v>60</v>
      </c>
      <c r="B1323" s="5" t="s">
        <v>149</v>
      </c>
      <c r="C1323" s="5">
        <v>2009</v>
      </c>
      <c r="D1323" s="5" t="s">
        <v>251</v>
      </c>
      <c r="E1323" s="5" t="s">
        <v>248</v>
      </c>
      <c r="F1323" s="60">
        <v>4.7730989309214635</v>
      </c>
      <c r="G1323" s="61">
        <v>10022650</v>
      </c>
      <c r="H1323" s="61">
        <v>4.1990645514699025</v>
      </c>
      <c r="I1323" s="61">
        <v>98.983234260584197</v>
      </c>
      <c r="J1323" s="61">
        <v>-2792080129.1221099</v>
      </c>
      <c r="K1323" s="61">
        <v>144.99989743889847</v>
      </c>
      <c r="L1323" s="61">
        <v>13077.305465178031</v>
      </c>
      <c r="M1323" s="61">
        <f t="shared" si="60"/>
        <v>58.785205125061083</v>
      </c>
      <c r="N1323" s="60">
        <v>68.459999999999994</v>
      </c>
    </row>
    <row r="1324" spans="1:14" hidden="1" x14ac:dyDescent="0.4">
      <c r="A1324" s="43">
        <v>60</v>
      </c>
      <c r="B1324" s="5" t="s">
        <v>149</v>
      </c>
      <c r="C1324" s="5">
        <v>2010</v>
      </c>
      <c r="D1324" s="5" t="s">
        <v>251</v>
      </c>
      <c r="E1324" s="5" t="s">
        <v>248</v>
      </c>
      <c r="F1324" s="60">
        <v>4.788038987510328</v>
      </c>
      <c r="G1324" s="61">
        <v>10000023</v>
      </c>
      <c r="H1324" s="61">
        <v>2.5325704530004884</v>
      </c>
      <c r="I1324" s="61">
        <v>100</v>
      </c>
      <c r="J1324" s="61">
        <v>-20770280260.779999</v>
      </c>
      <c r="K1324" s="61">
        <v>157.46491379890909</v>
      </c>
      <c r="L1324" s="61">
        <v>13217.504595110762</v>
      </c>
      <c r="M1324" s="61">
        <f t="shared" si="60"/>
        <v>58.73155955230316</v>
      </c>
      <c r="N1324" s="60">
        <v>68.911000000000001</v>
      </c>
    </row>
    <row r="1325" spans="1:14" hidden="1" x14ac:dyDescent="0.4">
      <c r="A1325" s="43">
        <v>60</v>
      </c>
      <c r="B1325" s="5" t="s">
        <v>149</v>
      </c>
      <c r="C1325" s="5">
        <v>2011</v>
      </c>
      <c r="D1325" s="5" t="s">
        <v>251</v>
      </c>
      <c r="E1325" s="5" t="s">
        <v>248</v>
      </c>
      <c r="F1325" s="60">
        <v>4.7040297031798</v>
      </c>
      <c r="G1325" s="61">
        <v>9971727</v>
      </c>
      <c r="H1325" s="61">
        <v>1.9287207028937559</v>
      </c>
      <c r="I1325" s="61">
        <v>99.753679537228294</v>
      </c>
      <c r="J1325" s="61">
        <v>10740966550.9834</v>
      </c>
      <c r="K1325" s="61">
        <v>166.43318314167095</v>
      </c>
      <c r="L1325" s="61">
        <v>14234.471576936987</v>
      </c>
      <c r="M1325" s="61">
        <f t="shared" si="60"/>
        <v>58.589532708533589</v>
      </c>
      <c r="N1325" s="60">
        <v>69.358000000000004</v>
      </c>
    </row>
    <row r="1326" spans="1:14" hidden="1" x14ac:dyDescent="0.4">
      <c r="A1326" s="43">
        <v>60</v>
      </c>
      <c r="B1326" s="5" t="s">
        <v>149</v>
      </c>
      <c r="C1326" s="5">
        <v>2012</v>
      </c>
      <c r="D1326" s="5" t="s">
        <v>251</v>
      </c>
      <c r="E1326" s="5" t="s">
        <v>248</v>
      </c>
      <c r="F1326" s="60">
        <v>4.377582189037053</v>
      </c>
      <c r="G1326" s="61">
        <v>9920362</v>
      </c>
      <c r="H1326" s="61">
        <v>2.8927616781615768</v>
      </c>
      <c r="I1326" s="61">
        <v>97.029695239784999</v>
      </c>
      <c r="J1326" s="61">
        <v>10815928328.3018</v>
      </c>
      <c r="K1326" s="61">
        <v>165.64866794352764</v>
      </c>
      <c r="L1326" s="61">
        <v>12984.836573013334</v>
      </c>
      <c r="M1326" s="61">
        <f t="shared" si="60"/>
        <v>58.702099128632618</v>
      </c>
      <c r="N1326" s="60">
        <v>69.677999999999997</v>
      </c>
    </row>
    <row r="1327" spans="1:14" hidden="1" x14ac:dyDescent="0.4">
      <c r="A1327" s="43">
        <v>60</v>
      </c>
      <c r="B1327" s="5" t="s">
        <v>149</v>
      </c>
      <c r="C1327" s="5">
        <v>2013</v>
      </c>
      <c r="D1327" s="5" t="s">
        <v>251</v>
      </c>
      <c r="E1327" s="5" t="s">
        <v>248</v>
      </c>
      <c r="F1327" s="60">
        <v>4.1203135686128949</v>
      </c>
      <c r="G1327" s="61">
        <v>9893082</v>
      </c>
      <c r="H1327" s="61">
        <v>2.8205318902618615</v>
      </c>
      <c r="I1327" s="61">
        <v>96.009163138400297</v>
      </c>
      <c r="J1327" s="61">
        <v>-3586600504.51759</v>
      </c>
      <c r="K1327" s="61">
        <v>164.34611035756143</v>
      </c>
      <c r="L1327" s="61">
        <v>13715.070359036083</v>
      </c>
      <c r="M1327" s="61">
        <f t="shared" si="60"/>
        <v>58.67439712982312</v>
      </c>
      <c r="N1327" s="60">
        <v>69.953000000000003</v>
      </c>
    </row>
    <row r="1328" spans="1:14" hidden="1" x14ac:dyDescent="0.4">
      <c r="A1328" s="43">
        <v>60</v>
      </c>
      <c r="B1328" s="5" t="s">
        <v>149</v>
      </c>
      <c r="C1328" s="5">
        <v>2014</v>
      </c>
      <c r="D1328" s="5" t="s">
        <v>251</v>
      </c>
      <c r="E1328" s="5" t="s">
        <v>248</v>
      </c>
      <c r="F1328" s="60">
        <v>4.1175018253745916</v>
      </c>
      <c r="G1328" s="61">
        <v>9866468</v>
      </c>
      <c r="H1328" s="61">
        <v>3.6927260947231986</v>
      </c>
      <c r="I1328" s="61">
        <v>92.127798778921004</v>
      </c>
      <c r="J1328" s="61">
        <v>13060104658.7999</v>
      </c>
      <c r="K1328" s="61">
        <v>168.3945965437216</v>
      </c>
      <c r="L1328" s="61">
        <v>14294.258418075098</v>
      </c>
      <c r="M1328" s="61">
        <f t="shared" si="60"/>
        <v>58.655342988996438</v>
      </c>
      <c r="N1328" s="60">
        <v>70.227000000000004</v>
      </c>
    </row>
    <row r="1329" spans="1:14" hidden="1" x14ac:dyDescent="0.4">
      <c r="A1329" s="43">
        <v>60</v>
      </c>
      <c r="B1329" s="5" t="s">
        <v>149</v>
      </c>
      <c r="C1329" s="5">
        <v>2015</v>
      </c>
      <c r="D1329" s="5" t="s">
        <v>251</v>
      </c>
      <c r="E1329" s="5" t="s">
        <v>248</v>
      </c>
      <c r="F1329" s="60">
        <v>4.4075969305380411</v>
      </c>
      <c r="G1329" s="61">
        <v>9843028</v>
      </c>
      <c r="H1329" s="61">
        <v>2.7757419080134014</v>
      </c>
      <c r="I1329" s="61">
        <v>88.315104431030093</v>
      </c>
      <c r="J1329" s="61">
        <v>-5266437314.9647198</v>
      </c>
      <c r="K1329" s="61">
        <v>167.32044503775796</v>
      </c>
      <c r="L1329" s="61">
        <v>12717.038597002029</v>
      </c>
      <c r="M1329" s="61">
        <f>(M823+M1283+M1191)/3</f>
        <v>55.829903877977728</v>
      </c>
      <c r="N1329" s="60">
        <v>70.5</v>
      </c>
    </row>
    <row r="1330" spans="1:14" hidden="1" x14ac:dyDescent="0.4">
      <c r="A1330" s="43">
        <v>60</v>
      </c>
      <c r="B1330" s="5" t="s">
        <v>149</v>
      </c>
      <c r="C1330" s="5">
        <v>2016</v>
      </c>
      <c r="D1330" s="5" t="s">
        <v>251</v>
      </c>
      <c r="E1330" s="5" t="s">
        <v>248</v>
      </c>
      <c r="F1330" s="60">
        <v>4.5086912879662098</v>
      </c>
      <c r="G1330" s="61">
        <v>9814023</v>
      </c>
      <c r="H1330" s="61">
        <v>1.3204719948326016</v>
      </c>
      <c r="I1330" s="61">
        <v>88.987379699104395</v>
      </c>
      <c r="J1330" s="61">
        <v>69681210262.328003</v>
      </c>
      <c r="K1330" s="61">
        <v>164.4039277187245</v>
      </c>
      <c r="L1330" s="61">
        <v>13104.699545745778</v>
      </c>
      <c r="M1330" s="61">
        <f>(M1327+M1328+M1329)/3</f>
        <v>57.719881332265764</v>
      </c>
      <c r="N1330" s="60">
        <v>70.778999999999996</v>
      </c>
    </row>
    <row r="1331" spans="1:14" hidden="1" x14ac:dyDescent="0.4">
      <c r="A1331" s="43">
        <v>60</v>
      </c>
      <c r="B1331" s="5" t="s">
        <v>149</v>
      </c>
      <c r="C1331" s="5">
        <v>2017</v>
      </c>
      <c r="D1331" s="5" t="s">
        <v>251</v>
      </c>
      <c r="E1331" s="5" t="s">
        <v>248</v>
      </c>
      <c r="F1331" s="60">
        <v>5.0521017339046743</v>
      </c>
      <c r="G1331" s="61">
        <v>9787966</v>
      </c>
      <c r="H1331" s="61">
        <v>4.0297050514442248</v>
      </c>
      <c r="I1331" s="61">
        <v>90.768223949223994</v>
      </c>
      <c r="J1331" s="61">
        <v>-12133055292.645201</v>
      </c>
      <c r="K1331" s="61">
        <v>165.2285156086389</v>
      </c>
      <c r="L1331" s="61">
        <v>14621.239595675515</v>
      </c>
      <c r="M1331" s="61">
        <f t="shared" ref="M1331:M1336" si="61">(M1328+M1329+M1330)/3</f>
        <v>57.401709399746643</v>
      </c>
      <c r="N1331" s="60">
        <v>71.061999999999998</v>
      </c>
    </row>
    <row r="1332" spans="1:14" hidden="1" x14ac:dyDescent="0.4">
      <c r="A1332" s="43">
        <v>60</v>
      </c>
      <c r="B1332" s="5" t="s">
        <v>149</v>
      </c>
      <c r="C1332" s="5">
        <v>2018</v>
      </c>
      <c r="D1332" s="5" t="s">
        <v>251</v>
      </c>
      <c r="E1332" s="5" t="s">
        <v>248</v>
      </c>
      <c r="F1332" s="60">
        <v>5.0332543472683522</v>
      </c>
      <c r="G1332" s="61">
        <v>9775564</v>
      </c>
      <c r="H1332" s="61">
        <v>4.847425391946004</v>
      </c>
      <c r="I1332" s="61">
        <v>90.288744645502803</v>
      </c>
      <c r="J1332" s="61">
        <v>-64364899191.414497</v>
      </c>
      <c r="K1332" s="61">
        <v>163.26051226285654</v>
      </c>
      <c r="L1332" s="61">
        <v>16425.205029969296</v>
      </c>
      <c r="M1332" s="61">
        <f t="shared" si="61"/>
        <v>56.983831536663381</v>
      </c>
      <c r="N1332" s="60">
        <v>71.350999999999999</v>
      </c>
    </row>
    <row r="1333" spans="1:14" hidden="1" x14ac:dyDescent="0.4">
      <c r="A1333" s="43">
        <v>60</v>
      </c>
      <c r="B1333" s="5" t="s">
        <v>149</v>
      </c>
      <c r="C1333" s="5">
        <v>2019</v>
      </c>
      <c r="D1333" s="5" t="s">
        <v>251</v>
      </c>
      <c r="E1333" s="5" t="s">
        <v>248</v>
      </c>
      <c r="F1333" s="60">
        <v>4.8368762665486047</v>
      </c>
      <c r="G1333" s="61">
        <v>9771141</v>
      </c>
      <c r="H1333" s="61">
        <v>4.7850251807938946</v>
      </c>
      <c r="I1333" s="61">
        <v>89.082292531847699</v>
      </c>
      <c r="J1333" s="61">
        <v>98463475064.640106</v>
      </c>
      <c r="K1333" s="61">
        <v>160.7513432793306</v>
      </c>
      <c r="L1333" s="61">
        <v>16786.213639907455</v>
      </c>
      <c r="M1333" s="61">
        <f t="shared" si="61"/>
        <v>57.368474089558596</v>
      </c>
      <c r="N1333" s="60">
        <v>71.644000000000005</v>
      </c>
    </row>
    <row r="1334" spans="1:14" hidden="1" x14ac:dyDescent="0.4">
      <c r="A1334" s="43">
        <v>60</v>
      </c>
      <c r="B1334" s="5" t="s">
        <v>149</v>
      </c>
      <c r="C1334" s="5">
        <v>2020</v>
      </c>
      <c r="D1334" s="5" t="s">
        <v>251</v>
      </c>
      <c r="E1334" s="5" t="s">
        <v>248</v>
      </c>
      <c r="F1334" s="60">
        <v>4.591652907047882</v>
      </c>
      <c r="G1334" s="61">
        <v>9750149</v>
      </c>
      <c r="H1334" s="61">
        <v>6.4016685407320324</v>
      </c>
      <c r="I1334" s="61">
        <v>85.671093301942193</v>
      </c>
      <c r="J1334" s="61">
        <v>167562393060.98199</v>
      </c>
      <c r="K1334" s="61">
        <v>155.48381499873796</v>
      </c>
      <c r="L1334" s="61">
        <v>16125.609408540726</v>
      </c>
      <c r="M1334" s="61">
        <f t="shared" si="61"/>
        <v>57.251338341989538</v>
      </c>
      <c r="N1334" s="60">
        <v>71.941999999999993</v>
      </c>
    </row>
    <row r="1335" spans="1:14" hidden="1" x14ac:dyDescent="0.4">
      <c r="A1335" s="43">
        <v>60</v>
      </c>
      <c r="B1335" s="5" t="s">
        <v>149</v>
      </c>
      <c r="C1335" s="5">
        <v>2021</v>
      </c>
      <c r="D1335" s="5" t="s">
        <v>251</v>
      </c>
      <c r="E1335" s="5" t="s">
        <v>248</v>
      </c>
      <c r="F1335" s="60">
        <f>(F1332+F1333+F1334)/3</f>
        <v>4.8205945069549463</v>
      </c>
      <c r="G1335" s="61">
        <v>9709891</v>
      </c>
      <c r="H1335" s="61">
        <v>6.4450979927666623</v>
      </c>
      <c r="I1335" s="61">
        <v>86.098797446343099</v>
      </c>
      <c r="J1335" s="61">
        <v>31686491875.697498</v>
      </c>
      <c r="K1335" s="61">
        <v>159.70577652714155</v>
      </c>
      <c r="L1335" s="61">
        <v>18753.046945353894</v>
      </c>
      <c r="M1335" s="61">
        <f t="shared" si="61"/>
        <v>57.201214656070505</v>
      </c>
      <c r="N1335" s="60">
        <v>72.245000000000005</v>
      </c>
    </row>
    <row r="1336" spans="1:14" hidden="1" x14ac:dyDescent="0.4">
      <c r="A1336" s="43">
        <v>60</v>
      </c>
      <c r="B1336" s="5" t="s">
        <v>149</v>
      </c>
      <c r="C1336" s="5">
        <v>2022</v>
      </c>
      <c r="D1336" s="5" t="s">
        <v>251</v>
      </c>
      <c r="E1336" s="5" t="s">
        <v>248</v>
      </c>
      <c r="F1336" s="60">
        <f>(F1333+F1334+F1335)/3</f>
        <v>4.7497078935171446</v>
      </c>
      <c r="G1336" s="61">
        <v>9643048</v>
      </c>
      <c r="H1336" s="61">
        <v>14.489278951224733</v>
      </c>
      <c r="I1336" s="61">
        <v>82.146010884595199</v>
      </c>
      <c r="J1336" s="61">
        <v>-10235193158.6733</v>
      </c>
      <c r="K1336" s="61">
        <v>186.72391407425388</v>
      </c>
      <c r="L1336" s="61">
        <v>18390.184999324385</v>
      </c>
      <c r="M1336" s="61">
        <f t="shared" si="61"/>
        <v>57.273675695872875</v>
      </c>
      <c r="N1336" s="60">
        <v>72.552000000000007</v>
      </c>
    </row>
    <row r="1337" spans="1:14" hidden="1" x14ac:dyDescent="0.4">
      <c r="A1337" s="43">
        <v>61</v>
      </c>
      <c r="B1337" s="5" t="s">
        <v>2</v>
      </c>
      <c r="C1337" s="5">
        <v>2000</v>
      </c>
      <c r="D1337" s="5" t="s">
        <v>250</v>
      </c>
      <c r="E1337" s="5" t="s">
        <v>247</v>
      </c>
      <c r="F1337" s="60">
        <v>1.3109381334086001</v>
      </c>
      <c r="G1337" s="61">
        <v>214072421</v>
      </c>
      <c r="H1337" s="61">
        <v>20.447456851274708</v>
      </c>
      <c r="I1337" s="61">
        <f>(I1130+I1084+I1199)/3</f>
        <v>97.812921996265501</v>
      </c>
      <c r="J1337" s="61">
        <v>-4550355285.7142801</v>
      </c>
      <c r="K1337" s="61">
        <v>71.436875917373087</v>
      </c>
      <c r="L1337" s="61">
        <v>770.86535158029358</v>
      </c>
      <c r="M1337" s="61">
        <f>(M1084+M1130+M1199)/3</f>
        <v>27.500518570201248</v>
      </c>
      <c r="N1337" s="60">
        <v>42.002000000000002</v>
      </c>
    </row>
    <row r="1338" spans="1:14" hidden="1" x14ac:dyDescent="0.4">
      <c r="A1338" s="43">
        <v>61</v>
      </c>
      <c r="B1338" s="5" t="s">
        <v>2</v>
      </c>
      <c r="C1338" s="5">
        <v>2001</v>
      </c>
      <c r="D1338" s="5" t="s">
        <v>250</v>
      </c>
      <c r="E1338" s="5" t="s">
        <v>247</v>
      </c>
      <c r="F1338" s="60">
        <v>1.3912376654866621</v>
      </c>
      <c r="G1338" s="61">
        <v>217112437</v>
      </c>
      <c r="H1338" s="61">
        <v>14.295715435569818</v>
      </c>
      <c r="I1338" s="61">
        <f>(I1131+I1085+I1200)/3</f>
        <v>98.040324661309384</v>
      </c>
      <c r="J1338" s="61">
        <v>-2977391857.1428599</v>
      </c>
      <c r="K1338" s="61">
        <v>69.793207525623785</v>
      </c>
      <c r="L1338" s="61">
        <v>739.00394653535477</v>
      </c>
      <c r="M1338" s="61">
        <f>(M1246+M1269+M1315)/3</f>
        <v>57.761942218983734</v>
      </c>
      <c r="N1338" s="60">
        <v>42.783000000000001</v>
      </c>
    </row>
    <row r="1339" spans="1:14" hidden="1" x14ac:dyDescent="0.4">
      <c r="A1339" s="43">
        <v>61</v>
      </c>
      <c r="B1339" s="5" t="s">
        <v>2</v>
      </c>
      <c r="C1339" s="5">
        <v>2002</v>
      </c>
      <c r="D1339" s="5" t="s">
        <v>250</v>
      </c>
      <c r="E1339" s="5" t="s">
        <v>247</v>
      </c>
      <c r="F1339" s="60">
        <v>1.3885145140343216</v>
      </c>
      <c r="G1339" s="61">
        <v>220115092</v>
      </c>
      <c r="H1339" s="61">
        <v>5.8960516951723747</v>
      </c>
      <c r="I1339" s="61">
        <f>(I1201+I1132+I1086)/3</f>
        <v>96.512924605892451</v>
      </c>
      <c r="J1339" s="61">
        <v>145085548.722222</v>
      </c>
      <c r="K1339" s="61">
        <v>59.079461766372262</v>
      </c>
      <c r="L1339" s="61">
        <v>888.90138966565473</v>
      </c>
      <c r="M1339" s="61">
        <f>(M1270+M1247+M1316)/3</f>
        <v>58.052076763880031</v>
      </c>
      <c r="N1339" s="60">
        <v>43.567999999999998</v>
      </c>
    </row>
    <row r="1340" spans="1:14" hidden="1" x14ac:dyDescent="0.4">
      <c r="A1340" s="43">
        <v>61</v>
      </c>
      <c r="B1340" s="5" t="s">
        <v>2</v>
      </c>
      <c r="C1340" s="5">
        <v>2003</v>
      </c>
      <c r="D1340" s="5" t="s">
        <v>250</v>
      </c>
      <c r="E1340" s="5" t="s">
        <v>247</v>
      </c>
      <c r="F1340" s="60">
        <v>1.4966734754460707</v>
      </c>
      <c r="G1340" s="61">
        <v>223080121</v>
      </c>
      <c r="H1340" s="61">
        <v>5.4874291358028415</v>
      </c>
      <c r="I1340" s="61">
        <f>(I1133+I1202+I1087)/3</f>
        <v>95.062682107506433</v>
      </c>
      <c r="J1340" s="61">
        <v>-596923827.78624105</v>
      </c>
      <c r="K1340" s="61">
        <v>53.616493747301575</v>
      </c>
      <c r="L1340" s="61">
        <v>1052.4131992191647</v>
      </c>
      <c r="M1340" s="61">
        <f>(M1248+M1271+M1317)/3</f>
        <v>60.318082279697251</v>
      </c>
      <c r="N1340" s="60">
        <v>44.356000000000002</v>
      </c>
    </row>
    <row r="1341" spans="1:14" hidden="1" x14ac:dyDescent="0.4">
      <c r="A1341" s="43">
        <v>61</v>
      </c>
      <c r="B1341" s="5" t="s">
        <v>2</v>
      </c>
      <c r="C1341" s="5">
        <v>2004</v>
      </c>
      <c r="D1341" s="5" t="s">
        <v>250</v>
      </c>
      <c r="E1341" s="5" t="s">
        <v>247</v>
      </c>
      <c r="F1341" s="60">
        <v>1.510301504707507</v>
      </c>
      <c r="G1341" s="61">
        <v>225938595</v>
      </c>
      <c r="H1341" s="61">
        <v>8.550727031942813</v>
      </c>
      <c r="I1341" s="61">
        <f>(I1134+I1088+I1203)</f>
        <v>284.93887702984028</v>
      </c>
      <c r="J1341" s="61">
        <v>1896082770</v>
      </c>
      <c r="K1341" s="61">
        <v>59.761294836691036</v>
      </c>
      <c r="L1341" s="61">
        <v>1136.7552112796484</v>
      </c>
      <c r="M1341" s="61">
        <f>(M1203+M1249+M1272)/3</f>
        <v>58.431521235016106</v>
      </c>
      <c r="N1341" s="60">
        <v>45.149000000000001</v>
      </c>
    </row>
    <row r="1342" spans="1:14" hidden="1" x14ac:dyDescent="0.4">
      <c r="A1342" s="43">
        <v>61</v>
      </c>
      <c r="B1342" s="5" t="s">
        <v>2</v>
      </c>
      <c r="C1342" s="5">
        <v>2005</v>
      </c>
      <c r="D1342" s="5" t="s">
        <v>250</v>
      </c>
      <c r="E1342" s="5" t="s">
        <v>247</v>
      </c>
      <c r="F1342" s="60">
        <v>1.4953689153072536</v>
      </c>
      <c r="G1342" s="61">
        <v>228805144</v>
      </c>
      <c r="H1342" s="61">
        <v>14.331787085591685</v>
      </c>
      <c r="I1342" s="61">
        <f>(I1089+I1135+I1204)/3</f>
        <v>97.279408673240255</v>
      </c>
      <c r="J1342" s="61">
        <v>8336257207.6428499</v>
      </c>
      <c r="K1342" s="61">
        <v>63.987935868863467</v>
      </c>
      <c r="L1342" s="61">
        <v>1249.3976935941823</v>
      </c>
      <c r="M1342" s="61">
        <f>(M1250+M1227+M1319)/3</f>
        <v>47.501727643895499</v>
      </c>
      <c r="N1342" s="60">
        <v>45.942</v>
      </c>
    </row>
    <row r="1343" spans="1:14" hidden="1" x14ac:dyDescent="0.4">
      <c r="A1343" s="43">
        <v>61</v>
      </c>
      <c r="B1343" s="5" t="s">
        <v>2</v>
      </c>
      <c r="C1343" s="5">
        <v>2006</v>
      </c>
      <c r="D1343" s="5" t="s">
        <v>250</v>
      </c>
      <c r="E1343" s="5" t="s">
        <v>247</v>
      </c>
      <c r="F1343" s="60">
        <v>1.5723513617776266</v>
      </c>
      <c r="G1343" s="61">
        <v>231797427</v>
      </c>
      <c r="H1343" s="61">
        <v>14.087424416611881</v>
      </c>
      <c r="I1343" s="61">
        <f>(I1090+I1136+I1205)/3</f>
        <v>97.781472693301438</v>
      </c>
      <c r="J1343" s="61">
        <v>4914201435.4007101</v>
      </c>
      <c r="K1343" s="61">
        <v>56.657126814886652</v>
      </c>
      <c r="L1343" s="61">
        <v>1572.7979397215524</v>
      </c>
      <c r="M1343" s="61">
        <f>(M1251+M1274+M1320)/3</f>
        <v>62.596703209015594</v>
      </c>
      <c r="N1343" s="60">
        <v>46.738</v>
      </c>
    </row>
    <row r="1344" spans="1:14" hidden="1" x14ac:dyDescent="0.4">
      <c r="A1344" s="43">
        <v>61</v>
      </c>
      <c r="B1344" s="5" t="s">
        <v>2</v>
      </c>
      <c r="C1344" s="5">
        <v>2007</v>
      </c>
      <c r="D1344" s="5" t="s">
        <v>250</v>
      </c>
      <c r="E1344" s="5" t="s">
        <v>247</v>
      </c>
      <c r="F1344" s="60">
        <v>1.6178121777937333</v>
      </c>
      <c r="G1344" s="61">
        <v>234858289</v>
      </c>
      <c r="H1344" s="61">
        <v>11.258578529907055</v>
      </c>
      <c r="I1344" s="61">
        <f>(I1091+I1137+I1206)/3</f>
        <v>99.43815548691596</v>
      </c>
      <c r="J1344" s="61">
        <v>6928480000</v>
      </c>
      <c r="K1344" s="61">
        <v>54.829249978207464</v>
      </c>
      <c r="L1344" s="61">
        <v>1840.3299266770207</v>
      </c>
      <c r="M1344" s="61">
        <f>(M1252+M1275+M1321)/3</f>
        <v>61.497457959078368</v>
      </c>
      <c r="N1344" s="60">
        <v>47.534999999999997</v>
      </c>
    </row>
    <row r="1345" spans="1:14" hidden="1" x14ac:dyDescent="0.4">
      <c r="A1345" s="43">
        <v>61</v>
      </c>
      <c r="B1345" s="5" t="s">
        <v>2</v>
      </c>
      <c r="C1345" s="5">
        <v>2008</v>
      </c>
      <c r="D1345" s="5" t="s">
        <v>250</v>
      </c>
      <c r="E1345" s="5" t="s">
        <v>247</v>
      </c>
      <c r="F1345" s="60">
        <v>1.5808324154730617</v>
      </c>
      <c r="G1345" s="61">
        <v>237936543</v>
      </c>
      <c r="H1345" s="61">
        <v>18.149751250044901</v>
      </c>
      <c r="I1345" s="61">
        <f>(I1092+I1138+I1207)/3</f>
        <v>104.16747057650866</v>
      </c>
      <c r="J1345" s="61">
        <v>9318453649.8266392</v>
      </c>
      <c r="K1345" s="61">
        <v>58.561399631460311</v>
      </c>
      <c r="L1345" s="61">
        <v>2144.3895441928744</v>
      </c>
      <c r="M1345" s="61">
        <f>(M1253+M1276+M1322)/3</f>
        <v>58.177935445956031</v>
      </c>
      <c r="N1345" s="60">
        <v>48.335000000000001</v>
      </c>
    </row>
    <row r="1346" spans="1:14" hidden="1" x14ac:dyDescent="0.4">
      <c r="A1346" s="43">
        <v>61</v>
      </c>
      <c r="B1346" s="5" t="s">
        <v>2</v>
      </c>
      <c r="C1346" s="5">
        <v>2009</v>
      </c>
      <c r="D1346" s="5" t="s">
        <v>250</v>
      </c>
      <c r="E1346" s="5" t="s">
        <v>247</v>
      </c>
      <c r="F1346" s="60">
        <v>1.6228757236469207</v>
      </c>
      <c r="G1346" s="61">
        <v>240981299</v>
      </c>
      <c r="H1346" s="61">
        <v>8.2747524319714927</v>
      </c>
      <c r="I1346" s="61">
        <f>(I1093+I1139+I1208)/3</f>
        <v>103.92992954268367</v>
      </c>
      <c r="J1346" s="61">
        <v>4877369178.4365101</v>
      </c>
      <c r="K1346" s="61">
        <v>45.512121368360368</v>
      </c>
      <c r="L1346" s="61">
        <v>2239.0952652989554</v>
      </c>
      <c r="M1346" s="61">
        <f>(M1254+M1277+M1323)/3</f>
        <v>60.523779090483231</v>
      </c>
      <c r="N1346" s="60">
        <v>49.134</v>
      </c>
    </row>
    <row r="1347" spans="1:14" hidden="1" x14ac:dyDescent="0.4">
      <c r="A1347" s="43">
        <v>61</v>
      </c>
      <c r="B1347" s="5" t="s">
        <v>2</v>
      </c>
      <c r="C1347" s="5">
        <v>2010</v>
      </c>
      <c r="D1347" s="5" t="s">
        <v>250</v>
      </c>
      <c r="E1347" s="5" t="s">
        <v>247</v>
      </c>
      <c r="F1347" s="60">
        <v>1.7029059791049175</v>
      </c>
      <c r="G1347" s="61">
        <v>244016173</v>
      </c>
      <c r="H1347" s="61">
        <v>15.264293657636259</v>
      </c>
      <c r="I1347" s="61">
        <v>100</v>
      </c>
      <c r="J1347" s="61">
        <v>15292009410.509899</v>
      </c>
      <c r="K1347" s="61">
        <v>46.701273875356527</v>
      </c>
      <c r="L1347" s="61">
        <v>3094.4430786640341</v>
      </c>
      <c r="M1347" s="61">
        <f>(M1255+M1278+M1324)/3</f>
        <v>66.1550103758088</v>
      </c>
      <c r="N1347" s="60">
        <v>49.914000000000001</v>
      </c>
    </row>
    <row r="1348" spans="1:14" hidden="1" x14ac:dyDescent="0.4">
      <c r="A1348" s="43">
        <v>61</v>
      </c>
      <c r="B1348" s="5" t="s">
        <v>2</v>
      </c>
      <c r="C1348" s="5">
        <v>2011</v>
      </c>
      <c r="D1348" s="5" t="s">
        <v>250</v>
      </c>
      <c r="E1348" s="5" t="s">
        <v>247</v>
      </c>
      <c r="F1348" s="60">
        <v>1.9255422235503592</v>
      </c>
      <c r="G1348" s="61">
        <v>247099697</v>
      </c>
      <c r="H1348" s="61">
        <v>7.4659430336751313</v>
      </c>
      <c r="I1348" s="61">
        <f>(I1095+I1141+I1210)/3</f>
        <v>101.21989245061094</v>
      </c>
      <c r="J1348" s="61">
        <v>20564938226.718498</v>
      </c>
      <c r="K1348" s="61">
        <v>50.180013184833072</v>
      </c>
      <c r="L1348" s="61">
        <v>3613.8008884857973</v>
      </c>
      <c r="M1348" s="61">
        <f>(M1256+M1325+M1279)/3</f>
        <v>66.099016206574774</v>
      </c>
      <c r="N1348" s="60">
        <v>50.594999999999999</v>
      </c>
    </row>
    <row r="1349" spans="1:14" hidden="1" x14ac:dyDescent="0.4">
      <c r="A1349" s="43">
        <v>61</v>
      </c>
      <c r="B1349" s="5" t="s">
        <v>2</v>
      </c>
      <c r="C1349" s="5">
        <v>2012</v>
      </c>
      <c r="D1349" s="5" t="s">
        <v>250</v>
      </c>
      <c r="E1349" s="5" t="s">
        <v>247</v>
      </c>
      <c r="F1349" s="60">
        <v>1.925450047606593</v>
      </c>
      <c r="G1349" s="61">
        <v>250222695</v>
      </c>
      <c r="H1349" s="61">
        <v>3.7538787532365347</v>
      </c>
      <c r="I1349" s="61">
        <f>(I1096+I1142+I1211)/3</f>
        <v>100.94901108115555</v>
      </c>
      <c r="J1349" s="61">
        <v>21200778607.8727</v>
      </c>
      <c r="K1349" s="61">
        <v>49.582898299262702</v>
      </c>
      <c r="L1349" s="61">
        <v>3668.2120833709691</v>
      </c>
      <c r="M1349" s="61">
        <f>(M1257+M1326+M1280)/3</f>
        <v>60.038011401747212</v>
      </c>
      <c r="N1349" s="60">
        <v>51.276000000000003</v>
      </c>
    </row>
    <row r="1350" spans="1:14" hidden="1" x14ac:dyDescent="0.4">
      <c r="A1350" s="43">
        <v>61</v>
      </c>
      <c r="B1350" s="5" t="s">
        <v>2</v>
      </c>
      <c r="C1350" s="5">
        <v>2013</v>
      </c>
      <c r="D1350" s="5" t="s">
        <v>250</v>
      </c>
      <c r="E1350" s="5" t="s">
        <v>247</v>
      </c>
      <c r="F1350" s="60">
        <v>1.7704020324585301</v>
      </c>
      <c r="G1350" s="61">
        <v>253275918</v>
      </c>
      <c r="H1350" s="61">
        <v>4.9659902913167713</v>
      </c>
      <c r="I1350" s="61">
        <f>(I1097+I1143+I1212)/3</f>
        <v>99.774724248879295</v>
      </c>
      <c r="J1350" s="61">
        <v>23281742361.530499</v>
      </c>
      <c r="K1350" s="61">
        <v>48.637372675682109</v>
      </c>
      <c r="L1350" s="61">
        <v>3602.8855168062928</v>
      </c>
      <c r="M1350" s="61">
        <f>(M1258+M1327+M1281)/3</f>
        <v>60.280745614208691</v>
      </c>
      <c r="N1350" s="60">
        <v>51.954999999999998</v>
      </c>
    </row>
    <row r="1351" spans="1:14" hidden="1" x14ac:dyDescent="0.4">
      <c r="A1351" s="43">
        <v>61</v>
      </c>
      <c r="B1351" s="5" t="s">
        <v>2</v>
      </c>
      <c r="C1351" s="5">
        <v>2014</v>
      </c>
      <c r="D1351" s="5" t="s">
        <v>250</v>
      </c>
      <c r="E1351" s="5" t="s">
        <v>247</v>
      </c>
      <c r="F1351" s="60">
        <v>1.891427826762091</v>
      </c>
      <c r="G1351" s="61">
        <v>256229761</v>
      </c>
      <c r="H1351" s="61">
        <v>5.4431745493561152</v>
      </c>
      <c r="I1351" s="61">
        <f>(I1098+I1144+I1213)/3</f>
        <v>99.662831650310139</v>
      </c>
      <c r="J1351" s="61">
        <v>25120732059.513401</v>
      </c>
      <c r="K1351" s="61">
        <v>48.080175585406344</v>
      </c>
      <c r="L1351" s="61">
        <v>3476.6248544154746</v>
      </c>
      <c r="M1351" s="61">
        <f>(M1259+M1282+M1328)/3</f>
        <v>65.062514368320095</v>
      </c>
      <c r="N1351" s="60">
        <v>52.634999999999998</v>
      </c>
    </row>
    <row r="1352" spans="1:14" hidden="1" x14ac:dyDescent="0.4">
      <c r="A1352" s="43">
        <v>61</v>
      </c>
      <c r="B1352" s="5" t="s">
        <v>2</v>
      </c>
      <c r="C1352" s="5">
        <v>2015</v>
      </c>
      <c r="D1352" s="5" t="s">
        <v>250</v>
      </c>
      <c r="E1352" s="5" t="s">
        <v>247</v>
      </c>
      <c r="F1352" s="60">
        <v>1.8875644814464916</v>
      </c>
      <c r="G1352" s="61">
        <v>259091970</v>
      </c>
      <c r="H1352" s="61">
        <v>3.9802426601396093</v>
      </c>
      <c r="I1352" s="61">
        <f>(I1099+I1145+I1214)/3</f>
        <v>95.757739934539529</v>
      </c>
      <c r="J1352" s="61">
        <v>19779127976.9576</v>
      </c>
      <c r="K1352" s="61">
        <v>41.937640241482534</v>
      </c>
      <c r="L1352" s="61">
        <v>3322.5816789544419</v>
      </c>
      <c r="M1352" s="61">
        <f>(M1260+M1329+M1283)/3</f>
        <v>58.826440556841071</v>
      </c>
      <c r="N1352" s="60">
        <v>53.313000000000002</v>
      </c>
    </row>
    <row r="1353" spans="1:14" hidden="1" x14ac:dyDescent="0.4">
      <c r="A1353" s="43">
        <v>61</v>
      </c>
      <c r="B1353" s="5" t="s">
        <v>2</v>
      </c>
      <c r="C1353" s="5">
        <v>2016</v>
      </c>
      <c r="D1353" s="5" t="s">
        <v>250</v>
      </c>
      <c r="E1353" s="5" t="s">
        <v>247</v>
      </c>
      <c r="F1353" s="60">
        <v>1.8483038518567843</v>
      </c>
      <c r="G1353" s="61">
        <v>261850182</v>
      </c>
      <c r="H1353" s="61">
        <v>2.4389240868820679</v>
      </c>
      <c r="I1353" s="61">
        <f>(I1215+I1100+I1146)/3</f>
        <v>97.128709652884723</v>
      </c>
      <c r="J1353" s="61">
        <v>4541713739.23769</v>
      </c>
      <c r="K1353" s="61">
        <v>37.421341802475354</v>
      </c>
      <c r="L1353" s="61">
        <v>3558.8188517573667</v>
      </c>
      <c r="M1353" s="61">
        <f>(M1330+M1284+M1261)/3</f>
        <v>59.270802301733092</v>
      </c>
      <c r="N1353" s="60">
        <v>53.988999999999997</v>
      </c>
    </row>
    <row r="1354" spans="1:14" hidden="1" x14ac:dyDescent="0.4">
      <c r="A1354" s="43">
        <v>61</v>
      </c>
      <c r="B1354" s="5" t="s">
        <v>2</v>
      </c>
      <c r="C1354" s="5">
        <v>2017</v>
      </c>
      <c r="D1354" s="5" t="s">
        <v>250</v>
      </c>
      <c r="E1354" s="5" t="s">
        <v>247</v>
      </c>
      <c r="F1354" s="60">
        <v>1.9485744308636923</v>
      </c>
      <c r="G1354" s="61">
        <v>264498852</v>
      </c>
      <c r="H1354" s="61">
        <v>4.2926781219952517</v>
      </c>
      <c r="I1354" s="61">
        <f>(I1101+I1147+I1216)/3</f>
        <v>96.766040627028033</v>
      </c>
      <c r="J1354" s="61">
        <v>20510310832.446899</v>
      </c>
      <c r="K1354" s="61">
        <v>39.355497070871188</v>
      </c>
      <c r="L1354" s="61">
        <v>3839.785074604913</v>
      </c>
      <c r="M1354" s="61">
        <f>(M1285+M1262+M1331)/3</f>
        <v>63.630569733242716</v>
      </c>
      <c r="N1354" s="60">
        <v>54.658999999999999</v>
      </c>
    </row>
    <row r="1355" spans="1:14" hidden="1" x14ac:dyDescent="0.4">
      <c r="A1355" s="43">
        <v>61</v>
      </c>
      <c r="B1355" s="5" t="s">
        <v>2</v>
      </c>
      <c r="C1355" s="5">
        <v>2018</v>
      </c>
      <c r="D1355" s="5" t="s">
        <v>250</v>
      </c>
      <c r="E1355" s="5" t="s">
        <v>247</v>
      </c>
      <c r="F1355" s="60">
        <v>2.1268368383715832</v>
      </c>
      <c r="G1355" s="61">
        <v>267066843</v>
      </c>
      <c r="H1355" s="61">
        <v>3.8183235694333462</v>
      </c>
      <c r="I1355" s="61">
        <f>(I1148+I1102+I1217)/3</f>
        <v>98.009969872912095</v>
      </c>
      <c r="J1355" s="61">
        <v>18909826043.510502</v>
      </c>
      <c r="K1355" s="61">
        <v>43.074308954874652</v>
      </c>
      <c r="L1355" s="61">
        <v>3902.6616755589976</v>
      </c>
      <c r="M1355" s="61">
        <f>(M1263+M1286+M1217)/3</f>
        <v>55.367271270591715</v>
      </c>
      <c r="N1355" s="60">
        <v>55.325000000000003</v>
      </c>
    </row>
    <row r="1356" spans="1:14" hidden="1" x14ac:dyDescent="0.4">
      <c r="A1356" s="43">
        <v>61</v>
      </c>
      <c r="B1356" s="5" t="s">
        <v>2</v>
      </c>
      <c r="C1356" s="5">
        <v>2019</v>
      </c>
      <c r="D1356" s="5" t="s">
        <v>250</v>
      </c>
      <c r="E1356" s="5" t="s">
        <v>247</v>
      </c>
      <c r="F1356" s="60">
        <v>2.2452857707083309</v>
      </c>
      <c r="G1356" s="61">
        <v>269582878</v>
      </c>
      <c r="H1356" s="61">
        <v>1.5984884998414373</v>
      </c>
      <c r="I1356" s="61">
        <f>(I1103+I1149+I1218)/3</f>
        <v>96.416763573874547</v>
      </c>
      <c r="J1356" s="61">
        <v>24993551748.0098</v>
      </c>
      <c r="K1356" s="61">
        <v>37.627777536293785</v>
      </c>
      <c r="L1356" s="61">
        <v>4151.2275544079594</v>
      </c>
      <c r="M1356" s="61">
        <f>(M1287+M1264+M1333)/3</f>
        <v>64.916015505969142</v>
      </c>
      <c r="N1356" s="60">
        <v>55.984999999999999</v>
      </c>
    </row>
    <row r="1357" spans="1:14" hidden="1" x14ac:dyDescent="0.4">
      <c r="A1357" s="43">
        <v>61</v>
      </c>
      <c r="B1357" s="5" t="s">
        <v>2</v>
      </c>
      <c r="C1357" s="5">
        <v>2020</v>
      </c>
      <c r="D1357" s="5" t="s">
        <v>250</v>
      </c>
      <c r="E1357" s="5" t="s">
        <v>247</v>
      </c>
      <c r="F1357" s="60">
        <v>2.0716589622147183</v>
      </c>
      <c r="G1357" s="61">
        <v>271857970</v>
      </c>
      <c r="H1357" s="61">
        <v>-0.40165143521899438</v>
      </c>
      <c r="I1357" s="61">
        <f>(I1150+I1104+I1219)/3</f>
        <v>95.207799671146972</v>
      </c>
      <c r="J1357" s="61">
        <v>19175077747.807701</v>
      </c>
      <c r="K1357" s="61">
        <v>32.972175400352825</v>
      </c>
      <c r="L1357" s="61">
        <v>3895.618152002246</v>
      </c>
      <c r="M1357" s="61">
        <f>(M1288+M1265+M1334)/3</f>
        <v>63.623691957726201</v>
      </c>
      <c r="N1357" s="60">
        <v>56.640999999999998</v>
      </c>
    </row>
    <row r="1358" spans="1:14" hidden="1" x14ac:dyDescent="0.4">
      <c r="A1358" s="43">
        <v>61</v>
      </c>
      <c r="B1358" s="5" t="s">
        <v>2</v>
      </c>
      <c r="C1358" s="5">
        <v>2021</v>
      </c>
      <c r="D1358" s="5" t="s">
        <v>250</v>
      </c>
      <c r="E1358" s="5" t="s">
        <v>247</v>
      </c>
      <c r="F1358" s="60">
        <f>(F1355+F1356+F1357)/3</f>
        <v>2.147927190431544</v>
      </c>
      <c r="G1358" s="61">
        <v>273753191</v>
      </c>
      <c r="H1358" s="61">
        <v>6.003421337024875</v>
      </c>
      <c r="I1358" s="61">
        <f>(I1105+I1151+I1220)/3</f>
        <v>93.203294442466131</v>
      </c>
      <c r="J1358" s="61">
        <v>21213080329.858299</v>
      </c>
      <c r="K1358" s="61">
        <v>40.197751253736683</v>
      </c>
      <c r="L1358" s="61">
        <v>4334.2159826606003</v>
      </c>
      <c r="M1358" s="61">
        <f>(M1266+M1289+M1335)/3</f>
        <v>64.021473505937948</v>
      </c>
      <c r="N1358" s="60">
        <v>57.29</v>
      </c>
    </row>
    <row r="1359" spans="1:14" hidden="1" x14ac:dyDescent="0.4">
      <c r="A1359" s="43">
        <v>61</v>
      </c>
      <c r="B1359" s="5" t="s">
        <v>2</v>
      </c>
      <c r="C1359" s="5">
        <v>2022</v>
      </c>
      <c r="D1359" s="5" t="s">
        <v>250</v>
      </c>
      <c r="E1359" s="5" t="s">
        <v>247</v>
      </c>
      <c r="F1359" s="60">
        <f>(F1356+F1357+F1358)/3</f>
        <v>2.1549573077848643</v>
      </c>
      <c r="G1359" s="61">
        <v>275501339</v>
      </c>
      <c r="H1359" s="61">
        <v>9.5678443611082855</v>
      </c>
      <c r="I1359" s="61">
        <f>(I1221+I1106+I1152)/3</f>
        <v>96.073207314585304</v>
      </c>
      <c r="J1359" s="61">
        <v>24702029705.092602</v>
      </c>
      <c r="K1359" s="61">
        <v>45.393305403977536</v>
      </c>
      <c r="L1359" s="61">
        <v>4787.9993077192148</v>
      </c>
      <c r="M1359" s="61">
        <f>(M1267+M1336+M1244)/3</f>
        <v>50.761048146749893</v>
      </c>
      <c r="N1359" s="60">
        <v>57.933999999999997</v>
      </c>
    </row>
    <row r="1360" spans="1:14" x14ac:dyDescent="0.4">
      <c r="A1360" s="43">
        <v>62</v>
      </c>
      <c r="B1360" s="5" t="s">
        <v>150</v>
      </c>
      <c r="C1360" s="5">
        <v>2000</v>
      </c>
      <c r="D1360" s="5" t="s">
        <v>249</v>
      </c>
      <c r="E1360" s="5" t="s">
        <v>247</v>
      </c>
      <c r="F1360" s="60">
        <v>5.1942849168326148</v>
      </c>
      <c r="G1360" s="61">
        <v>65544383</v>
      </c>
      <c r="H1360" s="61">
        <v>24.929260517305281</v>
      </c>
      <c r="I1360" s="61">
        <v>260.59404890137398</v>
      </c>
      <c r="J1360" s="61">
        <v>39000000</v>
      </c>
      <c r="K1360" s="61">
        <v>41.257247464894796</v>
      </c>
      <c r="L1360" s="61">
        <v>1672.0228764901306</v>
      </c>
      <c r="M1360" s="61">
        <f>(M1222+M1153+M1291)/3</f>
        <v>22.890450510212059</v>
      </c>
      <c r="N1360" s="60">
        <v>64.042000000000002</v>
      </c>
    </row>
    <row r="1361" spans="1:14" x14ac:dyDescent="0.4">
      <c r="A1361" s="43">
        <v>62</v>
      </c>
      <c r="B1361" s="5" t="s">
        <v>150</v>
      </c>
      <c r="C1361" s="5">
        <v>2001</v>
      </c>
      <c r="D1361" s="5" t="s">
        <v>249</v>
      </c>
      <c r="E1361" s="5" t="s">
        <v>247</v>
      </c>
      <c r="F1361" s="60">
        <v>5.3103740719270602</v>
      </c>
      <c r="G1361" s="61">
        <v>66674851</v>
      </c>
      <c r="H1361" s="61">
        <v>14.80541895269991</v>
      </c>
      <c r="I1361" s="61">
        <v>296.35247833629302</v>
      </c>
      <c r="J1361" s="61">
        <v>408118760</v>
      </c>
      <c r="K1361" s="61">
        <v>40.535566480180037</v>
      </c>
      <c r="L1361" s="61">
        <v>1902.9476390668415</v>
      </c>
      <c r="M1361" s="61">
        <f>(M1223+M1154+M1292)/3</f>
        <v>23.492742543109841</v>
      </c>
      <c r="N1361" s="60">
        <v>64.757999999999996</v>
      </c>
    </row>
    <row r="1362" spans="1:14" x14ac:dyDescent="0.4">
      <c r="A1362" s="43">
        <v>62</v>
      </c>
      <c r="B1362" s="5" t="s">
        <v>150</v>
      </c>
      <c r="C1362" s="5">
        <v>2002</v>
      </c>
      <c r="D1362" s="5" t="s">
        <v>249</v>
      </c>
      <c r="E1362" s="5" t="s">
        <v>247</v>
      </c>
      <c r="F1362" s="60">
        <v>5.4937121397905697</v>
      </c>
      <c r="G1362" s="61">
        <v>67327117</v>
      </c>
      <c r="H1362" s="61">
        <v>28.279694089381763</v>
      </c>
      <c r="I1362" s="61">
        <v>112.400742162032</v>
      </c>
      <c r="J1362" s="61">
        <v>3519380360</v>
      </c>
      <c r="K1362" s="61">
        <v>48.172686551811552</v>
      </c>
      <c r="L1362" s="61">
        <v>1910.4771336696042</v>
      </c>
      <c r="M1362" s="61">
        <f>(M1155+M1293+M1224)/3</f>
        <v>25.939466215108435</v>
      </c>
      <c r="N1362" s="60">
        <v>65.468000000000004</v>
      </c>
    </row>
    <row r="1363" spans="1:14" x14ac:dyDescent="0.4">
      <c r="A1363" s="43">
        <v>62</v>
      </c>
      <c r="B1363" s="5" t="s">
        <v>150</v>
      </c>
      <c r="C1363" s="5">
        <v>2003</v>
      </c>
      <c r="D1363" s="5" t="s">
        <v>249</v>
      </c>
      <c r="E1363" s="5" t="s">
        <v>247</v>
      </c>
      <c r="F1363" s="60">
        <v>5.7358373406966301</v>
      </c>
      <c r="G1363" s="61">
        <v>67954699</v>
      </c>
      <c r="H1363" s="61">
        <v>13.136394615760793</v>
      </c>
      <c r="I1363" s="61">
        <v>70.549041107907598</v>
      </c>
      <c r="J1363" s="61">
        <v>2877481499.9000001</v>
      </c>
      <c r="K1363" s="61">
        <v>50.679105774909353</v>
      </c>
      <c r="L1363" s="61">
        <v>2259.5163197796101</v>
      </c>
      <c r="M1363" s="61">
        <f>(M1156+M1225+M1294)/3</f>
        <v>27.229320820883274</v>
      </c>
      <c r="N1363" s="60">
        <v>66.171999999999997</v>
      </c>
    </row>
    <row r="1364" spans="1:14" x14ac:dyDescent="0.4">
      <c r="A1364" s="43">
        <v>62</v>
      </c>
      <c r="B1364" s="5" t="s">
        <v>150</v>
      </c>
      <c r="C1364" s="5">
        <v>2004</v>
      </c>
      <c r="D1364" s="5" t="s">
        <v>249</v>
      </c>
      <c r="E1364" s="5" t="s">
        <v>247</v>
      </c>
      <c r="F1364" s="60">
        <v>6.0476437336285827</v>
      </c>
      <c r="G1364" s="61">
        <v>69061674</v>
      </c>
      <c r="H1364" s="61">
        <v>24.708242390054735</v>
      </c>
      <c r="I1364" s="61">
        <v>70.302091147171794</v>
      </c>
      <c r="J1364" s="61">
        <v>3037299840</v>
      </c>
      <c r="K1364" s="61">
        <v>51.313857327047621</v>
      </c>
      <c r="L1364" s="61">
        <v>2751.7930417363791</v>
      </c>
      <c r="M1364" s="61">
        <f>(M1456+M1502+M927)/3</f>
        <v>36.932654582672107</v>
      </c>
      <c r="N1364" s="60">
        <v>66.869</v>
      </c>
    </row>
    <row r="1365" spans="1:14" x14ac:dyDescent="0.4">
      <c r="A1365" s="43">
        <v>62</v>
      </c>
      <c r="B1365" s="5" t="s">
        <v>150</v>
      </c>
      <c r="C1365" s="5">
        <v>2005</v>
      </c>
      <c r="D1365" s="5" t="s">
        <v>249</v>
      </c>
      <c r="E1365" s="5" t="s">
        <v>247</v>
      </c>
      <c r="F1365" s="60">
        <v>6.4231837882766198</v>
      </c>
      <c r="G1365" s="61">
        <v>70182594</v>
      </c>
      <c r="H1365" s="61">
        <v>20.166191608468822</v>
      </c>
      <c r="I1365" s="61">
        <v>72.156353715433795</v>
      </c>
      <c r="J1365" s="61">
        <v>2889191670</v>
      </c>
      <c r="K1365" s="61">
        <v>54.440495262616892</v>
      </c>
      <c r="L1365" s="61">
        <v>3226.6139706338809</v>
      </c>
      <c r="M1365" s="61">
        <f>(M1158+M1227+M1296)/3</f>
        <v>30.309975783880589</v>
      </c>
      <c r="N1365" s="60">
        <v>67.558000000000007</v>
      </c>
    </row>
    <row r="1366" spans="1:14" x14ac:dyDescent="0.4">
      <c r="A1366" s="43">
        <v>62</v>
      </c>
      <c r="B1366" s="5" t="s">
        <v>150</v>
      </c>
      <c r="C1366" s="5">
        <v>2006</v>
      </c>
      <c r="D1366" s="5" t="s">
        <v>249</v>
      </c>
      <c r="E1366" s="5" t="s">
        <v>247</v>
      </c>
      <c r="F1366" s="60">
        <v>6.7930401583932598</v>
      </c>
      <c r="G1366" s="61">
        <v>71275760</v>
      </c>
      <c r="H1366" s="61">
        <v>14.582593024432327</v>
      </c>
      <c r="I1366" s="61">
        <v>73.844466626788304</v>
      </c>
      <c r="J1366" s="61">
        <v>2317538500</v>
      </c>
      <c r="K1366" s="61">
        <v>53.167358713926141</v>
      </c>
      <c r="L1366" s="61">
        <v>3736.1777926143041</v>
      </c>
      <c r="M1366" s="61">
        <f>(M1228+M1159+M1297)/3</f>
        <v>33.877882869687689</v>
      </c>
      <c r="N1366" s="60">
        <v>68.239000000000004</v>
      </c>
    </row>
    <row r="1367" spans="1:14" x14ac:dyDescent="0.4">
      <c r="A1367" s="43">
        <v>62</v>
      </c>
      <c r="B1367" s="5" t="s">
        <v>150</v>
      </c>
      <c r="C1367" s="5">
        <v>2007</v>
      </c>
      <c r="D1367" s="5" t="s">
        <v>249</v>
      </c>
      <c r="E1367" s="5" t="s">
        <v>247</v>
      </c>
      <c r="F1367" s="60">
        <v>7.1093326553042786</v>
      </c>
      <c r="G1367" s="61">
        <v>72319418</v>
      </c>
      <c r="H1367" s="61">
        <v>22.939061358698055</v>
      </c>
      <c r="I1367" s="61">
        <v>77.5114040067281</v>
      </c>
      <c r="J1367" s="61">
        <v>2017791750</v>
      </c>
      <c r="K1367" s="61">
        <v>49.887306921914075</v>
      </c>
      <c r="L1367" s="61">
        <v>4838.0035561464174</v>
      </c>
      <c r="M1367" s="61">
        <f>(M1160+M1298+M1229)/3</f>
        <v>36.080928753796513</v>
      </c>
      <c r="N1367" s="60">
        <v>68.864000000000004</v>
      </c>
    </row>
    <row r="1368" spans="1:14" x14ac:dyDescent="0.4">
      <c r="A1368" s="43">
        <v>62</v>
      </c>
      <c r="B1368" s="5" t="s">
        <v>150</v>
      </c>
      <c r="C1368" s="5">
        <v>2008</v>
      </c>
      <c r="D1368" s="5" t="s">
        <v>249</v>
      </c>
      <c r="E1368" s="5" t="s">
        <v>247</v>
      </c>
      <c r="F1368" s="60">
        <v>7.133930129457009</v>
      </c>
      <c r="G1368" s="61">
        <v>73318394</v>
      </c>
      <c r="H1368" s="61">
        <v>19.421980864905478</v>
      </c>
      <c r="I1368" s="61">
        <v>87.475308717961099</v>
      </c>
      <c r="J1368" s="61">
        <v>1979988010</v>
      </c>
      <c r="K1368" s="61">
        <v>48.229402773765479</v>
      </c>
      <c r="L1368" s="61">
        <v>5623.9116809322759</v>
      </c>
      <c r="M1368" s="61">
        <f>(M1230+M1161+M1299)/3</f>
        <v>37.108006228187428</v>
      </c>
      <c r="N1368" s="60">
        <v>69.457999999999998</v>
      </c>
    </row>
    <row r="1369" spans="1:14" x14ac:dyDescent="0.4">
      <c r="A1369" s="43">
        <v>62</v>
      </c>
      <c r="B1369" s="5" t="s">
        <v>150</v>
      </c>
      <c r="C1369" s="5">
        <v>2009</v>
      </c>
      <c r="D1369" s="5" t="s">
        <v>249</v>
      </c>
      <c r="E1369" s="5" t="s">
        <v>247</v>
      </c>
      <c r="F1369" s="60">
        <v>7.296521916558854</v>
      </c>
      <c r="G1369" s="61">
        <v>74322685</v>
      </c>
      <c r="H1369" s="61">
        <v>4.5985169132210615</v>
      </c>
      <c r="I1369" s="61">
        <v>99.010944074504394</v>
      </c>
      <c r="J1369" s="61">
        <v>2983421910</v>
      </c>
      <c r="K1369" s="61">
        <v>43.699580224416501</v>
      </c>
      <c r="L1369" s="61">
        <v>5602.5562818390954</v>
      </c>
      <c r="M1369" s="61">
        <f>(M1231+M1162+M1300)/3</f>
        <v>35.684584467522598</v>
      </c>
      <c r="N1369" s="60">
        <v>70.045000000000002</v>
      </c>
    </row>
    <row r="1370" spans="1:14" x14ac:dyDescent="0.4">
      <c r="A1370" s="43">
        <v>62</v>
      </c>
      <c r="B1370" s="5" t="s">
        <v>150</v>
      </c>
      <c r="C1370" s="5">
        <v>2010</v>
      </c>
      <c r="D1370" s="5" t="s">
        <v>249</v>
      </c>
      <c r="E1370" s="5" t="s">
        <v>247</v>
      </c>
      <c r="F1370" s="60">
        <v>7.179825152899503</v>
      </c>
      <c r="G1370" s="61">
        <v>75373855</v>
      </c>
      <c r="H1370" s="61">
        <v>15.882625978133987</v>
      </c>
      <c r="I1370" s="61">
        <v>100</v>
      </c>
      <c r="J1370" s="61">
        <v>3648972409.9000001</v>
      </c>
      <c r="K1370" s="61">
        <v>43.77064373735238</v>
      </c>
      <c r="L1370" s="61">
        <v>6458.5739561376531</v>
      </c>
      <c r="M1370" s="61">
        <f>(M1232+M1163+M1301)/3</f>
        <v>33.853033830897324</v>
      </c>
      <c r="N1370" s="60">
        <v>70.626000000000005</v>
      </c>
    </row>
    <row r="1371" spans="1:14" x14ac:dyDescent="0.4">
      <c r="A1371" s="43">
        <v>62</v>
      </c>
      <c r="B1371" s="5" t="s">
        <v>150</v>
      </c>
      <c r="C1371" s="5">
        <v>2011</v>
      </c>
      <c r="D1371" s="5" t="s">
        <v>249</v>
      </c>
      <c r="E1371" s="5" t="s">
        <v>247</v>
      </c>
      <c r="F1371" s="60">
        <v>7.2311948666498713</v>
      </c>
      <c r="G1371" s="61">
        <v>76342971</v>
      </c>
      <c r="H1371" s="61">
        <v>33.409533154124262</v>
      </c>
      <c r="I1371" s="61">
        <v>114.115212883067</v>
      </c>
      <c r="J1371" s="61">
        <v>4276718689.9000001</v>
      </c>
      <c r="K1371" s="61">
        <v>41.219414791857538</v>
      </c>
      <c r="L1371" s="61">
        <v>8201.5816779769793</v>
      </c>
      <c r="M1371" s="61">
        <f>(M1164+M1233+M1302)/3</f>
        <v>33.499526714270075</v>
      </c>
      <c r="N1371" s="60">
        <v>71.2</v>
      </c>
    </row>
    <row r="1372" spans="1:14" x14ac:dyDescent="0.4">
      <c r="A1372" s="43">
        <v>62</v>
      </c>
      <c r="B1372" s="5" t="s">
        <v>150</v>
      </c>
      <c r="C1372" s="5">
        <v>2012</v>
      </c>
      <c r="D1372" s="5" t="s">
        <v>249</v>
      </c>
      <c r="E1372" s="5" t="s">
        <v>247</v>
      </c>
      <c r="F1372" s="60">
        <v>7.2308576752779006</v>
      </c>
      <c r="G1372" s="61">
        <v>77324451</v>
      </c>
      <c r="H1372" s="61">
        <v>18.953884144827526</v>
      </c>
      <c r="I1372" s="61">
        <v>126.742006684486</v>
      </c>
      <c r="J1372" s="61">
        <v>4661734400</v>
      </c>
      <c r="K1372" s="61">
        <v>44.089346680745294</v>
      </c>
      <c r="L1372" s="61">
        <v>8329.0020666487635</v>
      </c>
      <c r="M1372" s="61">
        <f>(M1165+M1234+M1303)/3</f>
        <v>34.115760436817027</v>
      </c>
      <c r="N1372" s="60">
        <v>71.754999999999995</v>
      </c>
    </row>
    <row r="1373" spans="1:14" x14ac:dyDescent="0.4">
      <c r="A1373" s="43">
        <v>62</v>
      </c>
      <c r="B1373" s="5" t="s">
        <v>150</v>
      </c>
      <c r="C1373" s="5">
        <v>2013</v>
      </c>
      <c r="D1373" s="5" t="s">
        <v>249</v>
      </c>
      <c r="E1373" s="5" t="s">
        <v>247</v>
      </c>
      <c r="F1373" s="60">
        <v>7.4396007551874774</v>
      </c>
      <c r="G1373" s="61">
        <v>78458928</v>
      </c>
      <c r="H1373" s="61">
        <v>36.775631886208345</v>
      </c>
      <c r="I1373" s="61">
        <v>123.458224567429</v>
      </c>
      <c r="J1373" s="61">
        <v>3049945000</v>
      </c>
      <c r="K1373" s="61">
        <v>47.08671791947549</v>
      </c>
      <c r="L1373" s="61">
        <v>6280.6818674081369</v>
      </c>
      <c r="M1373" s="61">
        <f>(M1235+M1166+M1304)/3</f>
        <v>35.656639690304779</v>
      </c>
      <c r="N1373" s="60">
        <v>72.295000000000002</v>
      </c>
    </row>
    <row r="1374" spans="1:14" x14ac:dyDescent="0.4">
      <c r="A1374" s="43">
        <v>62</v>
      </c>
      <c r="B1374" s="5" t="s">
        <v>150</v>
      </c>
      <c r="C1374" s="5">
        <v>2014</v>
      </c>
      <c r="D1374" s="5" t="s">
        <v>249</v>
      </c>
      <c r="E1374" s="5" t="s">
        <v>247</v>
      </c>
      <c r="F1374" s="60">
        <v>7.5705783140702714</v>
      </c>
      <c r="G1374" s="61">
        <v>79961672</v>
      </c>
      <c r="H1374" s="61">
        <v>9.7587687325632686</v>
      </c>
      <c r="I1374" s="61">
        <v>91.781797329798707</v>
      </c>
      <c r="J1374" s="61">
        <v>2105494000</v>
      </c>
      <c r="K1374" s="61">
        <v>45.351420141316119</v>
      </c>
      <c r="L1374" s="61">
        <v>5757.5433325159602</v>
      </c>
      <c r="M1374" s="61">
        <f>(M1167+M1236+M1305)/3</f>
        <v>37.275872429943504</v>
      </c>
      <c r="N1374" s="60">
        <v>72.83</v>
      </c>
    </row>
    <row r="1375" spans="1:14" x14ac:dyDescent="0.4">
      <c r="A1375" s="43">
        <v>62</v>
      </c>
      <c r="B1375" s="5" t="s">
        <v>150</v>
      </c>
      <c r="C1375" s="5">
        <v>2015</v>
      </c>
      <c r="D1375" s="5" t="s">
        <v>249</v>
      </c>
      <c r="E1375" s="5" t="s">
        <v>247</v>
      </c>
      <c r="F1375" s="60">
        <v>7.3257921385109608</v>
      </c>
      <c r="G1375" s="61">
        <v>81790841</v>
      </c>
      <c r="H1375" s="61">
        <v>0.19700167873683938</v>
      </c>
      <c r="I1375" s="61">
        <v>97.799006589254105</v>
      </c>
      <c r="J1375" s="61">
        <v>2050000000</v>
      </c>
      <c r="K1375" s="61">
        <v>39.422588661179624</v>
      </c>
      <c r="L1375" s="61">
        <v>4990.9367954165464</v>
      </c>
      <c r="M1375" s="61">
        <f>(M1237+M1168+M1306)/3</f>
        <v>33.448143302348782</v>
      </c>
      <c r="N1375" s="60">
        <v>73.358000000000004</v>
      </c>
    </row>
    <row r="1376" spans="1:14" x14ac:dyDescent="0.4">
      <c r="A1376" s="43">
        <v>62</v>
      </c>
      <c r="B1376" s="5" t="s">
        <v>150</v>
      </c>
      <c r="C1376" s="5">
        <v>2016</v>
      </c>
      <c r="D1376" s="5" t="s">
        <v>249</v>
      </c>
      <c r="E1376" s="5" t="s">
        <v>247</v>
      </c>
      <c r="F1376" s="60">
        <v>7.2889661758914537</v>
      </c>
      <c r="G1376" s="61">
        <v>83306231</v>
      </c>
      <c r="H1376" s="61">
        <v>9.3997846133833605</v>
      </c>
      <c r="I1376" s="61">
        <v>100.244426700788</v>
      </c>
      <c r="J1376" s="61">
        <v>3372000000</v>
      </c>
      <c r="K1376" s="61">
        <v>40.387846920842641</v>
      </c>
      <c r="L1376" s="61">
        <v>5497.243232546989</v>
      </c>
      <c r="M1376" s="61">
        <f>(M1238+M1169+M1307)/3</f>
        <v>33.888190397772036</v>
      </c>
      <c r="N1376" s="60">
        <v>73.88</v>
      </c>
    </row>
    <row r="1377" spans="1:14" x14ac:dyDescent="0.4">
      <c r="A1377" s="43">
        <v>62</v>
      </c>
      <c r="B1377" s="5" t="s">
        <v>150</v>
      </c>
      <c r="C1377" s="5">
        <v>2017</v>
      </c>
      <c r="D1377" s="5" t="s">
        <v>249</v>
      </c>
      <c r="E1377" s="5" t="s">
        <v>247</v>
      </c>
      <c r="F1377" s="60">
        <v>7.4129026284764246</v>
      </c>
      <c r="G1377" s="61">
        <v>84505076</v>
      </c>
      <c r="H1377" s="61">
        <v>13.035331167157935</v>
      </c>
      <c r="I1377" s="61">
        <v>99.276167451781802</v>
      </c>
      <c r="J1377" s="61">
        <v>5019000000</v>
      </c>
      <c r="K1377" s="61">
        <v>44.744870765908722</v>
      </c>
      <c r="L1377" s="61">
        <v>5758.5907276680728</v>
      </c>
      <c r="M1377" s="61">
        <f>(M1170+M1239+M1308)/3</f>
        <v>34.217270000140054</v>
      </c>
      <c r="N1377" s="60">
        <v>74.394000000000005</v>
      </c>
    </row>
    <row r="1378" spans="1:14" x14ac:dyDescent="0.4">
      <c r="A1378" s="43">
        <v>62</v>
      </c>
      <c r="B1378" s="5" t="s">
        <v>150</v>
      </c>
      <c r="C1378" s="5">
        <v>2018</v>
      </c>
      <c r="D1378" s="5" t="s">
        <v>249</v>
      </c>
      <c r="E1378" s="5" t="s">
        <v>247</v>
      </c>
      <c r="F1378" s="60">
        <v>7.4451279049501542</v>
      </c>
      <c r="G1378" s="61">
        <v>85617562</v>
      </c>
      <c r="H1378" s="61">
        <v>31.641184296508499</v>
      </c>
      <c r="I1378" s="61">
        <v>92.828616211861998</v>
      </c>
      <c r="J1378" s="61">
        <v>2373000000</v>
      </c>
      <c r="K1378" s="61">
        <v>58.56508971521562</v>
      </c>
      <c r="L1378" s="61">
        <v>3850.7512529322389</v>
      </c>
      <c r="M1378" s="61">
        <f>(M1171+M1240+M1309)/3</f>
        <v>33.851201233420284</v>
      </c>
      <c r="N1378" s="60">
        <v>74.897999999999996</v>
      </c>
    </row>
    <row r="1379" spans="1:14" x14ac:dyDescent="0.4">
      <c r="A1379" s="43">
        <v>62</v>
      </c>
      <c r="B1379" s="5" t="s">
        <v>150</v>
      </c>
      <c r="C1379" s="5">
        <v>2019</v>
      </c>
      <c r="D1379" s="5" t="s">
        <v>249</v>
      </c>
      <c r="E1379" s="5" t="s">
        <v>247</v>
      </c>
      <c r="F1379" s="60">
        <v>7.2229800027498667</v>
      </c>
      <c r="G1379" s="61">
        <v>86564202</v>
      </c>
      <c r="H1379" s="61">
        <v>30.53486622726561</v>
      </c>
      <c r="I1379" s="61">
        <v>128.69616143934499</v>
      </c>
      <c r="J1379" s="61">
        <v>1508000000</v>
      </c>
      <c r="K1379" s="61">
        <v>50.75433435010774</v>
      </c>
      <c r="L1379" s="61">
        <v>3276.7532650809949</v>
      </c>
      <c r="M1379" s="61">
        <f>(M1241+M1172+M1310)/3</f>
        <v>33.985553877110796</v>
      </c>
      <c r="N1379" s="60">
        <v>75.391000000000005</v>
      </c>
    </row>
    <row r="1380" spans="1:14" x14ac:dyDescent="0.4">
      <c r="A1380" s="43">
        <v>62</v>
      </c>
      <c r="B1380" s="5" t="s">
        <v>150</v>
      </c>
      <c r="C1380" s="5">
        <v>2020</v>
      </c>
      <c r="D1380" s="5" t="s">
        <v>249</v>
      </c>
      <c r="E1380" s="5" t="s">
        <v>247</v>
      </c>
      <c r="F1380" s="60">
        <v>7.06335132057733</v>
      </c>
      <c r="G1380" s="61">
        <v>87290193</v>
      </c>
      <c r="H1380" s="61">
        <v>44.264983633742418</v>
      </c>
      <c r="I1380" s="61">
        <v>167.30073136475301</v>
      </c>
      <c r="J1380" s="61">
        <v>1342000000</v>
      </c>
      <c r="K1380" s="61">
        <v>43.810164687097725</v>
      </c>
      <c r="L1380" s="61">
        <v>2746.4194831795562</v>
      </c>
      <c r="M1380" s="61">
        <f>(M1173+M1311+M1242)/3</f>
        <v>34.018008370223704</v>
      </c>
      <c r="N1380" s="60">
        <v>75.873999999999995</v>
      </c>
    </row>
    <row r="1381" spans="1:14" x14ac:dyDescent="0.4">
      <c r="A1381" s="43">
        <v>62</v>
      </c>
      <c r="B1381" s="5" t="s">
        <v>150</v>
      </c>
      <c r="C1381" s="5">
        <v>2021</v>
      </c>
      <c r="D1381" s="5" t="s">
        <v>249</v>
      </c>
      <c r="E1381" s="5" t="s">
        <v>247</v>
      </c>
      <c r="F1381" s="60">
        <f>(F1378+F1379+F1380)/3</f>
        <v>7.2438197427591176</v>
      </c>
      <c r="G1381" s="61">
        <v>87923432</v>
      </c>
      <c r="H1381" s="61">
        <v>56.319654643966544</v>
      </c>
      <c r="I1381" s="61">
        <v>230.03052231301501</v>
      </c>
      <c r="J1381" s="61">
        <v>1425000000</v>
      </c>
      <c r="K1381" s="61">
        <v>44.373834050866513</v>
      </c>
      <c r="L1381" s="61">
        <v>4084.2003047945796</v>
      </c>
      <c r="M1381" s="61">
        <f>(M1174+M1312+M1243)/3</f>
        <v>33.951587826918256</v>
      </c>
      <c r="N1381" s="60">
        <v>76.344999999999999</v>
      </c>
    </row>
    <row r="1382" spans="1:14" x14ac:dyDescent="0.4">
      <c r="A1382" s="43">
        <v>62</v>
      </c>
      <c r="B1382" s="5" t="s">
        <v>150</v>
      </c>
      <c r="C1382" s="5">
        <v>2022</v>
      </c>
      <c r="D1382" s="5" t="s">
        <v>249</v>
      </c>
      <c r="E1382" s="5" t="s">
        <v>247</v>
      </c>
      <c r="F1382" s="60">
        <f>(F1379+F1380+F1381)/3</f>
        <v>7.1767170220287717</v>
      </c>
      <c r="G1382" s="61">
        <v>88550570</v>
      </c>
      <c r="H1382" s="61">
        <v>50.58524806250503</v>
      </c>
      <c r="I1382" s="61">
        <v>334.397152176627</v>
      </c>
      <c r="J1382" s="61">
        <v>1500000000</v>
      </c>
      <c r="K1382" s="61">
        <v>51.597506811023976</v>
      </c>
      <c r="L1382" s="61">
        <v>4669.5713799387768</v>
      </c>
      <c r="M1382" s="61">
        <f>(M1244+M1175+M1313)/3</f>
        <v>33.985050024750912</v>
      </c>
      <c r="N1382" s="60">
        <v>76.807000000000002</v>
      </c>
    </row>
    <row r="1383" spans="1:14" x14ac:dyDescent="0.4">
      <c r="A1383" s="53">
        <v>63</v>
      </c>
      <c r="B1383" s="5" t="s">
        <v>151</v>
      </c>
      <c r="C1383" s="5">
        <v>2000</v>
      </c>
      <c r="D1383" s="5" t="s">
        <v>249</v>
      </c>
      <c r="E1383" s="5" t="s">
        <v>247</v>
      </c>
      <c r="F1383" s="60">
        <v>3.5580415462219159</v>
      </c>
      <c r="G1383" s="61">
        <v>24628858</v>
      </c>
      <c r="H1383" s="61">
        <v>24.612436739475513</v>
      </c>
      <c r="I1383" s="61">
        <f>(I1130+I1199+I1337)/3</f>
        <v>98.314762813145975</v>
      </c>
      <c r="J1383" s="61">
        <v>-32000</v>
      </c>
      <c r="K1383" s="61">
        <v>125.33659564090397</v>
      </c>
      <c r="L1383" s="61">
        <v>1963.7228386271531</v>
      </c>
      <c r="M1383" s="61">
        <f>(M1199+M1130+M1337)/3</f>
        <v>27.245401150810419</v>
      </c>
      <c r="N1383" s="60">
        <v>68.495999999999995</v>
      </c>
    </row>
    <row r="1384" spans="1:14" x14ac:dyDescent="0.4">
      <c r="A1384" s="53">
        <v>63</v>
      </c>
      <c r="B1384" s="5" t="s">
        <v>151</v>
      </c>
      <c r="C1384" s="5">
        <v>2001</v>
      </c>
      <c r="D1384" s="5" t="s">
        <v>249</v>
      </c>
      <c r="E1384" s="5" t="s">
        <v>247</v>
      </c>
      <c r="F1384" s="60">
        <v>3.8368045702485714</v>
      </c>
      <c r="G1384" s="61">
        <v>25425663</v>
      </c>
      <c r="H1384" s="61">
        <v>-19.146731026297829</v>
      </c>
      <c r="I1384" s="61">
        <f>(I1131+I1200+I1338)/3</f>
        <v>98.576598035128029</v>
      </c>
      <c r="J1384" s="61">
        <v>-6655999.9000000004</v>
      </c>
      <c r="K1384" s="61">
        <v>126.78025670291098</v>
      </c>
      <c r="L1384" s="61">
        <v>1422.8313389037573</v>
      </c>
      <c r="M1384" s="61">
        <f>(M1292+M1315+M1361)/3</f>
        <v>32.376323547248148</v>
      </c>
      <c r="N1384" s="60">
        <v>68.55</v>
      </c>
    </row>
    <row r="1385" spans="1:14" x14ac:dyDescent="0.4">
      <c r="A1385" s="53">
        <v>63</v>
      </c>
      <c r="B1385" s="5" t="s">
        <v>151</v>
      </c>
      <c r="C1385" s="5">
        <v>2002</v>
      </c>
      <c r="D1385" s="5" t="s">
        <v>249</v>
      </c>
      <c r="E1385" s="5" t="s">
        <v>247</v>
      </c>
      <c r="F1385" s="60">
        <v>3.4722380126589854</v>
      </c>
      <c r="G1385" s="61">
        <v>26255343</v>
      </c>
      <c r="H1385" s="61">
        <v>8.1617006069760549</v>
      </c>
      <c r="I1385" s="61">
        <f>(I1247+I1178+I1132)/3</f>
        <v>94.516859045928697</v>
      </c>
      <c r="J1385" s="61">
        <v>-326000</v>
      </c>
      <c r="K1385" s="61">
        <v>119.76204799075359</v>
      </c>
      <c r="L1385" s="61">
        <v>1254.1620451282845</v>
      </c>
      <c r="M1385" s="61">
        <f>(M1316+M1293+M1362)/3</f>
        <v>34.804856512886786</v>
      </c>
      <c r="N1385" s="60">
        <v>68.603999999999999</v>
      </c>
    </row>
    <row r="1386" spans="1:14" x14ac:dyDescent="0.4">
      <c r="A1386" s="53">
        <v>63</v>
      </c>
      <c r="B1386" s="5" t="s">
        <v>151</v>
      </c>
      <c r="C1386" s="5">
        <v>2003</v>
      </c>
      <c r="D1386" s="5" t="s">
        <v>249</v>
      </c>
      <c r="E1386" s="5" t="s">
        <v>247</v>
      </c>
      <c r="F1386" s="60">
        <v>3.0026462546967783</v>
      </c>
      <c r="G1386" s="61">
        <v>27068823</v>
      </c>
      <c r="H1386" s="61">
        <v>13.858583413070292</v>
      </c>
      <c r="I1386" s="61">
        <f>(I1179+I1248+I1133)/3</f>
        <v>88.053900148309594</v>
      </c>
      <c r="J1386" s="61">
        <v>1000000000</v>
      </c>
      <c r="K1386" s="61">
        <v>154.23452326026558</v>
      </c>
      <c r="L1386" s="61">
        <v>809.8456840482595</v>
      </c>
      <c r="M1386" s="61">
        <f>(M1294+M1317+M1363)/3</f>
        <v>38.648074132753052</v>
      </c>
      <c r="N1386" s="60">
        <v>68.658000000000001</v>
      </c>
    </row>
    <row r="1387" spans="1:14" x14ac:dyDescent="0.4">
      <c r="A1387" s="53">
        <v>63</v>
      </c>
      <c r="B1387" s="5" t="s">
        <v>151</v>
      </c>
      <c r="C1387" s="5">
        <v>2004</v>
      </c>
      <c r="D1387" s="5" t="s">
        <v>249</v>
      </c>
      <c r="E1387" s="5" t="s">
        <v>247</v>
      </c>
      <c r="F1387" s="60">
        <v>3.162657111101252</v>
      </c>
      <c r="G1387" s="61">
        <v>27858948</v>
      </c>
      <c r="H1387" s="61">
        <v>17.312211332730485</v>
      </c>
      <c r="I1387" s="61">
        <f>(I1203+I1134+I1341)/3</f>
        <v>156.29708341720851</v>
      </c>
      <c r="J1387" s="61">
        <v>300000000</v>
      </c>
      <c r="K1387" s="61">
        <v>120.23397712167572</v>
      </c>
      <c r="L1387" s="61">
        <v>1314.7625589474164</v>
      </c>
      <c r="M1387" s="61">
        <f>(M1249+M1295+M1318)/3</f>
        <v>49.979571386970029</v>
      </c>
      <c r="N1387" s="60">
        <v>68.712000000000003</v>
      </c>
    </row>
    <row r="1388" spans="1:14" x14ac:dyDescent="0.4">
      <c r="A1388" s="53">
        <v>63</v>
      </c>
      <c r="B1388" s="5" t="s">
        <v>151</v>
      </c>
      <c r="C1388" s="5">
        <v>2005</v>
      </c>
      <c r="D1388" s="5" t="s">
        <v>249</v>
      </c>
      <c r="E1388" s="5" t="s">
        <v>247</v>
      </c>
      <c r="F1388" s="60">
        <v>2.966264933960038</v>
      </c>
      <c r="G1388" s="61">
        <v>28698684</v>
      </c>
      <c r="H1388" s="61">
        <v>35.857850851590257</v>
      </c>
      <c r="I1388" s="61">
        <f>(I1135+I1204+I1342)/3</f>
        <v>95.755433614377012</v>
      </c>
      <c r="J1388" s="61">
        <v>515300000</v>
      </c>
      <c r="K1388" s="61">
        <v>115.74254030864199</v>
      </c>
      <c r="L1388" s="61">
        <v>1740.6683300621335</v>
      </c>
      <c r="M1388" s="61">
        <f>(M1296+M1273+M1365)/3</f>
        <v>44.437284428144771</v>
      </c>
      <c r="N1388" s="60">
        <v>68.766000000000005</v>
      </c>
    </row>
    <row r="1389" spans="1:14" x14ac:dyDescent="0.4">
      <c r="A1389" s="53">
        <v>63</v>
      </c>
      <c r="B1389" s="5" t="s">
        <v>151</v>
      </c>
      <c r="C1389" s="5">
        <v>2006</v>
      </c>
      <c r="D1389" s="5" t="s">
        <v>249</v>
      </c>
      <c r="E1389" s="5" t="s">
        <v>247</v>
      </c>
      <c r="F1389" s="60">
        <v>2.8699656782851855</v>
      </c>
      <c r="G1389" s="61">
        <v>28905607</v>
      </c>
      <c r="H1389" s="61">
        <v>23.044743979652281</v>
      </c>
      <c r="I1389" s="61">
        <f>(I1136+I1182+I1251)/3</f>
        <v>95.007558185845923</v>
      </c>
      <c r="J1389" s="61">
        <v>383000000</v>
      </c>
      <c r="K1389" s="61">
        <v>89.650520485871937</v>
      </c>
      <c r="L1389" s="61">
        <v>2253.5471127494911</v>
      </c>
      <c r="M1389" s="61">
        <f>(M1297+M1320+M1366)/3</f>
        <v>43.042574596981332</v>
      </c>
      <c r="N1389" s="60">
        <v>68.819000000000003</v>
      </c>
    </row>
    <row r="1390" spans="1:14" x14ac:dyDescent="0.4">
      <c r="A1390" s="53">
        <v>63</v>
      </c>
      <c r="B1390" s="5" t="s">
        <v>151</v>
      </c>
      <c r="C1390" s="5">
        <v>2007</v>
      </c>
      <c r="D1390" s="5" t="s">
        <v>249</v>
      </c>
      <c r="E1390" s="5" t="s">
        <v>247</v>
      </c>
      <c r="F1390" s="60">
        <v>2.6743798961979088</v>
      </c>
      <c r="G1390" s="61">
        <v>28660887</v>
      </c>
      <c r="H1390" s="61">
        <v>14.442376446786369</v>
      </c>
      <c r="I1390" s="61">
        <f>(I1137+I1183+I1252)/3</f>
        <v>97.324703847991998</v>
      </c>
      <c r="J1390" s="61">
        <v>971800000</v>
      </c>
      <c r="K1390" s="61">
        <v>74.092853105498037</v>
      </c>
      <c r="L1390" s="61">
        <v>3099.5919698947891</v>
      </c>
      <c r="M1390" s="61">
        <f>(M1298+M1321+M1367)/3</f>
        <v>44.208583698693111</v>
      </c>
      <c r="N1390" s="60">
        <v>68.873000000000005</v>
      </c>
    </row>
    <row r="1391" spans="1:14" x14ac:dyDescent="0.4">
      <c r="A1391" s="53">
        <v>63</v>
      </c>
      <c r="B1391" s="5" t="s">
        <v>151</v>
      </c>
      <c r="C1391" s="5">
        <v>2008</v>
      </c>
      <c r="D1391" s="5" t="s">
        <v>249</v>
      </c>
      <c r="E1391" s="5" t="s">
        <v>247</v>
      </c>
      <c r="F1391" s="60">
        <v>3.016467613315057</v>
      </c>
      <c r="G1391" s="61">
        <v>29218381</v>
      </c>
      <c r="H1391" s="61">
        <v>30.175408670569993</v>
      </c>
      <c r="I1391" s="61">
        <f>(I1138+I1184+I1253)/3</f>
        <v>102.77305725760436</v>
      </c>
      <c r="J1391" s="61">
        <v>1855700000</v>
      </c>
      <c r="K1391" s="61">
        <v>81.05554326658347</v>
      </c>
      <c r="L1391" s="61">
        <v>4504.5080941426759</v>
      </c>
      <c r="M1391" s="61">
        <f>(M1299+M1322+M1368)/3</f>
        <v>44.709112782716602</v>
      </c>
      <c r="N1391" s="60">
        <v>68.927000000000007</v>
      </c>
    </row>
    <row r="1392" spans="1:14" x14ac:dyDescent="0.4">
      <c r="A1392" s="53">
        <v>63</v>
      </c>
      <c r="B1392" s="5" t="s">
        <v>151</v>
      </c>
      <c r="C1392" s="5">
        <v>2009</v>
      </c>
      <c r="D1392" s="5" t="s">
        <v>249</v>
      </c>
      <c r="E1392" s="5" t="s">
        <v>247</v>
      </c>
      <c r="F1392" s="60">
        <v>3.1102174251808572</v>
      </c>
      <c r="G1392" s="61">
        <v>30289040</v>
      </c>
      <c r="H1392" s="61">
        <v>-19.52120051366299</v>
      </c>
      <c r="I1392" s="61">
        <f>(I1139+I1185+I1254)/3</f>
        <v>101.61011558037627</v>
      </c>
      <c r="J1392" s="61">
        <v>1598300000</v>
      </c>
      <c r="K1392" s="61">
        <v>78.687378818989799</v>
      </c>
      <c r="L1392" s="61">
        <v>3686.4021329942957</v>
      </c>
      <c r="M1392" s="61">
        <f>(M1300+M1323+M1369)/3</f>
        <v>44.17476342016252</v>
      </c>
      <c r="N1392" s="60">
        <v>68.98</v>
      </c>
    </row>
    <row r="1393" spans="1:14" x14ac:dyDescent="0.4">
      <c r="A1393" s="53">
        <v>63</v>
      </c>
      <c r="B1393" s="5" t="s">
        <v>151</v>
      </c>
      <c r="C1393" s="5">
        <v>2010</v>
      </c>
      <c r="D1393" s="5" t="s">
        <v>249</v>
      </c>
      <c r="E1393" s="5" t="s">
        <v>247</v>
      </c>
      <c r="F1393" s="60">
        <v>3.4719569484925175</v>
      </c>
      <c r="G1393" s="61">
        <v>31264875</v>
      </c>
      <c r="H1393" s="61">
        <v>16.586740750225815</v>
      </c>
      <c r="I1393" s="61">
        <v>100</v>
      </c>
      <c r="J1393" s="61">
        <v>1396200000</v>
      </c>
      <c r="K1393" s="61">
        <v>73.497479620244306</v>
      </c>
      <c r="L1393" s="61">
        <v>4430.426241895183</v>
      </c>
      <c r="M1393" s="61">
        <f>(M1301+M1324+M1370)/3</f>
        <v>43.002038262706499</v>
      </c>
      <c r="N1393" s="60">
        <v>69.102999999999994</v>
      </c>
    </row>
    <row r="1394" spans="1:14" x14ac:dyDescent="0.4">
      <c r="A1394" s="53">
        <v>63</v>
      </c>
      <c r="B1394" s="5" t="s">
        <v>151</v>
      </c>
      <c r="C1394" s="5">
        <v>2011</v>
      </c>
      <c r="D1394" s="5" t="s">
        <v>249</v>
      </c>
      <c r="E1394" s="5" t="s">
        <v>247</v>
      </c>
      <c r="F1394" s="60">
        <v>3.4912467426631877</v>
      </c>
      <c r="G1394" s="61">
        <v>32378061</v>
      </c>
      <c r="H1394" s="61">
        <v>24.689437423564328</v>
      </c>
      <c r="I1394" s="61">
        <f>(I1141+I1187+I1256)/3</f>
        <v>103.08168202474775</v>
      </c>
      <c r="J1394" s="61">
        <v>2082000000</v>
      </c>
      <c r="K1394" s="61">
        <v>72.171328223365478</v>
      </c>
      <c r="L1394" s="61">
        <v>5736.8989589723878</v>
      </c>
      <c r="M1394" s="61">
        <f>(M1302+M1371+M1325)/3</f>
        <v>42.785280665610998</v>
      </c>
      <c r="N1394" s="60">
        <v>69.268000000000001</v>
      </c>
    </row>
    <row r="1395" spans="1:14" x14ac:dyDescent="0.4">
      <c r="A1395" s="53">
        <v>63</v>
      </c>
      <c r="B1395" s="5" t="s">
        <v>151</v>
      </c>
      <c r="C1395" s="5">
        <v>2012</v>
      </c>
      <c r="D1395" s="5" t="s">
        <v>249</v>
      </c>
      <c r="E1395" s="5" t="s">
        <v>247</v>
      </c>
      <c r="F1395" s="60">
        <v>3.8094317618710858</v>
      </c>
      <c r="G1395" s="61">
        <v>33864447</v>
      </c>
      <c r="H1395" s="61">
        <v>2.6697693827682656</v>
      </c>
      <c r="I1395" s="61">
        <f>(I1142+I1188+I1257)/3</f>
        <v>102.9807113511829</v>
      </c>
      <c r="J1395" s="61">
        <v>3400000000</v>
      </c>
      <c r="K1395" s="61">
        <v>73.608684591281232</v>
      </c>
      <c r="L1395" s="61">
        <v>6437.5030762407387</v>
      </c>
      <c r="M1395" s="61">
        <f>(M1303+M1372+M1326)/3</f>
        <v>43.350277100318358</v>
      </c>
      <c r="N1395" s="60">
        <v>69.432000000000002</v>
      </c>
    </row>
    <row r="1396" spans="1:14" x14ac:dyDescent="0.4">
      <c r="A1396" s="53">
        <v>63</v>
      </c>
      <c r="B1396" s="5" t="s">
        <v>151</v>
      </c>
      <c r="C1396" s="5">
        <v>2013</v>
      </c>
      <c r="D1396" s="5" t="s">
        <v>249</v>
      </c>
      <c r="E1396" s="5" t="s">
        <v>247</v>
      </c>
      <c r="F1396" s="60">
        <v>3.9204211736721359</v>
      </c>
      <c r="G1396" s="61">
        <v>35481800</v>
      </c>
      <c r="H1396" s="61">
        <v>-1.1597877780062049E-2</v>
      </c>
      <c r="I1396" s="61">
        <f>(I1143+I1189+I1258)/3</f>
        <v>101.2718482467648</v>
      </c>
      <c r="J1396" s="61">
        <v>-2335300000</v>
      </c>
      <c r="K1396" s="61">
        <v>67.410018409567186</v>
      </c>
      <c r="L1396" s="61">
        <v>6612.9022521023435</v>
      </c>
      <c r="M1396" s="61">
        <f>(M1304+M1373+M1327)/3</f>
        <v>44.488778994473556</v>
      </c>
      <c r="N1396" s="60">
        <v>69.594999999999999</v>
      </c>
    </row>
    <row r="1397" spans="1:14" x14ac:dyDescent="0.4">
      <c r="A1397" s="53">
        <v>63</v>
      </c>
      <c r="B1397" s="5" t="s">
        <v>151</v>
      </c>
      <c r="C1397" s="5">
        <v>2014</v>
      </c>
      <c r="D1397" s="5" t="s">
        <v>249</v>
      </c>
      <c r="E1397" s="5" t="s">
        <v>247</v>
      </c>
      <c r="F1397" s="60">
        <v>3.6478560889954976</v>
      </c>
      <c r="G1397" s="61">
        <v>36746488</v>
      </c>
      <c r="H1397" s="61">
        <v>-2.8431713263401406</v>
      </c>
      <c r="I1397" s="61">
        <f>(I1144+I1190+I1259)/3</f>
        <v>99.756194694127018</v>
      </c>
      <c r="J1397" s="61">
        <v>-10176400000</v>
      </c>
      <c r="K1397" s="61">
        <v>68.982486856903634</v>
      </c>
      <c r="L1397" s="61">
        <v>6215.9860331402861</v>
      </c>
      <c r="M1397" s="61">
        <f>(M1305+M1328+M1374)/3</f>
        <v>45.490841860664396</v>
      </c>
      <c r="N1397" s="60">
        <v>69.757999999999996</v>
      </c>
    </row>
    <row r="1398" spans="1:14" x14ac:dyDescent="0.4">
      <c r="A1398" s="53">
        <v>63</v>
      </c>
      <c r="B1398" s="5" t="s">
        <v>151</v>
      </c>
      <c r="C1398" s="5">
        <v>2015</v>
      </c>
      <c r="D1398" s="5" t="s">
        <v>249</v>
      </c>
      <c r="E1398" s="5" t="s">
        <v>247</v>
      </c>
      <c r="F1398" s="60">
        <v>3.5269442115198784</v>
      </c>
      <c r="G1398" s="61">
        <v>37757813</v>
      </c>
      <c r="H1398" s="61">
        <v>-30.199653939378905</v>
      </c>
      <c r="I1398" s="61">
        <f>(I1145+I1214+I1352)/3</f>
        <v>96.830280964419615</v>
      </c>
      <c r="J1398" s="61">
        <v>-7574200000</v>
      </c>
      <c r="K1398" s="61">
        <v>69.591768598311461</v>
      </c>
      <c r="L1398" s="61">
        <v>4416.9429240804193</v>
      </c>
      <c r="M1398" s="61">
        <f>(M1306+M1375+M1329)/3</f>
        <v>42.190649068368522</v>
      </c>
      <c r="N1398" s="60">
        <v>69.921000000000006</v>
      </c>
    </row>
    <row r="1399" spans="1:14" x14ac:dyDescent="0.4">
      <c r="A1399" s="53">
        <v>63</v>
      </c>
      <c r="B1399" s="5" t="s">
        <v>151</v>
      </c>
      <c r="C1399" s="5">
        <v>2016</v>
      </c>
      <c r="D1399" s="5" t="s">
        <v>249</v>
      </c>
      <c r="E1399" s="5" t="s">
        <v>247</v>
      </c>
      <c r="F1399" s="60">
        <v>3.7025508048321845</v>
      </c>
      <c r="G1399" s="61">
        <v>38697943</v>
      </c>
      <c r="H1399" s="61">
        <v>-11.104170920330262</v>
      </c>
      <c r="I1399" s="61">
        <f>(I1261+I1146+I1192)/3</f>
        <v>98.679306864590544</v>
      </c>
      <c r="J1399" s="61">
        <v>-6255900000</v>
      </c>
      <c r="K1399" s="61">
        <v>54.588320188676995</v>
      </c>
      <c r="L1399" s="61">
        <v>4305.2027015463054</v>
      </c>
      <c r="M1399" s="61">
        <f>(M1376+M1330+M1307)/3</f>
        <v>43.139740263253088</v>
      </c>
      <c r="N1399" s="60">
        <v>70.093999999999994</v>
      </c>
    </row>
    <row r="1400" spans="1:14" x14ac:dyDescent="0.4">
      <c r="A1400" s="53">
        <v>63</v>
      </c>
      <c r="B1400" s="5" t="s">
        <v>151</v>
      </c>
      <c r="C1400" s="5">
        <v>2017</v>
      </c>
      <c r="D1400" s="5" t="s">
        <v>249</v>
      </c>
      <c r="E1400" s="5" t="s">
        <v>247</v>
      </c>
      <c r="F1400" s="60">
        <v>3.9488089723365505</v>
      </c>
      <c r="G1400" s="61">
        <v>39621162</v>
      </c>
      <c r="H1400" s="61">
        <v>14.650359788845108</v>
      </c>
      <c r="I1400" s="61">
        <f>(I1147+I1216+I1354)/3</f>
        <v>97.164681416562246</v>
      </c>
      <c r="J1400" s="61">
        <v>-5032400000</v>
      </c>
      <c r="K1400" s="61">
        <v>59.780912392315685</v>
      </c>
      <c r="L1400" s="61">
        <v>4725.1935733403197</v>
      </c>
      <c r="M1400" s="61">
        <f>(M1331+M1308+M1377)/3</f>
        <v>43.225888927775635</v>
      </c>
      <c r="N1400" s="60">
        <v>70.278000000000006</v>
      </c>
    </row>
    <row r="1401" spans="1:14" x14ac:dyDescent="0.4">
      <c r="A1401" s="53">
        <v>63</v>
      </c>
      <c r="B1401" s="5" t="s">
        <v>151</v>
      </c>
      <c r="C1401" s="5">
        <v>2018</v>
      </c>
      <c r="D1401" s="5" t="s">
        <v>249</v>
      </c>
      <c r="E1401" s="5" t="s">
        <v>247</v>
      </c>
      <c r="F1401" s="60">
        <v>4.1426804662151673</v>
      </c>
      <c r="G1401" s="61">
        <v>40590700</v>
      </c>
      <c r="H1401" s="61">
        <v>18.203992099393702</v>
      </c>
      <c r="I1401" s="61">
        <f>(I1194+I1148+I1263)/3</f>
        <v>98.493903921857665</v>
      </c>
      <c r="J1401" s="61">
        <v>-4885100000</v>
      </c>
      <c r="K1401" s="61">
        <v>65.801791770108338</v>
      </c>
      <c r="L1401" s="61">
        <v>5601.4670610270541</v>
      </c>
      <c r="M1401" s="61">
        <f>(M1309+M1332+M1263)/3</f>
        <v>52.075119718433768</v>
      </c>
      <c r="N1401" s="60">
        <v>70.472999999999999</v>
      </c>
    </row>
    <row r="1402" spans="1:14" x14ac:dyDescent="0.4">
      <c r="A1402" s="53">
        <v>63</v>
      </c>
      <c r="B1402" s="5" t="s">
        <v>151</v>
      </c>
      <c r="C1402" s="5">
        <v>2019</v>
      </c>
      <c r="D1402" s="5" t="s">
        <v>249</v>
      </c>
      <c r="E1402" s="5" t="s">
        <v>247</v>
      </c>
      <c r="F1402" s="60">
        <v>4.3472641393221751</v>
      </c>
      <c r="G1402" s="61">
        <v>41563520</v>
      </c>
      <c r="H1402" s="61">
        <v>-2.674440034667839</v>
      </c>
      <c r="I1402" s="61">
        <f>(I1149+I1218+I1356)/3</f>
        <v>95.112294794305726</v>
      </c>
      <c r="J1402" s="61">
        <v>-3075600000</v>
      </c>
      <c r="K1402" s="61">
        <v>68.989938420280581</v>
      </c>
      <c r="L1402" s="61">
        <v>5621.1816949175245</v>
      </c>
      <c r="M1402" s="61">
        <f>(M1333+M1310+M1379)/3</f>
        <v>43.072573981387045</v>
      </c>
      <c r="N1402" s="60">
        <v>70.677999999999997</v>
      </c>
    </row>
    <row r="1403" spans="1:14" x14ac:dyDescent="0.4">
      <c r="A1403" s="53">
        <v>63</v>
      </c>
      <c r="B1403" s="5" t="s">
        <v>151</v>
      </c>
      <c r="C1403" s="5">
        <v>2020</v>
      </c>
      <c r="D1403" s="5" t="s">
        <v>249</v>
      </c>
      <c r="E1403" s="5" t="s">
        <v>247</v>
      </c>
      <c r="F1403" s="60">
        <v>3.8421778197439931</v>
      </c>
      <c r="G1403" s="61">
        <v>42556984</v>
      </c>
      <c r="H1403" s="61">
        <v>-11.220196182637096</v>
      </c>
      <c r="I1403" s="61">
        <f>(I1150+I1219+I1357)/3</f>
        <v>92.62143786029263</v>
      </c>
      <c r="J1403" s="61">
        <v>-2859100000</v>
      </c>
      <c r="K1403" s="61">
        <v>57.742316168535538</v>
      </c>
      <c r="L1403" s="61">
        <v>4251.3372527280844</v>
      </c>
      <c r="M1403" s="61">
        <f>(M1334+M1311+M1380)/3</f>
        <v>43.050185220765023</v>
      </c>
      <c r="N1403" s="60">
        <v>70.893000000000001</v>
      </c>
    </row>
    <row r="1404" spans="1:14" x14ac:dyDescent="0.4">
      <c r="A1404" s="53">
        <v>63</v>
      </c>
      <c r="B1404" s="5" t="s">
        <v>151</v>
      </c>
      <c r="C1404" s="5">
        <v>2021</v>
      </c>
      <c r="D1404" s="5" t="s">
        <v>249</v>
      </c>
      <c r="E1404" s="5" t="s">
        <v>247</v>
      </c>
      <c r="F1404" s="60">
        <f>(F1401+F1402+F1403)/3</f>
        <v>4.1107074750937782</v>
      </c>
      <c r="G1404" s="61">
        <v>43533592</v>
      </c>
      <c r="H1404" s="61">
        <v>37.464817813978897</v>
      </c>
      <c r="I1404" s="61">
        <f>(I1151+I1197+I1266)/3</f>
        <v>94.454570817775902</v>
      </c>
      <c r="J1404" s="61">
        <v>-2637300000</v>
      </c>
      <c r="K1404" s="61">
        <v>62.095626606105256</v>
      </c>
      <c r="L1404" s="61">
        <v>4770.8353427473849</v>
      </c>
      <c r="M1404" s="61">
        <f>(M1312+M1335+M1381)/3</f>
        <v>42.991617318428155</v>
      </c>
      <c r="N1404" s="60">
        <v>71.119</v>
      </c>
    </row>
    <row r="1405" spans="1:14" x14ac:dyDescent="0.4">
      <c r="A1405" s="53">
        <v>63</v>
      </c>
      <c r="B1405" s="5" t="s">
        <v>151</v>
      </c>
      <c r="C1405" s="5">
        <v>2022</v>
      </c>
      <c r="D1405" s="5" t="s">
        <v>249</v>
      </c>
      <c r="E1405" s="5" t="s">
        <v>247</v>
      </c>
      <c r="F1405" s="60">
        <f>(F1402+F1403+F1404)/3</f>
        <v>4.1000498113866497</v>
      </c>
      <c r="G1405" s="61">
        <v>44496122</v>
      </c>
      <c r="H1405" s="61">
        <v>18.868096243874177</v>
      </c>
      <c r="I1405" s="61">
        <f>(I1267+I1152+I1198)/3</f>
        <v>100.91779498243044</v>
      </c>
      <c r="J1405" s="61">
        <v>-2088200000</v>
      </c>
      <c r="K1405" s="61">
        <f>(K1404+K1403+K1402)/3</f>
        <v>62.942627064973784</v>
      </c>
      <c r="L1405" s="61">
        <v>5937.1954660027104</v>
      </c>
      <c r="M1405" s="61">
        <f>(M1313+M1382+M1290)/3</f>
        <v>49.443491132023098</v>
      </c>
      <c r="N1405" s="60">
        <v>71.353999999999999</v>
      </c>
    </row>
    <row r="1406" spans="1:14" hidden="1" x14ac:dyDescent="0.4">
      <c r="A1406" s="43">
        <v>64</v>
      </c>
      <c r="B1406" s="5" t="s">
        <v>152</v>
      </c>
      <c r="C1406" s="5">
        <v>2000</v>
      </c>
      <c r="D1406" s="5" t="s">
        <v>251</v>
      </c>
      <c r="E1406" s="5" t="s">
        <v>248</v>
      </c>
      <c r="F1406" s="60">
        <v>7.6621083293930736</v>
      </c>
      <c r="G1406" s="61">
        <v>56942108</v>
      </c>
      <c r="H1406" s="61">
        <v>1.7923979660140503</v>
      </c>
      <c r="I1406" s="61">
        <v>93.190663628653596</v>
      </c>
      <c r="J1406" s="61">
        <v>13172981900.3999</v>
      </c>
      <c r="K1406" s="61">
        <v>50.40558982512384</v>
      </c>
      <c r="L1406" s="61">
        <v>20137.591221767343</v>
      </c>
      <c r="M1406" s="61">
        <f>(M808+M739)/3</f>
        <v>31.430892039136754</v>
      </c>
      <c r="N1406" s="60">
        <v>67.221999999999994</v>
      </c>
    </row>
    <row r="1407" spans="1:14" hidden="1" x14ac:dyDescent="0.4">
      <c r="A1407" s="43">
        <v>64</v>
      </c>
      <c r="B1407" s="5" t="s">
        <v>152</v>
      </c>
      <c r="C1407" s="5">
        <v>2001</v>
      </c>
      <c r="D1407" s="5" t="s">
        <v>251</v>
      </c>
      <c r="E1407" s="5" t="s">
        <v>248</v>
      </c>
      <c r="F1407" s="60">
        <v>7.662629159565487</v>
      </c>
      <c r="G1407" s="61">
        <v>56974100</v>
      </c>
      <c r="H1407" s="61">
        <v>3.0335920258844453</v>
      </c>
      <c r="I1407" s="61">
        <v>94.461275729385406</v>
      </c>
      <c r="J1407" s="61">
        <v>14878086498.8458</v>
      </c>
      <c r="K1407" s="61">
        <v>50.034804630925223</v>
      </c>
      <c r="L1407" s="61">
        <v>20500.954399567163</v>
      </c>
      <c r="M1407" s="61">
        <f>(M809+M740)/3</f>
        <v>31.887932928041057</v>
      </c>
      <c r="N1407" s="60">
        <v>67.281999999999996</v>
      </c>
    </row>
    <row r="1408" spans="1:14" hidden="1" x14ac:dyDescent="0.4">
      <c r="A1408" s="43">
        <v>64</v>
      </c>
      <c r="B1408" s="5" t="s">
        <v>152</v>
      </c>
      <c r="C1408" s="5">
        <v>2002</v>
      </c>
      <c r="D1408" s="5" t="s">
        <v>251</v>
      </c>
      <c r="E1408" s="5" t="s">
        <v>248</v>
      </c>
      <c r="F1408" s="60">
        <v>7.7721839778950228</v>
      </c>
      <c r="G1408" s="61">
        <v>57059007</v>
      </c>
      <c r="H1408" s="61">
        <v>3.274341880430228</v>
      </c>
      <c r="I1408" s="61">
        <v>96.759599384809107</v>
      </c>
      <c r="J1408" s="61">
        <v>17239360004.883499</v>
      </c>
      <c r="K1408" s="61">
        <v>48.0579242988141</v>
      </c>
      <c r="L1408" s="61">
        <v>22376.297898932877</v>
      </c>
      <c r="M1408" s="61">
        <f>(M810+M741)/3</f>
        <v>32.819663495198448</v>
      </c>
      <c r="N1408" s="60">
        <v>67.382000000000005</v>
      </c>
    </row>
    <row r="1409" spans="1:14" hidden="1" x14ac:dyDescent="0.4">
      <c r="A1409" s="43">
        <v>64</v>
      </c>
      <c r="B1409" s="5" t="s">
        <v>152</v>
      </c>
      <c r="C1409" s="5">
        <v>2003</v>
      </c>
      <c r="D1409" s="5" t="s">
        <v>251</v>
      </c>
      <c r="E1409" s="5" t="s">
        <v>248</v>
      </c>
      <c r="F1409" s="60">
        <v>8.0644210375050935</v>
      </c>
      <c r="G1409" s="61">
        <v>57313203</v>
      </c>
      <c r="H1409" s="61">
        <v>3.147807928565399</v>
      </c>
      <c r="I1409" s="61">
        <v>102.88601510532899</v>
      </c>
      <c r="J1409" s="61">
        <v>19572886733.572201</v>
      </c>
      <c r="K1409" s="61">
        <v>46.148844778192078</v>
      </c>
      <c r="L1409" s="61">
        <v>27526.322460995707</v>
      </c>
      <c r="M1409" s="61">
        <f>(M811+M742)/3</f>
        <v>32.611565390259564</v>
      </c>
      <c r="N1409" s="60">
        <v>67.501000000000005</v>
      </c>
    </row>
    <row r="1410" spans="1:14" hidden="1" x14ac:dyDescent="0.4">
      <c r="A1410" s="43">
        <v>64</v>
      </c>
      <c r="B1410" s="5" t="s">
        <v>152</v>
      </c>
      <c r="C1410" s="5">
        <v>2004</v>
      </c>
      <c r="D1410" s="5" t="s">
        <v>251</v>
      </c>
      <c r="E1410" s="5" t="s">
        <v>248</v>
      </c>
      <c r="F1410" s="60">
        <v>8.1893407659802282</v>
      </c>
      <c r="G1410" s="61">
        <v>57685327</v>
      </c>
      <c r="H1410" s="61">
        <v>2.6701836810610899</v>
      </c>
      <c r="I1410" s="61">
        <v>104.635008654741</v>
      </c>
      <c r="J1410" s="61">
        <v>20100742901.803699</v>
      </c>
      <c r="K1410" s="61">
        <v>47.430330388847082</v>
      </c>
      <c r="L1410" s="61">
        <v>31317.20079432963</v>
      </c>
      <c r="M1410" s="61">
        <f>(M812+M743)/3</f>
        <v>31.143571456474302</v>
      </c>
      <c r="N1410" s="60">
        <v>67.62</v>
      </c>
    </row>
    <row r="1411" spans="1:14" hidden="1" x14ac:dyDescent="0.4">
      <c r="A1411" s="43">
        <v>64</v>
      </c>
      <c r="B1411" s="5" t="s">
        <v>152</v>
      </c>
      <c r="C1411" s="5">
        <v>2005</v>
      </c>
      <c r="D1411" s="5" t="s">
        <v>251</v>
      </c>
      <c r="E1411" s="5" t="s">
        <v>248</v>
      </c>
      <c r="F1411" s="60">
        <v>8.1738143468725717</v>
      </c>
      <c r="G1411" s="61">
        <v>57969484</v>
      </c>
      <c r="H1411" s="61">
        <v>2.0105579008358205</v>
      </c>
      <c r="I1411" s="61">
        <v>102.83182650551799</v>
      </c>
      <c r="J1411" s="61">
        <v>36762073074.939003</v>
      </c>
      <c r="K1411" s="61">
        <v>49.301010762131824</v>
      </c>
      <c r="L1411" s="61">
        <v>32055.092075750315</v>
      </c>
      <c r="M1411" s="61">
        <f>(M813+M744)/3</f>
        <v>30.953596999995394</v>
      </c>
      <c r="N1411" s="60">
        <v>67.738</v>
      </c>
    </row>
    <row r="1412" spans="1:14" hidden="1" x14ac:dyDescent="0.4">
      <c r="A1412" s="43">
        <v>64</v>
      </c>
      <c r="B1412" s="5" t="s">
        <v>152</v>
      </c>
      <c r="C1412" s="5">
        <v>2006</v>
      </c>
      <c r="D1412" s="5" t="s">
        <v>251</v>
      </c>
      <c r="E1412" s="5" t="s">
        <v>248</v>
      </c>
      <c r="F1412" s="60">
        <v>8.0258439141222162</v>
      </c>
      <c r="G1412" s="61">
        <v>58143979</v>
      </c>
      <c r="H1412" s="61">
        <v>2.1248539146475451</v>
      </c>
      <c r="I1412" s="61">
        <v>102.443836802652</v>
      </c>
      <c r="J1412" s="61">
        <v>56995485107.010101</v>
      </c>
      <c r="K1412" s="61">
        <v>53.16817918462371</v>
      </c>
      <c r="L1412" s="61">
        <v>33529.726601436138</v>
      </c>
      <c r="M1412" s="61">
        <f>(M814+M745)/3</f>
        <v>30.493106679805596</v>
      </c>
      <c r="N1412" s="60">
        <v>67.855999999999995</v>
      </c>
    </row>
    <row r="1413" spans="1:14" hidden="1" x14ac:dyDescent="0.4">
      <c r="A1413" s="43">
        <v>64</v>
      </c>
      <c r="B1413" s="5" t="s">
        <v>152</v>
      </c>
      <c r="C1413" s="5">
        <v>2007</v>
      </c>
      <c r="D1413" s="5" t="s">
        <v>251</v>
      </c>
      <c r="E1413" s="5" t="s">
        <v>248</v>
      </c>
      <c r="F1413" s="60">
        <v>7.8607868708044419</v>
      </c>
      <c r="G1413" s="61">
        <v>58438310</v>
      </c>
      <c r="H1413" s="61">
        <v>2.4789947658615148</v>
      </c>
      <c r="I1413" s="61">
        <v>103.07979781880501</v>
      </c>
      <c r="J1413" s="61">
        <v>65975535145.485603</v>
      </c>
      <c r="K1413" s="61">
        <v>55.061455631697953</v>
      </c>
      <c r="L1413" s="61">
        <v>37870.747507096938</v>
      </c>
      <c r="M1413" s="61">
        <f>(M815+M746)/3</f>
        <v>32.668638962934871</v>
      </c>
      <c r="N1413" s="60">
        <v>67.974000000000004</v>
      </c>
    </row>
    <row r="1414" spans="1:14" hidden="1" x14ac:dyDescent="0.4">
      <c r="A1414" s="43">
        <v>64</v>
      </c>
      <c r="B1414" s="5" t="s">
        <v>152</v>
      </c>
      <c r="C1414" s="5">
        <v>2008</v>
      </c>
      <c r="D1414" s="5" t="s">
        <v>251</v>
      </c>
      <c r="E1414" s="5" t="s">
        <v>248</v>
      </c>
      <c r="F1414" s="60">
        <v>7.5643247964943008</v>
      </c>
      <c r="G1414" s="61">
        <v>58826731</v>
      </c>
      <c r="H1414" s="61">
        <v>2.4007034444019695</v>
      </c>
      <c r="I1414" s="61">
        <v>103.932488694849</v>
      </c>
      <c r="J1414" s="61">
        <v>-9501579210.4656906</v>
      </c>
      <c r="K1414" s="61">
        <v>54.492875798818766</v>
      </c>
      <c r="L1414" s="61">
        <v>40944.91241946783</v>
      </c>
      <c r="M1414" s="61">
        <f>(M816+M747)/3</f>
        <v>31.052773932636779</v>
      </c>
      <c r="N1414" s="60">
        <v>68.091999999999999</v>
      </c>
    </row>
    <row r="1415" spans="1:14" hidden="1" x14ac:dyDescent="0.4">
      <c r="A1415" s="43">
        <v>64</v>
      </c>
      <c r="B1415" s="5" t="s">
        <v>152</v>
      </c>
      <c r="C1415" s="5">
        <v>2009</v>
      </c>
      <c r="D1415" s="5" t="s">
        <v>251</v>
      </c>
      <c r="E1415" s="5" t="s">
        <v>248</v>
      </c>
      <c r="F1415" s="60">
        <v>6.718921187812275</v>
      </c>
      <c r="G1415" s="61">
        <v>59095365</v>
      </c>
      <c r="H1415" s="61">
        <v>1.6788389598229685</v>
      </c>
      <c r="I1415" s="61">
        <v>105.065370166797</v>
      </c>
      <c r="J1415" s="61">
        <v>16607196344.845699</v>
      </c>
      <c r="K1415" s="61">
        <v>45.418761787481664</v>
      </c>
      <c r="L1415" s="61">
        <v>37226.757193540157</v>
      </c>
      <c r="M1415" s="61">
        <f>(M817+M748)/3</f>
        <v>30.607759874039527</v>
      </c>
      <c r="N1415" s="60">
        <v>68.209000000000003</v>
      </c>
    </row>
    <row r="1416" spans="1:14" hidden="1" x14ac:dyDescent="0.4">
      <c r="A1416" s="43">
        <v>64</v>
      </c>
      <c r="B1416" s="5" t="s">
        <v>152</v>
      </c>
      <c r="C1416" s="5">
        <v>2010</v>
      </c>
      <c r="D1416" s="5" t="s">
        <v>251</v>
      </c>
      <c r="E1416" s="5" t="s">
        <v>248</v>
      </c>
      <c r="F1416" s="60">
        <v>6.8368751627622366</v>
      </c>
      <c r="G1416" s="61">
        <v>59277417</v>
      </c>
      <c r="H1416" s="61">
        <v>0.43636053754167392</v>
      </c>
      <c r="I1416" s="61">
        <v>100</v>
      </c>
      <c r="J1416" s="61">
        <v>9930501390.9089203</v>
      </c>
      <c r="K1416" s="61">
        <v>52.006188374281948</v>
      </c>
      <c r="L1416" s="61">
        <v>36035.644995069051</v>
      </c>
      <c r="M1416" s="61">
        <f>(M818+M749)/3</f>
        <v>31.221938325713783</v>
      </c>
      <c r="N1416" s="60">
        <v>68.326999999999998</v>
      </c>
    </row>
    <row r="1417" spans="1:14" hidden="1" x14ac:dyDescent="0.4">
      <c r="A1417" s="43">
        <v>64</v>
      </c>
      <c r="B1417" s="5" t="s">
        <v>152</v>
      </c>
      <c r="C1417" s="5">
        <v>2011</v>
      </c>
      <c r="D1417" s="5" t="s">
        <v>251</v>
      </c>
      <c r="E1417" s="5" t="s">
        <v>248</v>
      </c>
      <c r="F1417" s="60">
        <v>6.6805503702131022</v>
      </c>
      <c r="G1417" s="61">
        <v>59379449</v>
      </c>
      <c r="H1417" s="61">
        <v>1.6071769834934457</v>
      </c>
      <c r="I1417" s="61">
        <v>99.866530422790404</v>
      </c>
      <c r="J1417" s="61">
        <v>34465481829.5317</v>
      </c>
      <c r="K1417" s="61">
        <v>55.145522460027131</v>
      </c>
      <c r="L1417" s="61">
        <v>38649.639483678919</v>
      </c>
      <c r="M1417" s="61">
        <f>(M819+M750)/3</f>
        <v>32.146254437980282</v>
      </c>
      <c r="N1417" s="60">
        <v>68.444000000000003</v>
      </c>
    </row>
    <row r="1418" spans="1:14" hidden="1" x14ac:dyDescent="0.4">
      <c r="A1418" s="43">
        <v>64</v>
      </c>
      <c r="B1418" s="5" t="s">
        <v>152</v>
      </c>
      <c r="C1418" s="5">
        <v>2012</v>
      </c>
      <c r="D1418" s="5" t="s">
        <v>251</v>
      </c>
      <c r="E1418" s="5" t="s">
        <v>248</v>
      </c>
      <c r="F1418" s="60">
        <v>6.3276619201935409</v>
      </c>
      <c r="G1418" s="61">
        <v>59539717</v>
      </c>
      <c r="H1418" s="61">
        <v>1.5473014403773391</v>
      </c>
      <c r="I1418" s="61">
        <v>97.754390883181102</v>
      </c>
      <c r="J1418" s="61">
        <v>34901033.014975503</v>
      </c>
      <c r="K1418" s="61">
        <v>55.654720844601627</v>
      </c>
      <c r="L1418" s="61">
        <v>35051.521269770259</v>
      </c>
      <c r="M1418" s="61">
        <f>(M820+M751)/3</f>
        <v>31.777554523248451</v>
      </c>
      <c r="N1418" s="60">
        <v>68.683999999999997</v>
      </c>
    </row>
    <row r="1419" spans="1:14" hidden="1" x14ac:dyDescent="0.4">
      <c r="A1419" s="43">
        <v>64</v>
      </c>
      <c r="B1419" s="5" t="s">
        <v>152</v>
      </c>
      <c r="C1419" s="5">
        <v>2013</v>
      </c>
      <c r="D1419" s="5" t="s">
        <v>251</v>
      </c>
      <c r="E1419" s="5" t="s">
        <v>248</v>
      </c>
      <c r="F1419" s="60">
        <v>5.7518776620785346</v>
      </c>
      <c r="G1419" s="61">
        <v>60233948</v>
      </c>
      <c r="H1419" s="61">
        <v>1.147610158919548</v>
      </c>
      <c r="I1419" s="61">
        <v>99.505671452598307</v>
      </c>
      <c r="J1419" s="61">
        <v>19531411961.818501</v>
      </c>
      <c r="K1419" s="61">
        <v>54.867579396773699</v>
      </c>
      <c r="L1419" s="61">
        <v>35560.081406228848</v>
      </c>
      <c r="M1419" s="61">
        <f>(M821+M752)/3</f>
        <v>30.679154521034707</v>
      </c>
      <c r="N1419" s="60">
        <v>68.978999999999999</v>
      </c>
    </row>
    <row r="1420" spans="1:14" hidden="1" x14ac:dyDescent="0.4">
      <c r="A1420" s="43">
        <v>64</v>
      </c>
      <c r="B1420" s="5" t="s">
        <v>152</v>
      </c>
      <c r="C1420" s="5">
        <v>2014</v>
      </c>
      <c r="D1420" s="5" t="s">
        <v>251</v>
      </c>
      <c r="E1420" s="5" t="s">
        <v>248</v>
      </c>
      <c r="F1420" s="60">
        <v>5.3874425596414097</v>
      </c>
      <c r="G1420" s="61">
        <v>60789140</v>
      </c>
      <c r="H1420" s="61">
        <v>0.91324126198146871</v>
      </c>
      <c r="I1420" s="61">
        <v>99.343260876438805</v>
      </c>
      <c r="J1420" s="61">
        <v>17032744039.043301</v>
      </c>
      <c r="K1420" s="61">
        <v>55.322115150642226</v>
      </c>
      <c r="L1420" s="61">
        <v>35565.721377149624</v>
      </c>
      <c r="M1420" s="61">
        <f>(M822+M753)/3</f>
        <v>30.120516242784703</v>
      </c>
      <c r="N1420" s="60">
        <v>69.272000000000006</v>
      </c>
    </row>
    <row r="1421" spans="1:14" hidden="1" x14ac:dyDescent="0.4">
      <c r="A1421" s="43">
        <v>64</v>
      </c>
      <c r="B1421" s="5" t="s">
        <v>152</v>
      </c>
      <c r="C1421" s="5">
        <v>2015</v>
      </c>
      <c r="D1421" s="5" t="s">
        <v>251</v>
      </c>
      <c r="E1421" s="5" t="s">
        <v>248</v>
      </c>
      <c r="F1421" s="60">
        <v>5.5632942888642161</v>
      </c>
      <c r="G1421" s="61">
        <v>60730582</v>
      </c>
      <c r="H1421" s="61">
        <v>0.93186357475971704</v>
      </c>
      <c r="I1421" s="61">
        <v>93.826299094994795</v>
      </c>
      <c r="J1421" s="61">
        <v>13303439230.2377</v>
      </c>
      <c r="K1421" s="61">
        <v>56.418176161608834</v>
      </c>
      <c r="L1421" s="61">
        <v>30242.386135218429</v>
      </c>
      <c r="M1421" s="61">
        <f>(M823+M754)/3</f>
        <v>30.859075095689281</v>
      </c>
      <c r="N1421" s="60">
        <v>69.564999999999998</v>
      </c>
    </row>
    <row r="1422" spans="1:14" hidden="1" x14ac:dyDescent="0.4">
      <c r="A1422" s="43">
        <v>64</v>
      </c>
      <c r="B1422" s="5" t="s">
        <v>152</v>
      </c>
      <c r="C1422" s="5">
        <v>2016</v>
      </c>
      <c r="D1422" s="5" t="s">
        <v>251</v>
      </c>
      <c r="E1422" s="5" t="s">
        <v>248</v>
      </c>
      <c r="F1422" s="60">
        <v>5.4982443774935259</v>
      </c>
      <c r="G1422" s="61">
        <v>60627498</v>
      </c>
      <c r="H1422" s="61">
        <v>1.134350020372537</v>
      </c>
      <c r="I1422" s="61">
        <v>94.650811602185698</v>
      </c>
      <c r="J1422" s="61">
        <v>25656663794.791599</v>
      </c>
      <c r="K1422" s="61">
        <v>55.367602814221698</v>
      </c>
      <c r="L1422" s="61">
        <v>30960.731508890221</v>
      </c>
      <c r="M1422" s="61">
        <f>(M824+M755)/3</f>
        <v>30.552915286502898</v>
      </c>
      <c r="N1422" s="60">
        <v>69.855000000000004</v>
      </c>
    </row>
    <row r="1423" spans="1:14" hidden="1" x14ac:dyDescent="0.4">
      <c r="A1423" s="43">
        <v>64</v>
      </c>
      <c r="B1423" s="5" t="s">
        <v>152</v>
      </c>
      <c r="C1423" s="5">
        <v>2017</v>
      </c>
      <c r="D1423" s="5" t="s">
        <v>251</v>
      </c>
      <c r="E1423" s="5" t="s">
        <v>248</v>
      </c>
      <c r="F1423" s="60">
        <v>5.4379120609281886</v>
      </c>
      <c r="G1423" s="61">
        <v>60536709</v>
      </c>
      <c r="H1423" s="61">
        <v>0.72634322095781556</v>
      </c>
      <c r="I1423" s="61">
        <v>95.426711903118999</v>
      </c>
      <c r="J1423" s="61">
        <v>11138429977.1854</v>
      </c>
      <c r="K1423" s="61">
        <v>58.604175947291736</v>
      </c>
      <c r="L1423" s="61">
        <v>32406.72031501343</v>
      </c>
      <c r="M1423" s="61">
        <f>(M825+M756)/3</f>
        <v>30.510835541658963</v>
      </c>
      <c r="N1423" s="60">
        <v>70.144000000000005</v>
      </c>
    </row>
    <row r="1424" spans="1:14" hidden="1" x14ac:dyDescent="0.4">
      <c r="A1424" s="43">
        <v>64</v>
      </c>
      <c r="B1424" s="5" t="s">
        <v>152</v>
      </c>
      <c r="C1424" s="5">
        <v>2018</v>
      </c>
      <c r="D1424" s="5" t="s">
        <v>251</v>
      </c>
      <c r="E1424" s="5" t="s">
        <v>248</v>
      </c>
      <c r="F1424" s="60">
        <v>5.3769403605588453</v>
      </c>
      <c r="G1424" s="61">
        <v>60421760</v>
      </c>
      <c r="H1424" s="61">
        <v>1.0681320468694651</v>
      </c>
      <c r="I1424" s="61">
        <v>96.914774144048394</v>
      </c>
      <c r="J1424" s="61">
        <v>44249715319.148399</v>
      </c>
      <c r="K1424" s="61">
        <v>60.303551242661705</v>
      </c>
      <c r="L1424" s="61">
        <v>34622.169666474118</v>
      </c>
      <c r="M1424" s="61">
        <f>(M826+M757)/3</f>
        <v>30.64094197461705</v>
      </c>
      <c r="N1424" s="60">
        <v>70.438000000000002</v>
      </c>
    </row>
    <row r="1425" spans="1:14" hidden="1" x14ac:dyDescent="0.4">
      <c r="A1425" s="43">
        <v>64</v>
      </c>
      <c r="B1425" s="5" t="s">
        <v>152</v>
      </c>
      <c r="C1425" s="5">
        <v>2019</v>
      </c>
      <c r="D1425" s="5" t="s">
        <v>251</v>
      </c>
      <c r="E1425" s="5" t="s">
        <v>248</v>
      </c>
      <c r="F1425" s="60">
        <v>5.3110309867315717</v>
      </c>
      <c r="G1425" s="61">
        <v>59729081</v>
      </c>
      <c r="H1425" s="61">
        <v>0.93811413501386198</v>
      </c>
      <c r="I1425" s="61">
        <v>94.575504702039296</v>
      </c>
      <c r="J1425" s="61">
        <v>35760550299.485298</v>
      </c>
      <c r="K1425" s="61">
        <v>59.878980223454946</v>
      </c>
      <c r="L1425" s="61">
        <v>33673.750962742051</v>
      </c>
      <c r="M1425" s="61">
        <f>(M827+M758)/3</f>
        <v>30.568230934259635</v>
      </c>
      <c r="N1425" s="60">
        <v>70.736000000000004</v>
      </c>
    </row>
    <row r="1426" spans="1:14" hidden="1" x14ac:dyDescent="0.4">
      <c r="A1426" s="43">
        <v>64</v>
      </c>
      <c r="B1426" s="5" t="s">
        <v>152</v>
      </c>
      <c r="C1426" s="5">
        <v>2020</v>
      </c>
      <c r="D1426" s="5" t="s">
        <v>251</v>
      </c>
      <c r="E1426" s="5" t="s">
        <v>248</v>
      </c>
      <c r="F1426" s="60">
        <v>4.7323727707993539</v>
      </c>
      <c r="G1426" s="61">
        <v>59438851</v>
      </c>
      <c r="H1426" s="61">
        <v>1.5791714570605677</v>
      </c>
      <c r="I1426" s="61">
        <v>95.094522161492307</v>
      </c>
      <c r="J1426" s="61">
        <v>-17050399620.8673</v>
      </c>
      <c r="K1426" s="61">
        <v>55.265705769871396</v>
      </c>
      <c r="L1426" s="61">
        <v>31922.919162618266</v>
      </c>
      <c r="M1426" s="61">
        <f>(M828+M759)/3</f>
        <v>30.573336150178552</v>
      </c>
      <c r="N1426" s="60">
        <v>71.039000000000001</v>
      </c>
    </row>
    <row r="1427" spans="1:14" hidden="1" x14ac:dyDescent="0.4">
      <c r="A1427" s="43">
        <v>64</v>
      </c>
      <c r="B1427" s="5" t="s">
        <v>152</v>
      </c>
      <c r="C1427" s="5">
        <v>2021</v>
      </c>
      <c r="D1427" s="5" t="s">
        <v>251</v>
      </c>
      <c r="E1427" s="5" t="s">
        <v>248</v>
      </c>
      <c r="F1427" s="60">
        <f>(F1424+F1425+F1426)/3</f>
        <v>5.1401147060299239</v>
      </c>
      <c r="G1427" s="61">
        <v>59133173</v>
      </c>
      <c r="H1427" s="61">
        <v>1.2778607924374086</v>
      </c>
      <c r="I1427" s="61">
        <v>94.9199983930244</v>
      </c>
      <c r="J1427" s="61">
        <v>24902365870.562801</v>
      </c>
      <c r="K1427" s="61">
        <v>61.905808698629706</v>
      </c>
      <c r="L1427" s="61">
        <v>36449.258337583669</v>
      </c>
      <c r="M1427" s="61">
        <f>(M829+M760)/3</f>
        <v>30.594169686351744</v>
      </c>
      <c r="N1427" s="60">
        <v>71.346000000000004</v>
      </c>
    </row>
    <row r="1428" spans="1:14" hidden="1" x14ac:dyDescent="0.4">
      <c r="A1428" s="43">
        <v>64</v>
      </c>
      <c r="B1428" s="5" t="s">
        <v>152</v>
      </c>
      <c r="C1428" s="5">
        <v>2022</v>
      </c>
      <c r="D1428" s="5" t="s">
        <v>251</v>
      </c>
      <c r="E1428" s="5" t="s">
        <v>248</v>
      </c>
      <c r="F1428" s="60">
        <f>(F1425+F1426+F1427)/3</f>
        <v>5.0611728211869496</v>
      </c>
      <c r="G1428" s="61">
        <v>58940425</v>
      </c>
      <c r="H1428" s="61">
        <v>2.9764005622887169</v>
      </c>
      <c r="I1428" s="61">
        <v>93.044523568718802</v>
      </c>
      <c r="J1428" s="61">
        <v>62728326243.560799</v>
      </c>
      <c r="K1428" s="61">
        <v>74.776877902259514</v>
      </c>
      <c r="L1428" s="61">
        <v>34776.423234274007</v>
      </c>
      <c r="M1428" s="61">
        <f>(M830+M761)/3</f>
        <v>30.578578923596648</v>
      </c>
      <c r="N1428" s="60">
        <v>71.656999999999996</v>
      </c>
    </row>
    <row r="1429" spans="1:14" x14ac:dyDescent="0.4">
      <c r="A1429" s="53">
        <v>65</v>
      </c>
      <c r="B1429" s="5" t="s">
        <v>153</v>
      </c>
      <c r="C1429" s="5">
        <v>2000</v>
      </c>
      <c r="D1429" s="5" t="s">
        <v>249</v>
      </c>
      <c r="E1429" s="5" t="s">
        <v>247</v>
      </c>
      <c r="F1429" s="60">
        <v>3.8555166994933399</v>
      </c>
      <c r="G1429" s="61">
        <v>2612205</v>
      </c>
      <c r="H1429" s="61">
        <v>10.587080251325133</v>
      </c>
      <c r="I1429" s="61">
        <f>(I1199+I1337+I1383)/3</f>
        <v>102.66323674475051</v>
      </c>
      <c r="J1429" s="61">
        <v>419600000</v>
      </c>
      <c r="K1429" s="61">
        <v>89.51300605287156</v>
      </c>
      <c r="L1429" s="61">
        <v>3447.3038964897605</v>
      </c>
      <c r="M1429" s="61">
        <v>12.337662337662337</v>
      </c>
      <c r="N1429" s="60">
        <v>51.814</v>
      </c>
    </row>
    <row r="1430" spans="1:14" x14ac:dyDescent="0.4">
      <c r="A1430" s="53">
        <v>65</v>
      </c>
      <c r="B1430" s="5" t="s">
        <v>153</v>
      </c>
      <c r="C1430" s="5">
        <v>2001</v>
      </c>
      <c r="D1430" s="5" t="s">
        <v>249</v>
      </c>
      <c r="E1430" s="5" t="s">
        <v>247</v>
      </c>
      <c r="F1430" s="60">
        <v>3.8418072640221217</v>
      </c>
      <c r="G1430" s="61">
        <v>2625405</v>
      </c>
      <c r="H1430" s="61">
        <v>7.8073694009517283</v>
      </c>
      <c r="I1430" s="61">
        <f>(I1338+I1200+I1384)/3</f>
        <v>103.02955911303314</v>
      </c>
      <c r="J1430" s="61">
        <v>576500000</v>
      </c>
      <c r="K1430" s="61">
        <v>84.827734599442451</v>
      </c>
      <c r="L1430" s="61">
        <v>3502.2131180039592</v>
      </c>
      <c r="M1430" s="61">
        <v>10.869565217391305</v>
      </c>
      <c r="N1430" s="60">
        <v>52.052999999999997</v>
      </c>
    </row>
    <row r="1431" spans="1:14" x14ac:dyDescent="0.4">
      <c r="A1431" s="53">
        <v>65</v>
      </c>
      <c r="B1431" s="5" t="s">
        <v>153</v>
      </c>
      <c r="C1431" s="5">
        <v>2002</v>
      </c>
      <c r="D1431" s="5" t="s">
        <v>249</v>
      </c>
      <c r="E1431" s="5" t="s">
        <v>247</v>
      </c>
      <c r="F1431" s="60">
        <v>3.885690633618422</v>
      </c>
      <c r="G1431" s="61">
        <v>2638244</v>
      </c>
      <c r="H1431" s="61">
        <v>9.0838484289886452</v>
      </c>
      <c r="I1431" s="61">
        <f>(I1293+I1224+I1178)/3</f>
        <v>78.144840476315679</v>
      </c>
      <c r="J1431" s="61">
        <v>443800000</v>
      </c>
      <c r="K1431" s="61">
        <v>81.846755427102039</v>
      </c>
      <c r="L1431" s="61">
        <v>3683.8933377078815</v>
      </c>
      <c r="M1431" s="61">
        <v>10.133333333333333</v>
      </c>
      <c r="N1431" s="60">
        <v>52.250999999999998</v>
      </c>
    </row>
    <row r="1432" spans="1:14" x14ac:dyDescent="0.4">
      <c r="A1432" s="53">
        <v>65</v>
      </c>
      <c r="B1432" s="5" t="s">
        <v>153</v>
      </c>
      <c r="C1432" s="5">
        <v>2003</v>
      </c>
      <c r="D1432" s="5" t="s">
        <v>249</v>
      </c>
      <c r="E1432" s="5" t="s">
        <v>247</v>
      </c>
      <c r="F1432" s="60">
        <v>3.9973187749502364</v>
      </c>
      <c r="G1432" s="61">
        <v>2651027</v>
      </c>
      <c r="H1432" s="61">
        <v>11.62405511085089</v>
      </c>
      <c r="I1432" s="61">
        <f>(I1225+I1294+I1179)/3</f>
        <v>92.506498455728774</v>
      </c>
      <c r="J1432" s="61">
        <v>683500000</v>
      </c>
      <c r="K1432" s="61">
        <v>88.150630842408773</v>
      </c>
      <c r="L1432" s="61">
        <v>3557.2005908600163</v>
      </c>
      <c r="M1432" s="61">
        <v>9.4240837696335085</v>
      </c>
      <c r="N1432" s="60">
        <v>52.436999999999998</v>
      </c>
    </row>
    <row r="1433" spans="1:14" x14ac:dyDescent="0.4">
      <c r="A1433" s="53">
        <v>65</v>
      </c>
      <c r="B1433" s="5" t="s">
        <v>153</v>
      </c>
      <c r="C1433" s="5">
        <v>2004</v>
      </c>
      <c r="D1433" s="5" t="s">
        <v>249</v>
      </c>
      <c r="E1433" s="5" t="s">
        <v>247</v>
      </c>
      <c r="F1433" s="60">
        <v>3.9684327168223708</v>
      </c>
      <c r="G1433" s="61">
        <v>2664024</v>
      </c>
      <c r="H1433" s="61">
        <v>12.85859953419444</v>
      </c>
      <c r="I1433" s="61">
        <f>(I1249+I1180+I1387)/3</f>
        <v>113.97868162522828</v>
      </c>
      <c r="J1433" s="61">
        <v>559365888.02673805</v>
      </c>
      <c r="K1433" s="61">
        <v>89.318104072681606</v>
      </c>
      <c r="L1433" s="61">
        <v>3819.2842309031621</v>
      </c>
      <c r="M1433" s="61">
        <v>6.9825436408977568</v>
      </c>
      <c r="N1433" s="60">
        <v>52.625</v>
      </c>
    </row>
    <row r="1434" spans="1:14" x14ac:dyDescent="0.4">
      <c r="A1434" s="53">
        <v>65</v>
      </c>
      <c r="B1434" s="5" t="s">
        <v>153</v>
      </c>
      <c r="C1434" s="5">
        <v>2005</v>
      </c>
      <c r="D1434" s="5" t="s">
        <v>249</v>
      </c>
      <c r="E1434" s="5" t="s">
        <v>247</v>
      </c>
      <c r="F1434" s="60">
        <v>3.9462983350287262</v>
      </c>
      <c r="G1434" s="61">
        <v>2676863</v>
      </c>
      <c r="H1434" s="61">
        <v>11.468743868208691</v>
      </c>
      <c r="I1434" s="61">
        <f>(I1342+I1204+I1388)/3</f>
        <v>98.063372597243415</v>
      </c>
      <c r="J1434" s="61">
        <v>637901995.87295794</v>
      </c>
      <c r="K1434" s="61">
        <v>90.487893344909722</v>
      </c>
      <c r="L1434" s="61">
        <v>4200.3889544265257</v>
      </c>
      <c r="M1434" s="61">
        <v>7.8534031413612579</v>
      </c>
      <c r="N1434" s="60">
        <v>52.811</v>
      </c>
    </row>
    <row r="1435" spans="1:14" x14ac:dyDescent="0.4">
      <c r="A1435" s="53">
        <v>65</v>
      </c>
      <c r="B1435" s="5" t="s">
        <v>153</v>
      </c>
      <c r="C1435" s="5">
        <v>2006</v>
      </c>
      <c r="D1435" s="5" t="s">
        <v>249</v>
      </c>
      <c r="E1435" s="5" t="s">
        <v>247</v>
      </c>
      <c r="F1435" s="60">
        <v>4.4837637470907108</v>
      </c>
      <c r="G1435" s="61">
        <v>2689660</v>
      </c>
      <c r="H1435" s="61">
        <v>8.8481929326596145</v>
      </c>
      <c r="I1435" s="61">
        <f>(I1182+I1228+I1297)/3</f>
        <v>96.94577961077043</v>
      </c>
      <c r="J1435" s="61">
        <v>842342788.33614802</v>
      </c>
      <c r="K1435" s="61">
        <v>100.74559882499337</v>
      </c>
      <c r="L1435" s="61">
        <v>4435.5714439317517</v>
      </c>
      <c r="M1435" s="61">
        <v>6.8601583113456464</v>
      </c>
      <c r="N1435" s="60">
        <v>52.997999999999998</v>
      </c>
    </row>
    <row r="1436" spans="1:14" x14ac:dyDescent="0.4">
      <c r="A1436" s="53">
        <v>65</v>
      </c>
      <c r="B1436" s="5" t="s">
        <v>153</v>
      </c>
      <c r="C1436" s="5">
        <v>2007</v>
      </c>
      <c r="D1436" s="5" t="s">
        <v>249</v>
      </c>
      <c r="E1436" s="5" t="s">
        <v>247</v>
      </c>
      <c r="F1436" s="60">
        <v>4.453356463614047</v>
      </c>
      <c r="G1436" s="61">
        <v>2701221</v>
      </c>
      <c r="H1436" s="61">
        <v>11.320810379735221</v>
      </c>
      <c r="I1436" s="61">
        <f>(I1183+I1229+I1298)/3</f>
        <v>97.838234958077351</v>
      </c>
      <c r="J1436" s="61">
        <v>811902426.32225704</v>
      </c>
      <c r="K1436" s="61">
        <v>101.24442206243678</v>
      </c>
      <c r="L1436" s="61">
        <v>4738.4497777799506</v>
      </c>
      <c r="M1436" s="61">
        <v>8.7301587301587293</v>
      </c>
      <c r="N1436" s="60">
        <v>53.183999999999997</v>
      </c>
    </row>
    <row r="1437" spans="1:14" x14ac:dyDescent="0.4">
      <c r="A1437" s="53">
        <v>65</v>
      </c>
      <c r="B1437" s="5" t="s">
        <v>153</v>
      </c>
      <c r="C1437" s="5">
        <v>2008</v>
      </c>
      <c r="D1437" s="5" t="s">
        <v>249</v>
      </c>
      <c r="E1437" s="5" t="s">
        <v>247</v>
      </c>
      <c r="F1437" s="60">
        <v>3.5500095339151052</v>
      </c>
      <c r="G1437" s="61">
        <v>2711373</v>
      </c>
      <c r="H1437" s="61">
        <v>13.546809525489991</v>
      </c>
      <c r="I1437" s="61">
        <f>(I1184+I1230+I1299)/3</f>
        <v>99.067858102547135</v>
      </c>
      <c r="J1437" s="61">
        <v>1376602630.06182</v>
      </c>
      <c r="K1437" s="61">
        <v>113.57740384422583</v>
      </c>
      <c r="L1437" s="61">
        <v>5056.2580360697675</v>
      </c>
      <c r="M1437" s="61">
        <v>7.5471698113207557</v>
      </c>
      <c r="N1437" s="60">
        <v>53.371000000000002</v>
      </c>
    </row>
    <row r="1438" spans="1:14" x14ac:dyDescent="0.4">
      <c r="A1438" s="53">
        <v>65</v>
      </c>
      <c r="B1438" s="5" t="s">
        <v>153</v>
      </c>
      <c r="C1438" s="5">
        <v>2009</v>
      </c>
      <c r="D1438" s="5" t="s">
        <v>249</v>
      </c>
      <c r="E1438" s="5" t="s">
        <v>247</v>
      </c>
      <c r="F1438" s="60">
        <v>2.8978096907839808</v>
      </c>
      <c r="G1438" s="61">
        <v>2722401</v>
      </c>
      <c r="H1438" s="61">
        <v>11.656504980206364</v>
      </c>
      <c r="I1438" s="61">
        <f>(I1185+I1231+I1300)/3</f>
        <v>97.838478623879269</v>
      </c>
      <c r="J1438" s="61">
        <v>485164640.14718097</v>
      </c>
      <c r="K1438" s="61">
        <v>86.885124333883709</v>
      </c>
      <c r="L1438" s="61">
        <v>4452.1207988212609</v>
      </c>
      <c r="M1438" s="61">
        <v>3.7135278514588865</v>
      </c>
      <c r="N1438" s="60">
        <v>53.557000000000002</v>
      </c>
    </row>
    <row r="1439" spans="1:14" x14ac:dyDescent="0.4">
      <c r="A1439" s="53">
        <v>65</v>
      </c>
      <c r="B1439" s="5" t="s">
        <v>153</v>
      </c>
      <c r="C1439" s="5">
        <v>2010</v>
      </c>
      <c r="D1439" s="5" t="s">
        <v>249</v>
      </c>
      <c r="E1439" s="5" t="s">
        <v>247</v>
      </c>
      <c r="F1439" s="60">
        <v>2.7359489900127878</v>
      </c>
      <c r="G1439" s="61">
        <v>2733896</v>
      </c>
      <c r="H1439" s="61">
        <v>9.8102351682039597</v>
      </c>
      <c r="I1439" s="61">
        <v>100</v>
      </c>
      <c r="J1439" s="61">
        <v>185775630.598887</v>
      </c>
      <c r="K1439" s="61">
        <v>80.920400318881036</v>
      </c>
      <c r="L1439" s="61">
        <v>4835.7910865114791</v>
      </c>
      <c r="M1439" s="61">
        <v>2.5445292620865141</v>
      </c>
      <c r="N1439" s="60">
        <v>53.743000000000002</v>
      </c>
    </row>
    <row r="1440" spans="1:14" x14ac:dyDescent="0.4">
      <c r="A1440" s="53">
        <v>65</v>
      </c>
      <c r="B1440" s="5" t="s">
        <v>153</v>
      </c>
      <c r="C1440" s="5">
        <v>2011</v>
      </c>
      <c r="D1440" s="5" t="s">
        <v>249</v>
      </c>
      <c r="E1440" s="5" t="s">
        <v>247</v>
      </c>
      <c r="F1440" s="60">
        <v>2.741783189599766</v>
      </c>
      <c r="G1440" s="61">
        <v>2746169</v>
      </c>
      <c r="H1440" s="61">
        <v>5.7961884720497494</v>
      </c>
      <c r="I1440" s="61">
        <f>(I1187+I1233+I1302)/3</f>
        <v>95.953265436334107</v>
      </c>
      <c r="J1440" s="61">
        <v>172757165.409787</v>
      </c>
      <c r="K1440" s="61">
        <v>83.82182022758083</v>
      </c>
      <c r="L1440" s="61">
        <v>5259.9317529789087</v>
      </c>
      <c r="M1440" s="61">
        <v>2.8985507246376812</v>
      </c>
      <c r="N1440" s="60">
        <v>53.93</v>
      </c>
    </row>
    <row r="1441" spans="1:14" x14ac:dyDescent="0.4">
      <c r="A1441" s="53">
        <v>65</v>
      </c>
      <c r="B1441" s="5" t="s">
        <v>153</v>
      </c>
      <c r="C1441" s="5">
        <v>2012</v>
      </c>
      <c r="D1441" s="5" t="s">
        <v>249</v>
      </c>
      <c r="E1441" s="5" t="s">
        <v>247</v>
      </c>
      <c r="F1441" s="60">
        <v>2.521544000924699</v>
      </c>
      <c r="G1441" s="61">
        <v>2759817</v>
      </c>
      <c r="H1441" s="61">
        <v>6.5719036138820712</v>
      </c>
      <c r="I1441" s="61">
        <f>(I1188+I1234+I1303)/3</f>
        <v>92.681534127764039</v>
      </c>
      <c r="J1441" s="61">
        <v>413333448.07163203</v>
      </c>
      <c r="K1441" s="61">
        <v>82.040078348651505</v>
      </c>
      <c r="L1441" s="61">
        <v>5365.2421720455795</v>
      </c>
      <c r="M1441" s="61">
        <v>2.8735632183908049</v>
      </c>
      <c r="N1441" s="60">
        <v>54.131999999999998</v>
      </c>
    </row>
    <row r="1442" spans="1:14" x14ac:dyDescent="0.4">
      <c r="A1442" s="53">
        <v>65</v>
      </c>
      <c r="B1442" s="5" t="s">
        <v>153</v>
      </c>
      <c r="C1442" s="5">
        <v>2013</v>
      </c>
      <c r="D1442" s="5" t="s">
        <v>249</v>
      </c>
      <c r="E1442" s="5" t="s">
        <v>247</v>
      </c>
      <c r="F1442" s="60">
        <v>2.6692952257179523</v>
      </c>
      <c r="G1442" s="61">
        <v>2773129</v>
      </c>
      <c r="H1442" s="61">
        <v>8.4158156566074922</v>
      </c>
      <c r="I1442" s="61">
        <f>(I1189+I1235+I1304)/3</f>
        <v>93.100063427167143</v>
      </c>
      <c r="J1442" s="61">
        <v>544747561.76705897</v>
      </c>
      <c r="K1442" s="61">
        <v>83.25957198400107</v>
      </c>
      <c r="L1442" s="61">
        <v>5143.7221826365203</v>
      </c>
      <c r="M1442" s="61">
        <v>1.3736263736263736</v>
      </c>
      <c r="N1442" s="60">
        <v>54.35</v>
      </c>
    </row>
    <row r="1443" spans="1:14" x14ac:dyDescent="0.4">
      <c r="A1443" s="53">
        <v>65</v>
      </c>
      <c r="B1443" s="5" t="s">
        <v>153</v>
      </c>
      <c r="C1443" s="5">
        <v>2014</v>
      </c>
      <c r="D1443" s="5" t="s">
        <v>249</v>
      </c>
      <c r="E1443" s="5" t="s">
        <v>247</v>
      </c>
      <c r="F1443" s="60">
        <v>2.5825781824881138</v>
      </c>
      <c r="G1443" s="61">
        <v>2784543</v>
      </c>
      <c r="H1443" s="61">
        <v>6.9299458914800169</v>
      </c>
      <c r="I1443" s="61">
        <f>(I1190+I1236+I1305)/3</f>
        <v>79.512291353898675</v>
      </c>
      <c r="J1443" s="61">
        <v>582148741.61411202</v>
      </c>
      <c r="K1443" s="61">
        <v>84.740998623129997</v>
      </c>
      <c r="L1443" s="61">
        <v>4991.5615315266396</v>
      </c>
      <c r="M1443" s="61">
        <v>2.9126213592233006</v>
      </c>
      <c r="N1443" s="60">
        <v>54.584000000000003</v>
      </c>
    </row>
    <row r="1444" spans="1:14" x14ac:dyDescent="0.4">
      <c r="A1444" s="53">
        <v>65</v>
      </c>
      <c r="B1444" s="5" t="s">
        <v>153</v>
      </c>
      <c r="C1444" s="5">
        <v>2015</v>
      </c>
      <c r="D1444" s="5" t="s">
        <v>249</v>
      </c>
      <c r="E1444" s="5" t="s">
        <v>247</v>
      </c>
      <c r="F1444" s="60">
        <v>2.5367112253059192</v>
      </c>
      <c r="G1444" s="61">
        <v>2794445</v>
      </c>
      <c r="H1444" s="61">
        <v>6.6554078239295933</v>
      </c>
      <c r="I1444" s="61">
        <f>(I1214+I1352+I1398)/3</f>
        <v>96.33338049712755</v>
      </c>
      <c r="J1444" s="61">
        <v>924977863.71003795</v>
      </c>
      <c r="K1444" s="61">
        <v>76.117521662347556</v>
      </c>
      <c r="L1444" s="61">
        <v>5077.5509836244046</v>
      </c>
      <c r="M1444" s="61">
        <f t="shared" ref="M1444:M1451" si="62">(M1443+M1442+M1441)/3</f>
        <v>2.3866036504134929</v>
      </c>
      <c r="N1444" s="60">
        <v>54.832999999999998</v>
      </c>
    </row>
    <row r="1445" spans="1:14" x14ac:dyDescent="0.4">
      <c r="A1445" s="53">
        <v>65</v>
      </c>
      <c r="B1445" s="5" t="s">
        <v>153</v>
      </c>
      <c r="C1445" s="5">
        <v>2016</v>
      </c>
      <c r="D1445" s="5" t="s">
        <v>249</v>
      </c>
      <c r="E1445" s="5" t="s">
        <v>247</v>
      </c>
      <c r="F1445" s="60">
        <v>2.693657354796009</v>
      </c>
      <c r="G1445" s="61">
        <v>2802695</v>
      </c>
      <c r="H1445" s="61">
        <v>4.6641117557669247</v>
      </c>
      <c r="I1445" s="61">
        <f>(I1307+I1192+I1238)/3</f>
        <v>87.867464333840417</v>
      </c>
      <c r="J1445" s="61">
        <v>927976718.98249102</v>
      </c>
      <c r="K1445" s="61">
        <v>76.455202373685026</v>
      </c>
      <c r="L1445" s="61">
        <v>5022.7001918253454</v>
      </c>
      <c r="M1445" s="61">
        <f t="shared" si="62"/>
        <v>2.2242837944210554</v>
      </c>
      <c r="N1445" s="60">
        <v>55.097999999999999</v>
      </c>
    </row>
    <row r="1446" spans="1:14" x14ac:dyDescent="0.4">
      <c r="A1446" s="53">
        <v>65</v>
      </c>
      <c r="B1446" s="5" t="s">
        <v>153</v>
      </c>
      <c r="C1446" s="5">
        <v>2017</v>
      </c>
      <c r="D1446" s="5" t="s">
        <v>249</v>
      </c>
      <c r="E1446" s="5" t="s">
        <v>247</v>
      </c>
      <c r="F1446" s="60">
        <v>2.5726612106071269</v>
      </c>
      <c r="G1446" s="61">
        <v>2808376</v>
      </c>
      <c r="H1446" s="61">
        <v>6.5498273521461385</v>
      </c>
      <c r="I1446" s="61">
        <f>(I1193+I1239+I1308)/3</f>
        <v>87.77453597240391</v>
      </c>
      <c r="J1446" s="61">
        <v>888835228.47860098</v>
      </c>
      <c r="K1446" s="61">
        <v>83.523172517512961</v>
      </c>
      <c r="L1446" s="61">
        <v>5273.149026819794</v>
      </c>
      <c r="M1446" s="61">
        <f t="shared" si="62"/>
        <v>2.5078362680192829</v>
      </c>
      <c r="N1446" s="60">
        <v>55.378</v>
      </c>
    </row>
    <row r="1447" spans="1:14" x14ac:dyDescent="0.4">
      <c r="A1447" s="53">
        <v>65</v>
      </c>
      <c r="B1447" s="5" t="s">
        <v>153</v>
      </c>
      <c r="C1447" s="5">
        <v>2018</v>
      </c>
      <c r="D1447" s="5" t="s">
        <v>249</v>
      </c>
      <c r="E1447" s="5" t="s">
        <v>247</v>
      </c>
      <c r="F1447" s="60">
        <v>3.0545889072438461</v>
      </c>
      <c r="G1447" s="61">
        <v>2811835</v>
      </c>
      <c r="H1447" s="61">
        <v>4.9932411497648559</v>
      </c>
      <c r="I1447" s="61">
        <f>(I1240+I1194+I1309)/3</f>
        <v>88.661628209373376</v>
      </c>
      <c r="J1447" s="61">
        <v>774620603.11408997</v>
      </c>
      <c r="K1447" s="61">
        <v>89.977906041235144</v>
      </c>
      <c r="L1447" s="61">
        <v>5594.4935729091703</v>
      </c>
      <c r="M1447" s="61">
        <f t="shared" si="62"/>
        <v>2.3729079042846104</v>
      </c>
      <c r="N1447" s="60">
        <v>55.673999999999999</v>
      </c>
    </row>
    <row r="1448" spans="1:14" x14ac:dyDescent="0.4">
      <c r="A1448" s="53">
        <v>65</v>
      </c>
      <c r="B1448" s="5" t="s">
        <v>153</v>
      </c>
      <c r="C1448" s="5">
        <v>2019</v>
      </c>
      <c r="D1448" s="5" t="s">
        <v>249</v>
      </c>
      <c r="E1448" s="5" t="s">
        <v>247</v>
      </c>
      <c r="F1448" s="60">
        <v>2.983289696787907</v>
      </c>
      <c r="G1448" s="61">
        <v>2813773</v>
      </c>
      <c r="H1448" s="61">
        <v>3.1825030946580881</v>
      </c>
      <c r="I1448" s="61">
        <f>(I1195+I1264+I1402)/3</f>
        <v>98.157826046952891</v>
      </c>
      <c r="J1448" s="61">
        <v>665415555.00252199</v>
      </c>
      <c r="K1448" s="61">
        <v>90.110607633599358</v>
      </c>
      <c r="L1448" s="61">
        <v>5626.1704731428617</v>
      </c>
      <c r="M1448" s="61">
        <f t="shared" si="62"/>
        <v>2.3683426555749829</v>
      </c>
      <c r="N1448" s="60">
        <v>55.984999999999999</v>
      </c>
    </row>
    <row r="1449" spans="1:14" x14ac:dyDescent="0.4">
      <c r="A1449" s="53">
        <v>65</v>
      </c>
      <c r="B1449" s="5" t="s">
        <v>153</v>
      </c>
      <c r="C1449" s="5">
        <v>2020</v>
      </c>
      <c r="D1449" s="5" t="s">
        <v>249</v>
      </c>
      <c r="E1449" s="5" t="s">
        <v>247</v>
      </c>
      <c r="F1449" s="60">
        <v>2.0690418077205086</v>
      </c>
      <c r="G1449" s="61">
        <v>2820436</v>
      </c>
      <c r="H1449" s="61">
        <v>3.4641920426742701</v>
      </c>
      <c r="I1449" s="61">
        <f>(I1196+I1265+I1403)/3</f>
        <v>97.247306144471693</v>
      </c>
      <c r="J1449" s="61">
        <v>265100553.56134701</v>
      </c>
      <c r="K1449" s="61">
        <f>(K1448+K1447+K1446)/3</f>
        <v>87.870562064115816</v>
      </c>
      <c r="L1449" s="61">
        <v>4897.2647503465287</v>
      </c>
      <c r="M1449" s="61">
        <f t="shared" si="62"/>
        <v>2.4163622759596257</v>
      </c>
      <c r="N1449" s="60">
        <v>56.311</v>
      </c>
    </row>
    <row r="1450" spans="1:14" x14ac:dyDescent="0.4">
      <c r="A1450" s="53">
        <v>65</v>
      </c>
      <c r="B1450" s="5" t="s">
        <v>153</v>
      </c>
      <c r="C1450" s="5">
        <v>2021</v>
      </c>
      <c r="D1450" s="5" t="s">
        <v>249</v>
      </c>
      <c r="E1450" s="5" t="s">
        <v>247</v>
      </c>
      <c r="F1450" s="60">
        <f>(F1447+F1448+F1449)/3</f>
        <v>2.7023068039174212</v>
      </c>
      <c r="G1450" s="61">
        <v>2827695</v>
      </c>
      <c r="H1450" s="61">
        <v>7.4259607125826363</v>
      </c>
      <c r="I1450" s="61">
        <f>(I1197+I1243+I1312)/3</f>
        <v>87.427649701771841</v>
      </c>
      <c r="J1450" s="61">
        <v>320480000</v>
      </c>
      <c r="K1450" s="61">
        <f>(K1449+K1448+K1447)/3</f>
        <v>89.319691912983444</v>
      </c>
      <c r="L1450" s="61">
        <v>5183.5810181201032</v>
      </c>
      <c r="M1450" s="61">
        <f t="shared" si="62"/>
        <v>2.3858709452730733</v>
      </c>
      <c r="N1450" s="60">
        <v>56.652000000000001</v>
      </c>
    </row>
    <row r="1451" spans="1:14" x14ac:dyDescent="0.4">
      <c r="A1451" s="53">
        <v>65</v>
      </c>
      <c r="B1451" s="5" t="s">
        <v>153</v>
      </c>
      <c r="C1451" s="5">
        <v>2022</v>
      </c>
      <c r="D1451" s="5" t="s">
        <v>249</v>
      </c>
      <c r="E1451" s="5" t="s">
        <v>247</v>
      </c>
      <c r="F1451" s="60">
        <f>(F1448+F1449+F1450)/3</f>
        <v>2.584879436141946</v>
      </c>
      <c r="G1451" s="61">
        <v>2827377</v>
      </c>
      <c r="H1451" s="61">
        <v>12.79780038597778</v>
      </c>
      <c r="I1451" s="61">
        <f>(I1313+I1198+I1244)/3</f>
        <v>85.938156757827301</v>
      </c>
      <c r="J1451" s="61">
        <v>318736000</v>
      </c>
      <c r="K1451" s="61">
        <f>(K1450+K1449+K1448)/3</f>
        <v>89.100287203566197</v>
      </c>
      <c r="L1451" s="61">
        <v>6047.2164567796035</v>
      </c>
      <c r="M1451" s="61">
        <f t="shared" si="62"/>
        <v>2.390191958935894</v>
      </c>
      <c r="N1451" s="60">
        <v>57.008000000000003</v>
      </c>
    </row>
    <row r="1452" spans="1:14" x14ac:dyDescent="0.4">
      <c r="A1452" s="53">
        <v>66</v>
      </c>
      <c r="B1452" s="5" t="s">
        <v>154</v>
      </c>
      <c r="C1452" s="5">
        <v>2000</v>
      </c>
      <c r="D1452" s="5" t="s">
        <v>249</v>
      </c>
      <c r="E1452" s="5" t="s">
        <v>247</v>
      </c>
      <c r="F1452" s="60">
        <v>3.2174723417350748</v>
      </c>
      <c r="G1452" s="61">
        <v>5056174</v>
      </c>
      <c r="H1452" s="61">
        <v>-0.41386957756918719</v>
      </c>
      <c r="I1452" s="61">
        <f>(I1222+I1291+I1360)/3</f>
        <v>145.75063995726779</v>
      </c>
      <c r="J1452" s="61">
        <v>913258110.01410401</v>
      </c>
      <c r="K1452" s="61">
        <v>110.32890459599581</v>
      </c>
      <c r="L1452" s="61">
        <v>1673.3581251064352</v>
      </c>
      <c r="M1452" s="61">
        <v>47.438607903724183</v>
      </c>
      <c r="N1452" s="60">
        <v>78.27</v>
      </c>
    </row>
    <row r="1453" spans="1:14" x14ac:dyDescent="0.4">
      <c r="A1453" s="53">
        <v>66</v>
      </c>
      <c r="B1453" s="5" t="s">
        <v>154</v>
      </c>
      <c r="C1453" s="5">
        <v>2001</v>
      </c>
      <c r="D1453" s="5" t="s">
        <v>249</v>
      </c>
      <c r="E1453" s="5" t="s">
        <v>247</v>
      </c>
      <c r="F1453" s="60">
        <v>3.1473802657597547</v>
      </c>
      <c r="G1453" s="61">
        <v>5163310</v>
      </c>
      <c r="H1453" s="61">
        <v>0.77390940222645099</v>
      </c>
      <c r="I1453" s="61">
        <f>(I1223+I1292+I1361)/3</f>
        <v>160.50183427774439</v>
      </c>
      <c r="J1453" s="61">
        <v>273628171.251894</v>
      </c>
      <c r="K1453" s="61">
        <v>109.2854785737857</v>
      </c>
      <c r="L1453" s="61">
        <v>1738.383837658324</v>
      </c>
      <c r="M1453" s="61">
        <v>47.920634920634917</v>
      </c>
      <c r="N1453" s="60">
        <v>78.283000000000001</v>
      </c>
    </row>
    <row r="1454" spans="1:14" x14ac:dyDescent="0.4">
      <c r="A1454" s="53">
        <v>66</v>
      </c>
      <c r="B1454" s="5" t="s">
        <v>154</v>
      </c>
      <c r="C1454" s="5">
        <v>2002</v>
      </c>
      <c r="D1454" s="5" t="s">
        <v>249</v>
      </c>
      <c r="E1454" s="5" t="s">
        <v>247</v>
      </c>
      <c r="F1454" s="60">
        <v>3.1984451994604521</v>
      </c>
      <c r="G1454" s="61">
        <v>5275532</v>
      </c>
      <c r="H1454" s="61">
        <v>0.92450973105991352</v>
      </c>
      <c r="I1454" s="61">
        <f>(I1224+I1293+I1362)/3</f>
        <v>86.008314656320593</v>
      </c>
      <c r="J1454" s="61">
        <v>238222874.67932701</v>
      </c>
      <c r="K1454" s="61">
        <v>114.03885781571977</v>
      </c>
      <c r="L1454" s="61">
        <v>1816.4064928957432</v>
      </c>
      <c r="M1454" s="61">
        <v>47.380008806693091</v>
      </c>
      <c r="N1454" s="60">
        <v>78.296000000000006</v>
      </c>
    </row>
    <row r="1455" spans="1:14" x14ac:dyDescent="0.4">
      <c r="A1455" s="53">
        <v>66</v>
      </c>
      <c r="B1455" s="5" t="s">
        <v>154</v>
      </c>
      <c r="C1455" s="5">
        <v>2003</v>
      </c>
      <c r="D1455" s="5" t="s">
        <v>249</v>
      </c>
      <c r="E1455" s="5" t="s">
        <v>247</v>
      </c>
      <c r="F1455" s="60">
        <v>3.2078251824413737</v>
      </c>
      <c r="G1455" s="61">
        <v>5396117</v>
      </c>
      <c r="H1455" s="61">
        <v>2.1472631037640326</v>
      </c>
      <c r="I1455" s="61">
        <f>(I1225+I1294+I1363)/3</f>
        <v>84.45428457994025</v>
      </c>
      <c r="J1455" s="61">
        <v>546967559.94358301</v>
      </c>
      <c r="K1455" s="61">
        <v>115.7068352539184</v>
      </c>
      <c r="L1455" s="61">
        <v>1889.4378392036008</v>
      </c>
      <c r="M1455" s="61">
        <v>45.191773207337413</v>
      </c>
      <c r="N1455" s="60">
        <v>78.308000000000007</v>
      </c>
    </row>
    <row r="1456" spans="1:14" x14ac:dyDescent="0.4">
      <c r="A1456" s="53">
        <v>66</v>
      </c>
      <c r="B1456" s="5" t="s">
        <v>154</v>
      </c>
      <c r="C1456" s="5">
        <v>2004</v>
      </c>
      <c r="D1456" s="5" t="s">
        <v>249</v>
      </c>
      <c r="E1456" s="5" t="s">
        <v>247</v>
      </c>
      <c r="F1456" s="60">
        <v>3.3585465175023677</v>
      </c>
      <c r="G1456" s="61">
        <v>5532423</v>
      </c>
      <c r="H1456" s="61">
        <v>3.0950795015291135</v>
      </c>
      <c r="I1456" s="61">
        <f>(I1226+I1295+I1364)/3</f>
        <v>84.500699931836479</v>
      </c>
      <c r="J1456" s="61">
        <v>936812411.84767306</v>
      </c>
      <c r="K1456" s="61">
        <v>134.62161193439545</v>
      </c>
      <c r="L1456" s="61">
        <v>2062.6959704735173</v>
      </c>
      <c r="M1456" s="61">
        <v>43.271983640081807</v>
      </c>
      <c r="N1456" s="60">
        <v>78.320999999999998</v>
      </c>
    </row>
    <row r="1457" spans="1:14" x14ac:dyDescent="0.4">
      <c r="A1457" s="53">
        <v>66</v>
      </c>
      <c r="B1457" s="5" t="s">
        <v>154</v>
      </c>
      <c r="C1457" s="5">
        <v>2005</v>
      </c>
      <c r="D1457" s="5" t="s">
        <v>249</v>
      </c>
      <c r="E1457" s="5" t="s">
        <v>247</v>
      </c>
      <c r="F1457" s="60">
        <v>3.4989664585965325</v>
      </c>
      <c r="G1457" s="61">
        <v>5678534</v>
      </c>
      <c r="H1457" s="61">
        <v>2.0064743032682202</v>
      </c>
      <c r="I1457" s="61">
        <f>(I1296+I1227+I1365)/3</f>
        <v>86.964609261332029</v>
      </c>
      <c r="J1457" s="61">
        <v>1984485190.40903</v>
      </c>
      <c r="K1457" s="61">
        <v>146.90889127901764</v>
      </c>
      <c r="L1457" s="61">
        <v>2216.9451815491047</v>
      </c>
      <c r="M1457" s="61">
        <v>42.078760490639119</v>
      </c>
      <c r="N1457" s="60">
        <v>79.484999999999999</v>
      </c>
    </row>
    <row r="1458" spans="1:14" x14ac:dyDescent="0.4">
      <c r="A1458" s="53">
        <v>66</v>
      </c>
      <c r="B1458" s="5" t="s">
        <v>154</v>
      </c>
      <c r="C1458" s="5">
        <v>2006</v>
      </c>
      <c r="D1458" s="5" t="s">
        <v>249</v>
      </c>
      <c r="E1458" s="5" t="s">
        <v>247</v>
      </c>
      <c r="F1458" s="60">
        <v>3.3193713554727902</v>
      </c>
      <c r="G1458" s="61">
        <v>6075548</v>
      </c>
      <c r="H1458" s="61">
        <v>10.649451546762819</v>
      </c>
      <c r="I1458" s="61">
        <f>(I1228+I1366+I1297)/3</f>
        <v>89.345044196652452</v>
      </c>
      <c r="J1458" s="61">
        <v>3544005641.74894</v>
      </c>
      <c r="K1458" s="61">
        <v>141.74738183112575</v>
      </c>
      <c r="L1458" s="61">
        <v>2478.2919440873379</v>
      </c>
      <c r="M1458" s="61">
        <v>42.400594574507622</v>
      </c>
      <c r="N1458" s="60">
        <v>80.97</v>
      </c>
    </row>
    <row r="1459" spans="1:14" x14ac:dyDescent="0.4">
      <c r="A1459" s="53">
        <v>66</v>
      </c>
      <c r="B1459" s="5" t="s">
        <v>154</v>
      </c>
      <c r="C1459" s="5">
        <v>2007</v>
      </c>
      <c r="D1459" s="5" t="s">
        <v>249</v>
      </c>
      <c r="E1459" s="5" t="s">
        <v>247</v>
      </c>
      <c r="F1459" s="60">
        <v>3.2579655661573095</v>
      </c>
      <c r="G1459" s="61">
        <v>6473457</v>
      </c>
      <c r="H1459" s="61">
        <v>5.0489183732776155</v>
      </c>
      <c r="I1459" s="61">
        <f>(I1229+I1298+I1367)/3</f>
        <v>91.04440888231322</v>
      </c>
      <c r="J1459" s="61">
        <v>2622144778.84372</v>
      </c>
      <c r="K1459" s="61">
        <v>145.99424628852637</v>
      </c>
      <c r="L1459" s="61">
        <v>2643.1684392965026</v>
      </c>
      <c r="M1459" s="61">
        <v>40.011785503830289</v>
      </c>
      <c r="N1459" s="60">
        <v>82.370999999999995</v>
      </c>
    </row>
    <row r="1460" spans="1:14" x14ac:dyDescent="0.4">
      <c r="A1460" s="53">
        <v>66</v>
      </c>
      <c r="B1460" s="5" t="s">
        <v>154</v>
      </c>
      <c r="C1460" s="5">
        <v>2008</v>
      </c>
      <c r="D1460" s="5" t="s">
        <v>249</v>
      </c>
      <c r="E1460" s="5" t="s">
        <v>247</v>
      </c>
      <c r="F1460" s="60">
        <v>3.016641506629179</v>
      </c>
      <c r="G1460" s="61">
        <v>6632873</v>
      </c>
      <c r="H1460" s="61">
        <v>23.624684425513493</v>
      </c>
      <c r="I1460" s="61">
        <f>(I1230+I1299+I1368)/3</f>
        <v>95.071719271850384</v>
      </c>
      <c r="J1460" s="61">
        <v>2826744496.3330102</v>
      </c>
      <c r="K1460" s="61">
        <v>140.91292596091961</v>
      </c>
      <c r="L1460" s="61">
        <v>3416.1239012612186</v>
      </c>
      <c r="M1460" s="61">
        <v>40.034052213393863</v>
      </c>
      <c r="N1460" s="60">
        <v>83.691999999999993</v>
      </c>
    </row>
    <row r="1461" spans="1:14" x14ac:dyDescent="0.4">
      <c r="A1461" s="53">
        <v>66</v>
      </c>
      <c r="B1461" s="5" t="s">
        <v>154</v>
      </c>
      <c r="C1461" s="5">
        <v>2009</v>
      </c>
      <c r="D1461" s="5" t="s">
        <v>249</v>
      </c>
      <c r="E1461" s="5" t="s">
        <v>247</v>
      </c>
      <c r="F1461" s="60">
        <v>3.0477134922195188</v>
      </c>
      <c r="G1461" s="61">
        <v>6780493</v>
      </c>
      <c r="H1461" s="61">
        <v>3.1615964807251657</v>
      </c>
      <c r="I1461" s="61">
        <f>(I1231+I1300+I1369)/3</f>
        <v>97.25131631754742</v>
      </c>
      <c r="J1461" s="61">
        <v>2413098591.5493002</v>
      </c>
      <c r="K1461" s="61">
        <v>112.1519981871085</v>
      </c>
      <c r="L1461" s="61">
        <v>3618.8926168551502</v>
      </c>
      <c r="M1461" s="61">
        <f>(M1300+M1231+M1369)/3</f>
        <v>36.418782683023473</v>
      </c>
      <c r="N1461" s="60">
        <v>84.927999999999997</v>
      </c>
    </row>
    <row r="1462" spans="1:14" x14ac:dyDescent="0.4">
      <c r="A1462" s="53">
        <v>66</v>
      </c>
      <c r="B1462" s="5" t="s">
        <v>154</v>
      </c>
      <c r="C1462" s="5">
        <v>2010</v>
      </c>
      <c r="D1462" s="5" t="s">
        <v>249</v>
      </c>
      <c r="E1462" s="5" t="s">
        <v>247</v>
      </c>
      <c r="F1462" s="60">
        <v>2.9138722003999851</v>
      </c>
      <c r="G1462" s="61">
        <v>6931258</v>
      </c>
      <c r="H1462" s="61">
        <v>8.0774560971307352</v>
      </c>
      <c r="I1462" s="61">
        <f>(I1232+I1301+I1370)/3</f>
        <v>96.444053314656685</v>
      </c>
      <c r="J1462" s="61">
        <v>1688394366.19718</v>
      </c>
      <c r="K1462" s="61">
        <v>114.22267769412522</v>
      </c>
      <c r="L1462" s="61">
        <v>3914.7012310538889</v>
      </c>
      <c r="M1462" s="61">
        <v>37.924193379972856</v>
      </c>
      <c r="N1462" s="60">
        <v>86.087999999999994</v>
      </c>
    </row>
    <row r="1463" spans="1:14" x14ac:dyDescent="0.4">
      <c r="A1463" s="53">
        <v>66</v>
      </c>
      <c r="B1463" s="5" t="s">
        <v>154</v>
      </c>
      <c r="C1463" s="5">
        <v>2011</v>
      </c>
      <c r="D1463" s="5" t="s">
        <v>249</v>
      </c>
      <c r="E1463" s="5" t="s">
        <v>247</v>
      </c>
      <c r="F1463" s="60">
        <v>2.9193190416850676</v>
      </c>
      <c r="G1463" s="61">
        <v>7109980</v>
      </c>
      <c r="H1463" s="61">
        <v>5.9105109580173405</v>
      </c>
      <c r="I1463" s="61">
        <f>(I1302+I1371+I1233)/3</f>
        <v>100.41636742594345</v>
      </c>
      <c r="J1463" s="61">
        <v>1486056338.0281701</v>
      </c>
      <c r="K1463" s="61">
        <v>118.69967950180138</v>
      </c>
      <c r="L1463" s="61">
        <v>4152.4939809858224</v>
      </c>
      <c r="M1463" s="61">
        <v>38.869846244246396</v>
      </c>
      <c r="N1463" s="60">
        <v>87.171999999999997</v>
      </c>
    </row>
    <row r="1464" spans="1:14" x14ac:dyDescent="0.4">
      <c r="A1464" s="53">
        <v>66</v>
      </c>
      <c r="B1464" s="5" t="s">
        <v>154</v>
      </c>
      <c r="C1464" s="5">
        <v>2012</v>
      </c>
      <c r="D1464" s="5" t="s">
        <v>249</v>
      </c>
      <c r="E1464" s="5" t="s">
        <v>247</v>
      </c>
      <c r="F1464" s="60">
        <v>3.3449470684620604</v>
      </c>
      <c r="G1464" s="61">
        <v>7211863</v>
      </c>
      <c r="H1464" s="61">
        <v>4.6068152259388455</v>
      </c>
      <c r="I1464" s="61">
        <f>(I1303+I1234+I1372)/3</f>
        <v>102.43159760800286</v>
      </c>
      <c r="J1464" s="61">
        <v>1548450704.2253499</v>
      </c>
      <c r="K1464" s="61">
        <v>117.85558768518946</v>
      </c>
      <c r="L1464" s="61">
        <v>4386.4618185537975</v>
      </c>
      <c r="M1464" s="61">
        <v>39.866269088280468</v>
      </c>
      <c r="N1464" s="60">
        <v>88.185000000000002</v>
      </c>
    </row>
    <row r="1465" spans="1:14" x14ac:dyDescent="0.4">
      <c r="A1465" s="53">
        <v>66</v>
      </c>
      <c r="B1465" s="5" t="s">
        <v>154</v>
      </c>
      <c r="C1465" s="5">
        <v>2013</v>
      </c>
      <c r="D1465" s="5" t="s">
        <v>249</v>
      </c>
      <c r="E1465" s="5" t="s">
        <v>247</v>
      </c>
      <c r="F1465" s="60">
        <v>3.0934730845995757</v>
      </c>
      <c r="G1465" s="61">
        <v>7694814</v>
      </c>
      <c r="H1465" s="61">
        <v>6.1436238894443989</v>
      </c>
      <c r="I1465" s="61">
        <f>(I1235+I1304+I1373)/3</f>
        <v>102.08693381936909</v>
      </c>
      <c r="J1465" s="61">
        <v>1946597204.0421</v>
      </c>
      <c r="K1465" s="61">
        <v>111.45152799762823</v>
      </c>
      <c r="L1465" s="61">
        <v>4477.618320708606</v>
      </c>
      <c r="M1465" s="61">
        <v>38.42641376887952</v>
      </c>
      <c r="N1465" s="60">
        <v>89.125</v>
      </c>
    </row>
    <row r="1466" spans="1:14" x14ac:dyDescent="0.4">
      <c r="A1466" s="53">
        <v>66</v>
      </c>
      <c r="B1466" s="5" t="s">
        <v>154</v>
      </c>
      <c r="C1466" s="5">
        <v>2014</v>
      </c>
      <c r="D1466" s="5" t="s">
        <v>249</v>
      </c>
      <c r="E1466" s="5" t="s">
        <v>247</v>
      </c>
      <c r="F1466" s="60">
        <v>2.9513771383915919</v>
      </c>
      <c r="G1466" s="61">
        <v>8658026</v>
      </c>
      <c r="H1466" s="61">
        <v>3.4453235631560943</v>
      </c>
      <c r="I1466" s="61">
        <f>(I1236+I1305+I1374)/3</f>
        <v>78.489199797383677</v>
      </c>
      <c r="J1466" s="61">
        <v>2178450704.2253499</v>
      </c>
      <c r="K1466" s="61">
        <v>109.93880553502171</v>
      </c>
      <c r="L1466" s="61">
        <v>4255.8943021338537</v>
      </c>
      <c r="M1466" s="61">
        <v>38.82697470104938</v>
      </c>
      <c r="N1466" s="60">
        <v>90</v>
      </c>
    </row>
    <row r="1467" spans="1:14" x14ac:dyDescent="0.4">
      <c r="A1467" s="53">
        <v>66</v>
      </c>
      <c r="B1467" s="5" t="s">
        <v>154</v>
      </c>
      <c r="C1467" s="5">
        <v>2015</v>
      </c>
      <c r="D1467" s="5" t="s">
        <v>249</v>
      </c>
      <c r="E1467" s="5" t="s">
        <v>247</v>
      </c>
      <c r="F1467" s="60">
        <v>2.6657303802745367</v>
      </c>
      <c r="G1467" s="61">
        <v>9494246</v>
      </c>
      <c r="H1467" s="61">
        <v>2.1697521169532337</v>
      </c>
      <c r="I1467" s="61">
        <f>(I1306+I1375+I1237)/3</f>
        <v>88.047829752951486</v>
      </c>
      <c r="J1467" s="61">
        <v>1600281690.1408501</v>
      </c>
      <c r="K1467" s="61">
        <v>95.35791222667909</v>
      </c>
      <c r="L1467" s="61">
        <v>4064.2530104364205</v>
      </c>
      <c r="M1467" s="61">
        <f t="shared" ref="M1467:M1474" si="63">(M1466+M1465+M1464)/3</f>
        <v>39.039885852736454</v>
      </c>
      <c r="N1467" s="60">
        <v>90.256</v>
      </c>
    </row>
    <row r="1468" spans="1:14" x14ac:dyDescent="0.4">
      <c r="A1468" s="53">
        <v>66</v>
      </c>
      <c r="B1468" s="5" t="s">
        <v>154</v>
      </c>
      <c r="C1468" s="5">
        <v>2016</v>
      </c>
      <c r="D1468" s="5" t="s">
        <v>249</v>
      </c>
      <c r="E1468" s="5" t="s">
        <v>247</v>
      </c>
      <c r="F1468" s="60">
        <v>2.481771573449199</v>
      </c>
      <c r="G1468" s="61">
        <v>9964656</v>
      </c>
      <c r="H1468" s="61">
        <v>1.362006641750682</v>
      </c>
      <c r="I1468" s="61">
        <f>(I1238+I1307+I1376)/3</f>
        <v>91.442370909880353</v>
      </c>
      <c r="J1468" s="61">
        <v>1552957746.4788699</v>
      </c>
      <c r="K1468" s="61">
        <v>88.720717895468738</v>
      </c>
      <c r="L1468" s="61">
        <v>4003.4047464117743</v>
      </c>
      <c r="M1468" s="61">
        <f t="shared" si="63"/>
        <v>38.764424774221787</v>
      </c>
      <c r="N1468" s="60">
        <v>90.506</v>
      </c>
    </row>
    <row r="1469" spans="1:14" x14ac:dyDescent="0.4">
      <c r="A1469" s="53">
        <v>66</v>
      </c>
      <c r="B1469" s="5" t="s">
        <v>154</v>
      </c>
      <c r="C1469" s="5">
        <v>2017</v>
      </c>
      <c r="D1469" s="5" t="s">
        <v>249</v>
      </c>
      <c r="E1469" s="5" t="s">
        <v>247</v>
      </c>
      <c r="F1469" s="60">
        <v>2.5473156605710545</v>
      </c>
      <c r="G1469" s="61">
        <v>10215381</v>
      </c>
      <c r="H1469" s="61">
        <v>1.7835501097129622</v>
      </c>
      <c r="I1469" s="61">
        <f>(I1239+I1308+I1377)/3</f>
        <v>90.887940754651311</v>
      </c>
      <c r="J1469" s="61">
        <v>2029718309.8591499</v>
      </c>
      <c r="K1469" s="61">
        <v>90.068409238314842</v>
      </c>
      <c r="L1469" s="61">
        <v>4073.1164031466824</v>
      </c>
      <c r="M1469" s="61">
        <f t="shared" si="63"/>
        <v>38.877095109335876</v>
      </c>
      <c r="N1469" s="60">
        <v>90.747</v>
      </c>
    </row>
    <row r="1470" spans="1:14" x14ac:dyDescent="0.4">
      <c r="A1470" s="53">
        <v>66</v>
      </c>
      <c r="B1470" s="5" t="s">
        <v>154</v>
      </c>
      <c r="C1470" s="5">
        <v>2018</v>
      </c>
      <c r="D1470" s="5" t="s">
        <v>249</v>
      </c>
      <c r="E1470" s="5" t="s">
        <v>247</v>
      </c>
      <c r="F1470" s="60">
        <v>2.3623631853757199</v>
      </c>
      <c r="G1470" s="61">
        <v>10459865</v>
      </c>
      <c r="H1470" s="61">
        <v>2.2730450772344852</v>
      </c>
      <c r="I1470" s="61">
        <f>(I1240+I1309+I1378)/3</f>
        <v>89.441001478208022</v>
      </c>
      <c r="J1470" s="61">
        <v>954929577.46478903</v>
      </c>
      <c r="K1470" s="61">
        <v>87.963908499596201</v>
      </c>
      <c r="L1470" s="61">
        <v>4146.4073106321503</v>
      </c>
      <c r="M1470" s="61">
        <f t="shared" si="63"/>
        <v>38.893801912098041</v>
      </c>
      <c r="N1470" s="60">
        <v>90.978999999999999</v>
      </c>
    </row>
    <row r="1471" spans="1:14" x14ac:dyDescent="0.4">
      <c r="A1471" s="53">
        <v>66</v>
      </c>
      <c r="B1471" s="5" t="s">
        <v>154</v>
      </c>
      <c r="C1471" s="5">
        <v>2019</v>
      </c>
      <c r="D1471" s="5" t="s">
        <v>249</v>
      </c>
      <c r="E1471" s="5" t="s">
        <v>247</v>
      </c>
      <c r="F1471" s="60">
        <v>2.1636214476118232</v>
      </c>
      <c r="G1471" s="61">
        <v>10698683</v>
      </c>
      <c r="H1471" s="61">
        <v>0.84392809568132066</v>
      </c>
      <c r="I1471" s="61">
        <f>(I1241+I1310+I1379)/3</f>
        <v>100.6481721894969</v>
      </c>
      <c r="J1471" s="61">
        <v>729718309.85915506</v>
      </c>
      <c r="K1471" s="61">
        <v>85.821438744184576</v>
      </c>
      <c r="L1471" s="61">
        <v>4159.6537537759041</v>
      </c>
      <c r="M1471" s="61">
        <f t="shared" si="63"/>
        <v>38.845107265218566</v>
      </c>
      <c r="N1471" s="60">
        <v>91.203000000000003</v>
      </c>
    </row>
    <row r="1472" spans="1:14" x14ac:dyDescent="0.4">
      <c r="A1472" s="53">
        <v>66</v>
      </c>
      <c r="B1472" s="5" t="s">
        <v>154</v>
      </c>
      <c r="C1472" s="5">
        <v>2020</v>
      </c>
      <c r="D1472" s="5" t="s">
        <v>249</v>
      </c>
      <c r="E1472" s="5" t="s">
        <v>247</v>
      </c>
      <c r="F1472" s="60">
        <v>1.9191724264897969</v>
      </c>
      <c r="G1472" s="61">
        <v>10928721</v>
      </c>
      <c r="H1472" s="61">
        <v>-0.70816531322608967</v>
      </c>
      <c r="I1472" s="61">
        <f>(I1242+I1380+I1311)/3</f>
        <v>114.88325314210606</v>
      </c>
      <c r="J1472" s="61">
        <v>760281690.14084494</v>
      </c>
      <c r="K1472" s="61">
        <f>(K1471+K1470+K1469)/3</f>
        <v>87.95125216069853</v>
      </c>
      <c r="L1472" s="61">
        <v>3998.673138292354</v>
      </c>
      <c r="M1472" s="61">
        <f t="shared" si="63"/>
        <v>38.872001428884154</v>
      </c>
      <c r="N1472" s="60">
        <v>91.418000000000006</v>
      </c>
    </row>
    <row r="1473" spans="1:14" x14ac:dyDescent="0.4">
      <c r="A1473" s="53">
        <v>66</v>
      </c>
      <c r="B1473" s="5" t="s">
        <v>154</v>
      </c>
      <c r="C1473" s="5">
        <v>2021</v>
      </c>
      <c r="D1473" s="5" t="s">
        <v>249</v>
      </c>
      <c r="E1473" s="5" t="s">
        <v>247</v>
      </c>
      <c r="F1473" s="60">
        <f>(F1470+F1471+F1472)/3</f>
        <v>2.1483856864924467</v>
      </c>
      <c r="G1473" s="61">
        <v>11148278</v>
      </c>
      <c r="H1473" s="61">
        <v>2.2036060053217454</v>
      </c>
      <c r="I1473" s="61">
        <f>(I1381+I1243+I1312)/3</f>
        <v>135.42003948333573</v>
      </c>
      <c r="J1473" s="61">
        <v>621830985.91549301</v>
      </c>
      <c r="K1473" s="61">
        <f>(K1472+K1471+K1470)/3</f>
        <v>87.245533134826431</v>
      </c>
      <c r="L1473" s="61">
        <v>4152.7579542638841</v>
      </c>
      <c r="M1473" s="61">
        <f t="shared" si="63"/>
        <v>38.870303535400254</v>
      </c>
      <c r="N1473" s="60">
        <v>91.626000000000005</v>
      </c>
    </row>
    <row r="1474" spans="1:14" x14ac:dyDescent="0.4">
      <c r="A1474" s="43">
        <v>66</v>
      </c>
      <c r="B1474" s="5" t="s">
        <v>154</v>
      </c>
      <c r="C1474" s="5">
        <v>2022</v>
      </c>
      <c r="D1474" s="5" t="s">
        <v>249</v>
      </c>
      <c r="E1474" s="5" t="s">
        <v>247</v>
      </c>
      <c r="F1474" s="60">
        <f>(F1471+F1472+F1473)/3</f>
        <v>2.0770598535313556</v>
      </c>
      <c r="G1474" s="61">
        <v>11285869</v>
      </c>
      <c r="H1474" s="61">
        <v>2.6005337051154811</v>
      </c>
      <c r="I1474" s="61">
        <f>(I1244+I1313+I1382)/3</f>
        <v>168.97140932349873</v>
      </c>
      <c r="J1474" s="61">
        <v>1137042253.5211301</v>
      </c>
      <c r="K1474" s="61">
        <f>(K1473+K1472+K1471)/3</f>
        <v>87.006074679903179</v>
      </c>
      <c r="L1474" s="61">
        <v>4311.0000462206071</v>
      </c>
      <c r="M1474" s="61">
        <f t="shared" si="63"/>
        <v>38.862470743167655</v>
      </c>
      <c r="N1474" s="60">
        <v>91.826999999999998</v>
      </c>
    </row>
    <row r="1475" spans="1:14" x14ac:dyDescent="0.4">
      <c r="A1475" s="56">
        <v>67</v>
      </c>
      <c r="B1475" s="5" t="s">
        <v>155</v>
      </c>
      <c r="C1475" s="5">
        <v>2000</v>
      </c>
      <c r="D1475" s="5" t="s">
        <v>249</v>
      </c>
      <c r="E1475" s="5" t="s">
        <v>247</v>
      </c>
      <c r="F1475" s="60">
        <v>8.072763921909889</v>
      </c>
      <c r="G1475" s="61">
        <v>14883626</v>
      </c>
      <c r="H1475" s="61">
        <v>17.426402678376178</v>
      </c>
      <c r="I1475" s="61">
        <f>(I1383+I1337+I1429)/3</f>
        <v>99.596973851387318</v>
      </c>
      <c r="J1475" s="61">
        <v>1370521199.1464</v>
      </c>
      <c r="K1475" s="61">
        <v>105.69969263452124</v>
      </c>
      <c r="L1475" s="61">
        <v>1229.000961327275</v>
      </c>
      <c r="M1475" s="61">
        <v>63.741071428571431</v>
      </c>
      <c r="N1475" s="60">
        <v>56.097999999999999</v>
      </c>
    </row>
    <row r="1476" spans="1:14" x14ac:dyDescent="0.4">
      <c r="A1476" s="56">
        <v>67</v>
      </c>
      <c r="B1476" s="5" t="s">
        <v>155</v>
      </c>
      <c r="C1476" s="5">
        <v>2001</v>
      </c>
      <c r="D1476" s="5" t="s">
        <v>249</v>
      </c>
      <c r="E1476" s="5" t="s">
        <v>247</v>
      </c>
      <c r="F1476" s="60">
        <v>7.9042099939192374</v>
      </c>
      <c r="G1476" s="61">
        <v>14858335</v>
      </c>
      <c r="H1476" s="61">
        <v>10.156432638259119</v>
      </c>
      <c r="I1476" s="61">
        <f>(I1384+I1338+I1430)/3</f>
        <v>99.882160603156862</v>
      </c>
      <c r="J1476" s="61">
        <v>2816823050</v>
      </c>
      <c r="K1476" s="61">
        <v>92.84906850697071</v>
      </c>
      <c r="L1476" s="61">
        <v>1490.9267545711891</v>
      </c>
      <c r="M1476" s="61">
        <v>61.744782131087518</v>
      </c>
      <c r="N1476" s="60">
        <v>56.170999999999999</v>
      </c>
    </row>
    <row r="1477" spans="1:14" x14ac:dyDescent="0.4">
      <c r="A1477" s="56">
        <v>67</v>
      </c>
      <c r="B1477" s="5" t="s">
        <v>155</v>
      </c>
      <c r="C1477" s="5">
        <v>2002</v>
      </c>
      <c r="D1477" s="5" t="s">
        <v>249</v>
      </c>
      <c r="E1477" s="5" t="s">
        <v>247</v>
      </c>
      <c r="F1477" s="60">
        <v>8.8207751988902583</v>
      </c>
      <c r="G1477" s="61">
        <v>14858948</v>
      </c>
      <c r="H1477" s="61">
        <v>5.8032240967661863</v>
      </c>
      <c r="I1477" s="61">
        <f>(I1339+I1270+I1224)/3</f>
        <v>87.809064863945437</v>
      </c>
      <c r="J1477" s="61">
        <v>2588491060</v>
      </c>
      <c r="K1477" s="61">
        <v>94.031685649780002</v>
      </c>
      <c r="L1477" s="61">
        <v>1658.0311424095244</v>
      </c>
      <c r="M1477" s="61">
        <v>71.54804716902234</v>
      </c>
      <c r="N1477" s="60">
        <v>56.244</v>
      </c>
    </row>
    <row r="1478" spans="1:14" x14ac:dyDescent="0.4">
      <c r="A1478" s="56">
        <v>67</v>
      </c>
      <c r="B1478" s="5" t="s">
        <v>155</v>
      </c>
      <c r="C1478" s="5">
        <v>2003</v>
      </c>
      <c r="D1478" s="5" t="s">
        <v>249</v>
      </c>
      <c r="E1478" s="5" t="s">
        <v>247</v>
      </c>
      <c r="F1478" s="60">
        <v>9.8022693511893717</v>
      </c>
      <c r="G1478" s="61">
        <v>14909019</v>
      </c>
      <c r="H1478" s="61">
        <v>11.738524647422281</v>
      </c>
      <c r="I1478" s="61">
        <f>(I1271+I1340+I1225)/3</f>
        <v>92.846072177704158</v>
      </c>
      <c r="J1478" s="61">
        <v>2483253230</v>
      </c>
      <c r="K1478" s="61">
        <v>91.463332425045735</v>
      </c>
      <c r="L1478" s="61">
        <v>2068.1235230908937</v>
      </c>
      <c r="M1478" s="61">
        <v>69.241041620298262</v>
      </c>
      <c r="N1478" s="60">
        <v>56.317</v>
      </c>
    </row>
    <row r="1479" spans="1:14" x14ac:dyDescent="0.4">
      <c r="A1479" s="56">
        <v>67</v>
      </c>
      <c r="B1479" s="5" t="s">
        <v>155</v>
      </c>
      <c r="C1479" s="5">
        <v>2004</v>
      </c>
      <c r="D1479" s="5" t="s">
        <v>249</v>
      </c>
      <c r="E1479" s="5" t="s">
        <v>247</v>
      </c>
      <c r="F1479" s="60">
        <v>10.526195192108379</v>
      </c>
      <c r="G1479" s="61">
        <v>15012984</v>
      </c>
      <c r="H1479" s="61">
        <v>16.131626994790423</v>
      </c>
      <c r="I1479" s="61">
        <f>(I1295+I1226+I1433)/3</f>
        <v>99.059563424521968</v>
      </c>
      <c r="J1479" s="61">
        <v>5615262947</v>
      </c>
      <c r="K1479" s="61">
        <v>96.409199700933584</v>
      </c>
      <c r="L1479" s="61">
        <v>2874.2884827299908</v>
      </c>
      <c r="M1479" s="61">
        <v>66.306946246841065</v>
      </c>
      <c r="N1479" s="60">
        <v>56.39</v>
      </c>
    </row>
    <row r="1480" spans="1:14" x14ac:dyDescent="0.4">
      <c r="A1480" s="56">
        <v>67</v>
      </c>
      <c r="B1480" s="5" t="s">
        <v>155</v>
      </c>
      <c r="C1480" s="5">
        <v>2005</v>
      </c>
      <c r="D1480" s="5" t="s">
        <v>249</v>
      </c>
      <c r="E1480" s="5" t="s">
        <v>247</v>
      </c>
      <c r="F1480" s="60">
        <v>11.171669374898537</v>
      </c>
      <c r="G1480" s="61">
        <v>15147029</v>
      </c>
      <c r="H1480" s="61">
        <v>17.874827250545195</v>
      </c>
      <c r="I1480" s="61">
        <f>(I1388+I1250+I1434)/3</f>
        <v>94.91821209664802</v>
      </c>
      <c r="J1480" s="61">
        <v>2546065710</v>
      </c>
      <c r="K1480" s="61">
        <v>97.76250302430239</v>
      </c>
      <c r="L1480" s="61">
        <v>3771.2789573384489</v>
      </c>
      <c r="M1480" s="61">
        <v>63.197144496143807</v>
      </c>
      <c r="N1480" s="60">
        <v>56.463000000000001</v>
      </c>
    </row>
    <row r="1481" spans="1:14" x14ac:dyDescent="0.4">
      <c r="A1481" s="56">
        <v>67</v>
      </c>
      <c r="B1481" s="5" t="s">
        <v>155</v>
      </c>
      <c r="C1481" s="5">
        <v>2006</v>
      </c>
      <c r="D1481" s="5" t="s">
        <v>249</v>
      </c>
      <c r="E1481" s="5" t="s">
        <v>247</v>
      </c>
      <c r="F1481" s="60">
        <v>12.104668872690477</v>
      </c>
      <c r="G1481" s="61">
        <v>15308085</v>
      </c>
      <c r="H1481" s="61">
        <v>21.551708909557902</v>
      </c>
      <c r="I1481" s="61">
        <f>(I1228+I1274+I1343)/3</f>
        <v>95.237139983110481</v>
      </c>
      <c r="J1481" s="61">
        <v>7611168450</v>
      </c>
      <c r="K1481" s="61">
        <v>91.45352679733729</v>
      </c>
      <c r="L1481" s="61">
        <v>5291.5740035424442</v>
      </c>
      <c r="M1481" s="61">
        <v>68.617359625281907</v>
      </c>
      <c r="N1481" s="60">
        <v>56.536000000000001</v>
      </c>
    </row>
    <row r="1482" spans="1:14" x14ac:dyDescent="0.4">
      <c r="A1482" s="56">
        <v>67</v>
      </c>
      <c r="B1482" s="5" t="s">
        <v>155</v>
      </c>
      <c r="C1482" s="5">
        <v>2007</v>
      </c>
      <c r="D1482" s="5" t="s">
        <v>249</v>
      </c>
      <c r="E1482" s="5" t="s">
        <v>247</v>
      </c>
      <c r="F1482" s="60">
        <v>12.812576852573256</v>
      </c>
      <c r="G1482" s="61">
        <v>15484192</v>
      </c>
      <c r="H1482" s="61">
        <v>15.527097295262209</v>
      </c>
      <c r="I1482" s="61">
        <f>(I1229+I1275+I1344)/3</f>
        <v>96.932831638134829</v>
      </c>
      <c r="J1482" s="61">
        <v>11972842988.761801</v>
      </c>
      <c r="K1482" s="61">
        <v>92.161633096997505</v>
      </c>
      <c r="L1482" s="61">
        <v>6771.4166201488442</v>
      </c>
      <c r="M1482" s="61">
        <v>61.5577755221967</v>
      </c>
      <c r="N1482" s="60">
        <v>56.609000000000002</v>
      </c>
    </row>
    <row r="1483" spans="1:14" x14ac:dyDescent="0.4">
      <c r="A1483" s="56">
        <v>67</v>
      </c>
      <c r="B1483" s="5" t="s">
        <v>155</v>
      </c>
      <c r="C1483" s="5">
        <v>2008</v>
      </c>
      <c r="D1483" s="5" t="s">
        <v>249</v>
      </c>
      <c r="E1483" s="5" t="s">
        <v>247</v>
      </c>
      <c r="F1483" s="60">
        <v>15.341253163319777</v>
      </c>
      <c r="G1483" s="61">
        <v>15776938</v>
      </c>
      <c r="H1483" s="61">
        <v>20.936538211787735</v>
      </c>
      <c r="I1483" s="61">
        <f>(I1230+I1276+I1345)/3</f>
        <v>98.924632956077133</v>
      </c>
      <c r="J1483" s="61">
        <v>16818890680</v>
      </c>
      <c r="K1483" s="61">
        <v>94.294804648365755</v>
      </c>
      <c r="L1483" s="61">
        <v>8458.0194745002173</v>
      </c>
      <c r="M1483" s="61">
        <v>53.114141765114653</v>
      </c>
      <c r="N1483" s="60">
        <v>56.682000000000002</v>
      </c>
    </row>
    <row r="1484" spans="1:14" x14ac:dyDescent="0.4">
      <c r="A1484" s="56">
        <v>67</v>
      </c>
      <c r="B1484" s="5" t="s">
        <v>155</v>
      </c>
      <c r="C1484" s="5">
        <v>2009</v>
      </c>
      <c r="D1484" s="5" t="s">
        <v>249</v>
      </c>
      <c r="E1484" s="5" t="s">
        <v>247</v>
      </c>
      <c r="F1484" s="60">
        <v>13.274060944687017</v>
      </c>
      <c r="G1484" s="61">
        <v>16092822</v>
      </c>
      <c r="H1484" s="61">
        <v>4.691085074031605</v>
      </c>
      <c r="I1484" s="61">
        <f>(I1231+I1277+I1346)/3</f>
        <v>100.13016455963763</v>
      </c>
      <c r="J1484" s="61">
        <v>14275888207.0145</v>
      </c>
      <c r="K1484" s="61">
        <v>75.766067463653258</v>
      </c>
      <c r="L1484" s="61">
        <v>7165.2247779401387</v>
      </c>
      <c r="M1484" s="61">
        <v>55.900345337937843</v>
      </c>
      <c r="N1484" s="60">
        <v>56.755000000000003</v>
      </c>
    </row>
    <row r="1485" spans="1:14" x14ac:dyDescent="0.4">
      <c r="A1485" s="56">
        <v>67</v>
      </c>
      <c r="B1485" s="5" t="s">
        <v>155</v>
      </c>
      <c r="C1485" s="5">
        <v>2010</v>
      </c>
      <c r="D1485" s="5" t="s">
        <v>249</v>
      </c>
      <c r="E1485" s="5" t="s">
        <v>247</v>
      </c>
      <c r="F1485" s="60">
        <v>14.07327541840789</v>
      </c>
      <c r="G1485" s="61">
        <v>16321872</v>
      </c>
      <c r="H1485" s="61">
        <v>19.5422853937296</v>
      </c>
      <c r="I1485" s="61">
        <v>100</v>
      </c>
      <c r="J1485" s="61">
        <v>7456117901.0814505</v>
      </c>
      <c r="K1485" s="61">
        <v>74.138265895784187</v>
      </c>
      <c r="L1485" s="61">
        <v>9070.4882528574744</v>
      </c>
      <c r="M1485" s="61">
        <v>55.922927314668236</v>
      </c>
      <c r="N1485" s="60">
        <v>56.826999999999998</v>
      </c>
    </row>
    <row r="1486" spans="1:14" x14ac:dyDescent="0.4">
      <c r="A1486" s="56">
        <v>67</v>
      </c>
      <c r="B1486" s="5" t="s">
        <v>155</v>
      </c>
      <c r="C1486" s="5">
        <v>2011</v>
      </c>
      <c r="D1486" s="5" t="s">
        <v>249</v>
      </c>
      <c r="E1486" s="5" t="s">
        <v>247</v>
      </c>
      <c r="F1486" s="60">
        <v>14.824684750478974</v>
      </c>
      <c r="G1486" s="61">
        <v>16557202</v>
      </c>
      <c r="H1486" s="61">
        <v>20.542958265529904</v>
      </c>
      <c r="I1486" s="61">
        <f>(I1233+I1279+I1348)/3</f>
        <v>97.43534419810014</v>
      </c>
      <c r="J1486" s="61">
        <v>13760291528.503401</v>
      </c>
      <c r="K1486" s="61">
        <v>73.117857050912917</v>
      </c>
      <c r="L1486" s="61">
        <v>11633.9985836418</v>
      </c>
      <c r="M1486" s="61">
        <v>53.894638218133807</v>
      </c>
      <c r="N1486" s="60">
        <v>56.9</v>
      </c>
    </row>
    <row r="1487" spans="1:14" x14ac:dyDescent="0.4">
      <c r="A1487" s="56">
        <v>67</v>
      </c>
      <c r="B1487" s="5" t="s">
        <v>155</v>
      </c>
      <c r="C1487" s="5">
        <v>2012</v>
      </c>
      <c r="D1487" s="5" t="s">
        <v>249</v>
      </c>
      <c r="E1487" s="5" t="s">
        <v>247</v>
      </c>
      <c r="F1487" s="60">
        <v>14.566322595936539</v>
      </c>
      <c r="G1487" s="61">
        <v>16792090</v>
      </c>
      <c r="H1487" s="61">
        <v>4.7855698106675391</v>
      </c>
      <c r="I1487" s="61">
        <f>(I1234+I1280+I1349)/3</f>
        <v>96.869998961903377</v>
      </c>
      <c r="J1487" s="61">
        <v>13648134373.843901</v>
      </c>
      <c r="K1487" s="61">
        <v>73.723732489167091</v>
      </c>
      <c r="L1487" s="61">
        <v>12386.699265296294</v>
      </c>
      <c r="M1487" s="61">
        <v>56.070649617243284</v>
      </c>
      <c r="N1487" s="60">
        <v>56.972999999999999</v>
      </c>
    </row>
    <row r="1488" spans="1:14" x14ac:dyDescent="0.4">
      <c r="A1488" s="56">
        <v>67</v>
      </c>
      <c r="B1488" s="5" t="s">
        <v>155</v>
      </c>
      <c r="C1488" s="5">
        <v>2013</v>
      </c>
      <c r="D1488" s="5" t="s">
        <v>249</v>
      </c>
      <c r="E1488" s="5" t="s">
        <v>247</v>
      </c>
      <c r="F1488" s="60">
        <v>15.263104785985496</v>
      </c>
      <c r="G1488" s="61">
        <v>17035551</v>
      </c>
      <c r="H1488" s="61">
        <v>9.4990814435921465</v>
      </c>
      <c r="I1488" s="61">
        <f>(I1235+I1281+I1350)/3</f>
        <v>96.848422543990125</v>
      </c>
      <c r="J1488" s="61">
        <v>10011293285.3074</v>
      </c>
      <c r="K1488" s="61">
        <v>65.407609329953772</v>
      </c>
      <c r="L1488" s="61">
        <v>13890.633969461191</v>
      </c>
      <c r="M1488" s="61">
        <v>57.085540041726844</v>
      </c>
      <c r="N1488" s="60">
        <v>57.045999999999999</v>
      </c>
    </row>
    <row r="1489" spans="1:14" x14ac:dyDescent="0.4">
      <c r="A1489" s="56">
        <v>67</v>
      </c>
      <c r="B1489" s="5" t="s">
        <v>155</v>
      </c>
      <c r="C1489" s="5">
        <v>2014</v>
      </c>
      <c r="D1489" s="5" t="s">
        <v>249</v>
      </c>
      <c r="E1489" s="5" t="s">
        <v>247</v>
      </c>
      <c r="F1489" s="60">
        <v>12.104225491423817</v>
      </c>
      <c r="G1489" s="61">
        <v>17288285</v>
      </c>
      <c r="H1489" s="61">
        <v>5.7712395247827573</v>
      </c>
      <c r="I1489" s="61">
        <f>(I1236+I1282+I1351)/3</f>
        <v>91.05607477369449</v>
      </c>
      <c r="J1489" s="61">
        <v>7308112644.2512102</v>
      </c>
      <c r="K1489" s="61">
        <v>64.972034651350697</v>
      </c>
      <c r="L1489" s="61">
        <v>12807.263045204847</v>
      </c>
      <c r="M1489" s="61">
        <v>63.266127229648184</v>
      </c>
      <c r="N1489" s="60">
        <v>57.118000000000002</v>
      </c>
    </row>
    <row r="1490" spans="1:14" x14ac:dyDescent="0.4">
      <c r="A1490" s="56">
        <v>67</v>
      </c>
      <c r="B1490" s="5" t="s">
        <v>155</v>
      </c>
      <c r="C1490" s="5">
        <v>2015</v>
      </c>
      <c r="D1490" s="5" t="s">
        <v>249</v>
      </c>
      <c r="E1490" s="5" t="s">
        <v>247</v>
      </c>
      <c r="F1490" s="60">
        <v>10.891051294758661</v>
      </c>
      <c r="G1490" s="61">
        <v>17542806</v>
      </c>
      <c r="H1490" s="61">
        <v>1.8235498762864069</v>
      </c>
      <c r="I1490" s="61">
        <f>(I1352+I1398+I1444)/3</f>
        <v>96.307133798695574</v>
      </c>
      <c r="J1490" s="61">
        <v>6577824049.6789999</v>
      </c>
      <c r="K1490" s="61">
        <v>53.049728807265218</v>
      </c>
      <c r="L1490" s="61">
        <v>10510.770324088506</v>
      </c>
      <c r="M1490" s="61">
        <f t="shared" ref="M1490:M1497" si="64">(M1489+M1488+M1487)/3</f>
        <v>58.807438962872766</v>
      </c>
      <c r="N1490" s="60">
        <v>57.191000000000003</v>
      </c>
    </row>
    <row r="1491" spans="1:14" x14ac:dyDescent="0.4">
      <c r="A1491" s="56">
        <v>67</v>
      </c>
      <c r="B1491" s="5" t="s">
        <v>155</v>
      </c>
      <c r="C1491" s="5">
        <v>2016</v>
      </c>
      <c r="D1491" s="5" t="s">
        <v>249</v>
      </c>
      <c r="E1491" s="5" t="s">
        <v>247</v>
      </c>
      <c r="F1491" s="60">
        <v>11.378839730460539</v>
      </c>
      <c r="G1491" s="61">
        <v>17794055</v>
      </c>
      <c r="H1491" s="61">
        <v>13.63843361764259</v>
      </c>
      <c r="I1491" s="61">
        <f>(I1353+I1238+I1284)/3</f>
        <v>97.100846128238913</v>
      </c>
      <c r="J1491" s="61">
        <v>17223789547.921501</v>
      </c>
      <c r="K1491" s="61">
        <v>60.311596586415284</v>
      </c>
      <c r="L1491" s="61">
        <v>7714.8418437602413</v>
      </c>
      <c r="M1491" s="61">
        <f t="shared" si="64"/>
        <v>59.719702078082605</v>
      </c>
      <c r="N1491" s="60">
        <v>57.264000000000003</v>
      </c>
    </row>
    <row r="1492" spans="1:14" x14ac:dyDescent="0.4">
      <c r="A1492" s="56">
        <v>67</v>
      </c>
      <c r="B1492" s="5" t="s">
        <v>155</v>
      </c>
      <c r="C1492" s="5">
        <v>2017</v>
      </c>
      <c r="D1492" s="5" t="s">
        <v>249</v>
      </c>
      <c r="E1492" s="5" t="s">
        <v>247</v>
      </c>
      <c r="F1492" s="60">
        <v>11.9137581041033</v>
      </c>
      <c r="G1492" s="61">
        <v>18037776</v>
      </c>
      <c r="H1492" s="61">
        <v>11.211105653728964</v>
      </c>
      <c r="I1492" s="61">
        <f>(I1239+I1285+I1354)/3</f>
        <v>97.00847301429981</v>
      </c>
      <c r="J1492" s="61">
        <v>4757396810.5260601</v>
      </c>
      <c r="K1492" s="61">
        <v>56.825387935970952</v>
      </c>
      <c r="L1492" s="61">
        <v>9247.5806788615864</v>
      </c>
      <c r="M1492" s="61">
        <f t="shared" si="64"/>
        <v>60.597756090201187</v>
      </c>
      <c r="N1492" s="60">
        <v>57.335999999999999</v>
      </c>
    </row>
    <row r="1493" spans="1:14" x14ac:dyDescent="0.4">
      <c r="A1493" s="56">
        <v>67</v>
      </c>
      <c r="B1493" s="5" t="s">
        <v>155</v>
      </c>
      <c r="C1493" s="5">
        <v>2018</v>
      </c>
      <c r="D1493" s="5" t="s">
        <v>249</v>
      </c>
      <c r="E1493" s="5" t="s">
        <v>247</v>
      </c>
      <c r="F1493" s="60">
        <v>11.867549565966087</v>
      </c>
      <c r="G1493" s="61">
        <v>18276452</v>
      </c>
      <c r="H1493" s="61">
        <v>9.2056059976666234</v>
      </c>
      <c r="I1493" s="61">
        <f>(I1286+I1240+I1355)/3</f>
        <v>97.25506766961503</v>
      </c>
      <c r="J1493" s="61">
        <v>353291554.55808997</v>
      </c>
      <c r="K1493" s="61">
        <v>63.527956511818807</v>
      </c>
      <c r="L1493" s="61">
        <v>9812.6254313739264</v>
      </c>
      <c r="M1493" s="61">
        <f t="shared" si="64"/>
        <v>59.708299043718853</v>
      </c>
      <c r="N1493" s="60">
        <v>57.427999999999997</v>
      </c>
    </row>
    <row r="1494" spans="1:14" x14ac:dyDescent="0.4">
      <c r="A1494" s="56">
        <v>67</v>
      </c>
      <c r="B1494" s="5" t="s">
        <v>155</v>
      </c>
      <c r="C1494" s="5">
        <v>2019</v>
      </c>
      <c r="D1494" s="5" t="s">
        <v>249</v>
      </c>
      <c r="E1494" s="5" t="s">
        <v>247</v>
      </c>
      <c r="F1494" s="60">
        <v>11.050870348633683</v>
      </c>
      <c r="G1494" s="61">
        <v>18513673</v>
      </c>
      <c r="H1494" s="61">
        <v>7.6332862373394477</v>
      </c>
      <c r="I1494" s="61">
        <f>(I1241+I1310+I1448)/3</f>
        <v>90.468727058699528</v>
      </c>
      <c r="J1494" s="61">
        <v>3730856270.68398</v>
      </c>
      <c r="K1494" s="61">
        <v>64.858616551756469</v>
      </c>
      <c r="L1494" s="61">
        <v>9812.5955262632397</v>
      </c>
      <c r="M1494" s="61">
        <f t="shared" si="64"/>
        <v>60.008585737334215</v>
      </c>
      <c r="N1494" s="60">
        <v>57.54</v>
      </c>
    </row>
    <row r="1495" spans="1:14" x14ac:dyDescent="0.4">
      <c r="A1495" s="56">
        <v>67</v>
      </c>
      <c r="B1495" s="5" t="s">
        <v>155</v>
      </c>
      <c r="C1495" s="5">
        <v>2020</v>
      </c>
      <c r="D1495" s="5" t="s">
        <v>249</v>
      </c>
      <c r="E1495" s="5" t="s">
        <v>247</v>
      </c>
      <c r="F1495" s="60">
        <v>11.297743305942856</v>
      </c>
      <c r="G1495" s="61">
        <v>18755666</v>
      </c>
      <c r="H1495" s="61">
        <v>4.2108582925890659</v>
      </c>
      <c r="I1495" s="61">
        <f>(I1242+I1311+I1449)/3</f>
        <v>91.532111402012276</v>
      </c>
      <c r="J1495" s="61">
        <v>7205989084.29</v>
      </c>
      <c r="K1495" s="61">
        <v>57.026442366093136</v>
      </c>
      <c r="L1495" s="61">
        <v>9121.6364090415609</v>
      </c>
      <c r="M1495" s="61">
        <f t="shared" si="64"/>
        <v>60.104880290418087</v>
      </c>
      <c r="N1495" s="60">
        <v>57.670999999999999</v>
      </c>
    </row>
    <row r="1496" spans="1:14" x14ac:dyDescent="0.4">
      <c r="A1496" s="56">
        <v>67</v>
      </c>
      <c r="B1496" s="5" t="s">
        <v>155</v>
      </c>
      <c r="C1496" s="5">
        <v>2021</v>
      </c>
      <c r="D1496" s="5" t="s">
        <v>249</v>
      </c>
      <c r="E1496" s="5" t="s">
        <v>247</v>
      </c>
      <c r="F1496" s="60">
        <f>(F1493+F1494+F1495)/3</f>
        <v>11.405387740180876</v>
      </c>
      <c r="G1496" s="61">
        <v>19000988</v>
      </c>
      <c r="H1496" s="61">
        <v>13.930075055161367</v>
      </c>
      <c r="I1496" s="61">
        <f>(I1243+I1289+I1358)/3</f>
        <v>96.680063578947781</v>
      </c>
      <c r="J1496" s="61">
        <v>4566688865.4899998</v>
      </c>
      <c r="K1496" s="61">
        <v>58.668608577920658</v>
      </c>
      <c r="L1496" s="61">
        <v>10373.789792436706</v>
      </c>
      <c r="M1496" s="61">
        <f t="shared" si="64"/>
        <v>59.940588357157054</v>
      </c>
      <c r="N1496" s="60">
        <v>57.820999999999998</v>
      </c>
    </row>
    <row r="1497" spans="1:14" x14ac:dyDescent="0.4">
      <c r="A1497" s="56">
        <v>67</v>
      </c>
      <c r="B1497" s="5" t="s">
        <v>155</v>
      </c>
      <c r="C1497" s="5">
        <v>2022</v>
      </c>
      <c r="D1497" s="5" t="s">
        <v>249</v>
      </c>
      <c r="E1497" s="5" t="s">
        <v>247</v>
      </c>
      <c r="F1497" s="60">
        <f>(F1494+F1495+F1496)/3</f>
        <v>11.251333798252473</v>
      </c>
      <c r="G1497" s="61">
        <v>19621972</v>
      </c>
      <c r="H1497" s="61">
        <v>19.769006479909564</v>
      </c>
      <c r="I1497" s="61">
        <f>(I1359+I1244+I1290)/3</f>
        <v>98.130220619284501</v>
      </c>
      <c r="J1497" s="61">
        <v>4926602899.1099997</v>
      </c>
      <c r="K1497" s="61">
        <v>68.113626112070051</v>
      </c>
      <c r="L1497" s="61">
        <v>11492.031938762022</v>
      </c>
      <c r="M1497" s="61">
        <f t="shared" si="64"/>
        <v>60.018018128303119</v>
      </c>
      <c r="N1497" s="60">
        <v>57.99</v>
      </c>
    </row>
    <row r="1498" spans="1:14" hidden="1" x14ac:dyDescent="0.4">
      <c r="A1498" s="43">
        <v>68</v>
      </c>
      <c r="B1498" s="5" t="s">
        <v>156</v>
      </c>
      <c r="C1498" s="5">
        <v>2000</v>
      </c>
      <c r="D1498" s="5" t="s">
        <v>250</v>
      </c>
      <c r="E1498" s="5" t="s">
        <v>247</v>
      </c>
      <c r="F1498" s="60">
        <v>0.27973260127852018</v>
      </c>
      <c r="G1498" s="61">
        <v>30851606</v>
      </c>
      <c r="H1498" s="61">
        <v>6.0798484892386426</v>
      </c>
      <c r="I1498" s="61">
        <f>(I1291+I1360+I1452)/3</f>
        <v>164.82271281761373</v>
      </c>
      <c r="J1498" s="61">
        <v>110904550.399762</v>
      </c>
      <c r="K1498" s="61">
        <v>53.309044386227335</v>
      </c>
      <c r="L1498" s="61">
        <v>411.82135211386918</v>
      </c>
      <c r="M1498" s="61">
        <v>28.221649484536083</v>
      </c>
      <c r="N1498" s="60">
        <v>19.891999999999999</v>
      </c>
    </row>
    <row r="1499" spans="1:14" hidden="1" x14ac:dyDescent="0.4">
      <c r="A1499" s="43">
        <v>68</v>
      </c>
      <c r="B1499" s="5" t="s">
        <v>156</v>
      </c>
      <c r="C1499" s="5">
        <v>2001</v>
      </c>
      <c r="D1499" s="5" t="s">
        <v>250</v>
      </c>
      <c r="E1499" s="5" t="s">
        <v>247</v>
      </c>
      <c r="F1499" s="60">
        <v>0.24778663550893146</v>
      </c>
      <c r="G1499" s="61">
        <v>31800343</v>
      </c>
      <c r="H1499" s="61">
        <v>1.5731202970259659</v>
      </c>
      <c r="I1499" s="61">
        <f>(I1292+I1361+I1453)/3</f>
        <v>183.17798386530055</v>
      </c>
      <c r="J1499" s="61">
        <v>5302622.9394056601</v>
      </c>
      <c r="K1499" s="61">
        <v>55.946836028664379</v>
      </c>
      <c r="L1499" s="61">
        <v>408.36060874808965</v>
      </c>
      <c r="M1499" s="61">
        <v>22.316384180790962</v>
      </c>
      <c r="N1499" s="60">
        <v>20.239000000000001</v>
      </c>
    </row>
    <row r="1500" spans="1:14" hidden="1" x14ac:dyDescent="0.4">
      <c r="A1500" s="43">
        <v>68</v>
      </c>
      <c r="B1500" s="5" t="s">
        <v>156</v>
      </c>
      <c r="C1500" s="5">
        <v>2002</v>
      </c>
      <c r="D1500" s="5" t="s">
        <v>250</v>
      </c>
      <c r="E1500" s="5" t="s">
        <v>247</v>
      </c>
      <c r="F1500" s="60">
        <v>0.23382676593464216</v>
      </c>
      <c r="G1500" s="61">
        <v>32779823</v>
      </c>
      <c r="H1500" s="61">
        <v>0.93320555589554033</v>
      </c>
      <c r="I1500" s="61">
        <f>(I1293+I1362+I1454)/3</f>
        <v>90.873428066528604</v>
      </c>
      <c r="J1500" s="61">
        <v>27618447.058205999</v>
      </c>
      <c r="K1500" s="61">
        <v>55.172672264005342</v>
      </c>
      <c r="L1500" s="61">
        <v>401.09237009966688</v>
      </c>
      <c r="M1500" s="61">
        <v>16.544655929721817</v>
      </c>
      <c r="N1500" s="60">
        <v>20.591000000000001</v>
      </c>
    </row>
    <row r="1501" spans="1:14" hidden="1" x14ac:dyDescent="0.4">
      <c r="A1501" s="43">
        <v>68</v>
      </c>
      <c r="B1501" s="5" t="s">
        <v>156</v>
      </c>
      <c r="C1501" s="5">
        <v>2003</v>
      </c>
      <c r="D1501" s="5" t="s">
        <v>250</v>
      </c>
      <c r="E1501" s="5" t="s">
        <v>247</v>
      </c>
      <c r="F1501" s="60">
        <v>0.20247505843109756</v>
      </c>
      <c r="G1501" s="61">
        <v>33767122</v>
      </c>
      <c r="H1501" s="61">
        <v>6.1973132390099579</v>
      </c>
      <c r="I1501" s="61">
        <f>(I1294+I1363+I1455)/3</f>
        <v>82.208841653401961</v>
      </c>
      <c r="J1501" s="61">
        <v>81738242.636621296</v>
      </c>
      <c r="K1501" s="61">
        <v>54.132265895729034</v>
      </c>
      <c r="L1501" s="61">
        <v>441.39141173617242</v>
      </c>
      <c r="M1501" s="61">
        <v>15.870307167235492</v>
      </c>
      <c r="N1501" s="60">
        <v>20.948</v>
      </c>
    </row>
    <row r="1502" spans="1:14" hidden="1" x14ac:dyDescent="0.4">
      <c r="A1502" s="43">
        <v>68</v>
      </c>
      <c r="B1502" s="5" t="s">
        <v>156</v>
      </c>
      <c r="C1502" s="5">
        <v>2004</v>
      </c>
      <c r="D1502" s="5" t="s">
        <v>250</v>
      </c>
      <c r="E1502" s="5" t="s">
        <v>247</v>
      </c>
      <c r="F1502" s="60">
        <v>0.22024419751806143</v>
      </c>
      <c r="G1502" s="61">
        <v>34791836</v>
      </c>
      <c r="H1502" s="61">
        <v>7.1268415550539146</v>
      </c>
      <c r="I1502" s="61">
        <f>(I1295+I1364+I1456)/3</f>
        <v>82.307015866137647</v>
      </c>
      <c r="J1502" s="61">
        <v>46063931.454386197</v>
      </c>
      <c r="K1502" s="61">
        <v>59.477003348428859</v>
      </c>
      <c r="L1502" s="61">
        <v>462.61821577443044</v>
      </c>
      <c r="M1502" s="61">
        <v>21.428571428571427</v>
      </c>
      <c r="N1502" s="60">
        <v>21.31</v>
      </c>
    </row>
    <row r="1503" spans="1:14" hidden="1" x14ac:dyDescent="0.4">
      <c r="A1503" s="43">
        <v>68</v>
      </c>
      <c r="B1503" s="5" t="s">
        <v>156</v>
      </c>
      <c r="C1503" s="5">
        <v>2005</v>
      </c>
      <c r="D1503" s="5" t="s">
        <v>250</v>
      </c>
      <c r="E1503" s="5" t="s">
        <v>247</v>
      </c>
      <c r="F1503" s="60">
        <v>0.24293718635795375</v>
      </c>
      <c r="G1503" s="61">
        <v>35843010</v>
      </c>
      <c r="H1503" s="61">
        <v>4.8996497205896077</v>
      </c>
      <c r="I1503" s="61">
        <f>(I1296+I1365+I1457)/3</f>
        <v>84.859068144615762</v>
      </c>
      <c r="J1503" s="61">
        <v>21211685.395222999</v>
      </c>
      <c r="K1503" s="61">
        <v>64.478866163979589</v>
      </c>
      <c r="L1503" s="61">
        <v>522.77684024689233</v>
      </c>
      <c r="M1503" s="61">
        <v>22.860962566844918</v>
      </c>
      <c r="N1503" s="60">
        <v>21.675000000000001</v>
      </c>
    </row>
    <row r="1504" spans="1:14" hidden="1" x14ac:dyDescent="0.4">
      <c r="A1504" s="43">
        <v>68</v>
      </c>
      <c r="B1504" s="5" t="s">
        <v>156</v>
      </c>
      <c r="C1504" s="5">
        <v>2006</v>
      </c>
      <c r="D1504" s="5" t="s">
        <v>250</v>
      </c>
      <c r="E1504" s="5" t="s">
        <v>247</v>
      </c>
      <c r="F1504" s="60">
        <v>0.26446399703747459</v>
      </c>
      <c r="G1504" s="61">
        <v>36925253</v>
      </c>
      <c r="H1504" s="61">
        <v>23.530133251010923</v>
      </c>
      <c r="I1504" s="61">
        <f>(I1297+I1366+I1458)/3</f>
        <v>87.253754937973795</v>
      </c>
      <c r="J1504" s="61">
        <v>50674725.183069602</v>
      </c>
      <c r="K1504" s="61">
        <v>55.236485125730319</v>
      </c>
      <c r="L1504" s="61">
        <v>699.39973828450354</v>
      </c>
      <c r="M1504" s="61">
        <v>22.511848341232227</v>
      </c>
      <c r="N1504" s="60">
        <v>22.045000000000002</v>
      </c>
    </row>
    <row r="1505" spans="1:14" hidden="1" x14ac:dyDescent="0.4">
      <c r="A1505" s="43">
        <v>68</v>
      </c>
      <c r="B1505" s="5" t="s">
        <v>156</v>
      </c>
      <c r="C1505" s="5">
        <v>2007</v>
      </c>
      <c r="D1505" s="5" t="s">
        <v>250</v>
      </c>
      <c r="E1505" s="5" t="s">
        <v>247</v>
      </c>
      <c r="F1505" s="60">
        <v>0.25945667922108995</v>
      </c>
      <c r="G1505" s="61">
        <v>38036793</v>
      </c>
      <c r="H1505" s="61">
        <v>8.129485596133776</v>
      </c>
      <c r="I1505" s="61">
        <f>(I1298+I1367+I1459)/3</f>
        <v>89.229937236634726</v>
      </c>
      <c r="J1505" s="61">
        <v>729044146.04372001</v>
      </c>
      <c r="K1505" s="61">
        <v>53.894788804605852</v>
      </c>
      <c r="L1505" s="61">
        <v>840.19163188233574</v>
      </c>
      <c r="M1505" s="61">
        <v>22.434367541766107</v>
      </c>
      <c r="N1505" s="60">
        <v>22.42</v>
      </c>
    </row>
    <row r="1506" spans="1:14" hidden="1" x14ac:dyDescent="0.4">
      <c r="A1506" s="43">
        <v>68</v>
      </c>
      <c r="B1506" s="5" t="s">
        <v>156</v>
      </c>
      <c r="C1506" s="5">
        <v>2008</v>
      </c>
      <c r="D1506" s="5" t="s">
        <v>250</v>
      </c>
      <c r="E1506" s="5" t="s">
        <v>247</v>
      </c>
      <c r="F1506" s="60">
        <v>0.26569341612801939</v>
      </c>
      <c r="G1506" s="61">
        <v>39186895</v>
      </c>
      <c r="H1506" s="61">
        <v>15.151174964262637</v>
      </c>
      <c r="I1506" s="61">
        <f>(I1299+I1368+I1460)/3</f>
        <v>94.038208192504996</v>
      </c>
      <c r="J1506" s="61">
        <v>95585680.233444005</v>
      </c>
      <c r="K1506" s="61">
        <v>57.578598647313108</v>
      </c>
      <c r="L1506" s="61">
        <v>915.9989156540646</v>
      </c>
      <c r="M1506" s="61">
        <v>27.210884353741498</v>
      </c>
      <c r="N1506" s="60">
        <v>22.8</v>
      </c>
    </row>
    <row r="1507" spans="1:14" hidden="1" x14ac:dyDescent="0.4">
      <c r="A1507" s="43">
        <v>68</v>
      </c>
      <c r="B1507" s="5" t="s">
        <v>156</v>
      </c>
      <c r="C1507" s="5">
        <v>2009</v>
      </c>
      <c r="D1507" s="5" t="s">
        <v>250</v>
      </c>
      <c r="E1507" s="5" t="s">
        <v>247</v>
      </c>
      <c r="F1507" s="60">
        <v>0.30780555282763217</v>
      </c>
      <c r="G1507" s="61">
        <v>40364444</v>
      </c>
      <c r="H1507" s="61">
        <v>27.696816376701292</v>
      </c>
      <c r="I1507" s="61">
        <f>(I1300+I1369+I1461)/3</f>
        <v>97.553265878307812</v>
      </c>
      <c r="J1507" s="61">
        <v>116257608.986359</v>
      </c>
      <c r="K1507" s="61">
        <v>45.945191812780514</v>
      </c>
      <c r="L1507" s="61">
        <v>1049.1217942434082</v>
      </c>
      <c r="M1507" s="61">
        <v>28.283796740172583</v>
      </c>
      <c r="N1507" s="60">
        <v>23.183</v>
      </c>
    </row>
    <row r="1508" spans="1:14" hidden="1" x14ac:dyDescent="0.4">
      <c r="A1508" s="43">
        <v>68</v>
      </c>
      <c r="B1508" s="5" t="s">
        <v>156</v>
      </c>
      <c r="C1508" s="5">
        <v>2010</v>
      </c>
      <c r="D1508" s="5" t="s">
        <v>250</v>
      </c>
      <c r="E1508" s="5" t="s">
        <v>247</v>
      </c>
      <c r="F1508" s="60">
        <v>0.32334009226623844</v>
      </c>
      <c r="G1508" s="61">
        <v>41517895</v>
      </c>
      <c r="H1508" s="61">
        <v>1.6391996480253255</v>
      </c>
      <c r="I1508" s="61">
        <f>(I1301+I1370+I1462)/3</f>
        <v>97.25489542936873</v>
      </c>
      <c r="J1508" s="61">
        <v>178064606.75210801</v>
      </c>
      <c r="K1508" s="61">
        <v>50.394287350283385</v>
      </c>
      <c r="L1508" s="61">
        <v>1093.6396236792623</v>
      </c>
      <c r="M1508" s="61">
        <v>20.33898305084746</v>
      </c>
      <c r="N1508" s="60">
        <v>23.571000000000002</v>
      </c>
    </row>
    <row r="1509" spans="1:14" hidden="1" x14ac:dyDescent="0.4">
      <c r="A1509" s="43">
        <v>68</v>
      </c>
      <c r="B1509" s="5" t="s">
        <v>156</v>
      </c>
      <c r="C1509" s="5">
        <v>2011</v>
      </c>
      <c r="D1509" s="5" t="s">
        <v>250</v>
      </c>
      <c r="E1509" s="5" t="s">
        <v>247</v>
      </c>
      <c r="F1509" s="60">
        <v>0.32752088277220315</v>
      </c>
      <c r="G1509" s="61">
        <v>42635144</v>
      </c>
      <c r="H1509" s="61">
        <v>10.065012967231553</v>
      </c>
      <c r="I1509" s="61">
        <f>(I1302+I1463+I1371)/3</f>
        <v>102.77845001066841</v>
      </c>
      <c r="J1509" s="61">
        <v>1450474757.0818</v>
      </c>
      <c r="K1509" s="61">
        <v>58.402205974562492</v>
      </c>
      <c r="L1509" s="61">
        <v>1099.3154649743881</v>
      </c>
      <c r="M1509" s="61">
        <v>22.526501766784452</v>
      </c>
      <c r="N1509" s="60">
        <v>23.969000000000001</v>
      </c>
    </row>
    <row r="1510" spans="1:14" hidden="1" x14ac:dyDescent="0.4">
      <c r="A1510" s="43">
        <v>68</v>
      </c>
      <c r="B1510" s="5" t="s">
        <v>156</v>
      </c>
      <c r="C1510" s="5">
        <v>2012</v>
      </c>
      <c r="D1510" s="5" t="s">
        <v>250</v>
      </c>
      <c r="E1510" s="5" t="s">
        <v>247</v>
      </c>
      <c r="F1510" s="60">
        <v>0.2968796046892766</v>
      </c>
      <c r="G1510" s="61">
        <v>43725806</v>
      </c>
      <c r="H1510" s="61">
        <v>9.5229722115484776</v>
      </c>
      <c r="I1510" s="61">
        <f>(I1303+I1372+I1464)/3</f>
        <v>106.44389239643556</v>
      </c>
      <c r="J1510" s="61">
        <v>1380173661.9426501</v>
      </c>
      <c r="K1510" s="61">
        <v>51.623692023248068</v>
      </c>
      <c r="L1510" s="61">
        <v>1289.7807914982209</v>
      </c>
      <c r="M1510" s="61">
        <v>19.323671497584542</v>
      </c>
      <c r="N1510" s="60">
        <v>24.376000000000001</v>
      </c>
    </row>
    <row r="1511" spans="1:14" hidden="1" x14ac:dyDescent="0.4">
      <c r="A1511" s="43">
        <v>68</v>
      </c>
      <c r="B1511" s="5" t="s">
        <v>156</v>
      </c>
      <c r="C1511" s="5">
        <v>2013</v>
      </c>
      <c r="D1511" s="5" t="s">
        <v>250</v>
      </c>
      <c r="E1511" s="5" t="s">
        <v>247</v>
      </c>
      <c r="F1511" s="60">
        <v>0.32120873806001954</v>
      </c>
      <c r="G1511" s="61">
        <v>44792368</v>
      </c>
      <c r="H1511" s="61">
        <v>7.3375622336044017</v>
      </c>
      <c r="I1511" s="61">
        <f>(I1304+I1373+I1465)/3</f>
        <v>105.58867065723759</v>
      </c>
      <c r="J1511" s="61">
        <v>1118825000.19331</v>
      </c>
      <c r="K1511" s="61">
        <v>47.464642512730357</v>
      </c>
      <c r="L1511" s="61">
        <v>1376.8292046501911</v>
      </c>
      <c r="M1511" s="61">
        <v>21.880341880341884</v>
      </c>
      <c r="N1511" s="60">
        <v>24.794</v>
      </c>
    </row>
    <row r="1512" spans="1:14" hidden="1" x14ac:dyDescent="0.4">
      <c r="A1512" s="43">
        <v>68</v>
      </c>
      <c r="B1512" s="5" t="s">
        <v>156</v>
      </c>
      <c r="C1512" s="5">
        <v>2014</v>
      </c>
      <c r="D1512" s="5" t="s">
        <v>250</v>
      </c>
      <c r="E1512" s="5" t="s">
        <v>247</v>
      </c>
      <c r="F1512" s="60">
        <v>0.36437532552407914</v>
      </c>
      <c r="G1512" s="61">
        <v>45831863</v>
      </c>
      <c r="H1512" s="61">
        <v>7.6350319014900236</v>
      </c>
      <c r="I1512" s="61">
        <f>(I1305+I1374+I1466)/3</f>
        <v>79.646715359646791</v>
      </c>
      <c r="J1512" s="61">
        <v>820937598.36054003</v>
      </c>
      <c r="K1512" s="61">
        <v>46.170489362215982</v>
      </c>
      <c r="L1512" s="61">
        <v>1489.919720572773</v>
      </c>
      <c r="M1512" s="61">
        <v>13.360323886639677</v>
      </c>
      <c r="N1512" s="60">
        <v>25.221</v>
      </c>
    </row>
    <row r="1513" spans="1:14" hidden="1" x14ac:dyDescent="0.4">
      <c r="A1513" s="43">
        <v>68</v>
      </c>
      <c r="B1513" s="5" t="s">
        <v>156</v>
      </c>
      <c r="C1513" s="5">
        <v>2015</v>
      </c>
      <c r="D1513" s="5" t="s">
        <v>250</v>
      </c>
      <c r="E1513" s="5" t="s">
        <v>247</v>
      </c>
      <c r="F1513" s="60">
        <v>0.386120073710359</v>
      </c>
      <c r="G1513" s="61">
        <v>46851488</v>
      </c>
      <c r="H1513" s="61">
        <v>9.2386546839628494</v>
      </c>
      <c r="I1513" s="61">
        <f>(I1306+I1375+I1467)/3</f>
        <v>89.193785458343996</v>
      </c>
      <c r="J1513" s="61">
        <v>619724465.01641095</v>
      </c>
      <c r="K1513" s="61">
        <v>40.327384691901898</v>
      </c>
      <c r="L1513" s="61">
        <v>1496.6535726002107</v>
      </c>
      <c r="M1513" s="61">
        <f t="shared" ref="M1513:M1520" si="65">(M1512+M1511+M1510)/3</f>
        <v>18.188112421522035</v>
      </c>
      <c r="N1513" s="60">
        <v>25.658000000000001</v>
      </c>
    </row>
    <row r="1514" spans="1:14" hidden="1" x14ac:dyDescent="0.4">
      <c r="A1514" s="43">
        <v>68</v>
      </c>
      <c r="B1514" s="5" t="s">
        <v>156</v>
      </c>
      <c r="C1514" s="5">
        <v>2016</v>
      </c>
      <c r="D1514" s="5" t="s">
        <v>250</v>
      </c>
      <c r="E1514" s="5" t="s">
        <v>247</v>
      </c>
      <c r="F1514" s="60">
        <v>0.40317847476556362</v>
      </c>
      <c r="G1514" s="61">
        <v>47894670</v>
      </c>
      <c r="H1514" s="61">
        <v>5.8496289464880817</v>
      </c>
      <c r="I1514" s="61">
        <f>(I1307+I1376+I1468)/3</f>
        <v>92.631801699423136</v>
      </c>
      <c r="J1514" s="61">
        <v>469533310.68393201</v>
      </c>
      <c r="K1514" s="61">
        <v>34.865019573182423</v>
      </c>
      <c r="L1514" s="61">
        <v>1562.0766186277738</v>
      </c>
      <c r="M1514" s="61">
        <f t="shared" si="65"/>
        <v>17.809592729501201</v>
      </c>
      <c r="N1514" s="60">
        <v>26.105</v>
      </c>
    </row>
    <row r="1515" spans="1:14" hidden="1" x14ac:dyDescent="0.4">
      <c r="A1515" s="43">
        <v>68</v>
      </c>
      <c r="B1515" s="5" t="s">
        <v>156</v>
      </c>
      <c r="C1515" s="5">
        <v>2017</v>
      </c>
      <c r="D1515" s="5" t="s">
        <v>250</v>
      </c>
      <c r="E1515" s="5" t="s">
        <v>247</v>
      </c>
      <c r="F1515" s="60">
        <v>0.41058150997656967</v>
      </c>
      <c r="G1515" s="61">
        <v>48948137</v>
      </c>
      <c r="H1515" s="61">
        <v>7.5819340282018146</v>
      </c>
      <c r="I1515" s="61">
        <f>(I1308+I1377+I1469)/3</f>
        <v>92.011739674790945</v>
      </c>
      <c r="J1515" s="61">
        <v>1346085345.2169199</v>
      </c>
      <c r="K1515" s="61">
        <v>35.99505787540744</v>
      </c>
      <c r="L1515" s="61">
        <v>1675.9884217301239</v>
      </c>
      <c r="M1515" s="61">
        <f t="shared" si="65"/>
        <v>16.452676345887639</v>
      </c>
      <c r="N1515" s="60">
        <v>26.562000000000001</v>
      </c>
    </row>
    <row r="1516" spans="1:14" hidden="1" x14ac:dyDescent="0.4">
      <c r="A1516" s="43">
        <v>68</v>
      </c>
      <c r="B1516" s="5" t="s">
        <v>156</v>
      </c>
      <c r="C1516" s="5">
        <v>2018</v>
      </c>
      <c r="D1516" s="5" t="s">
        <v>250</v>
      </c>
      <c r="E1516" s="5" t="s">
        <v>247</v>
      </c>
      <c r="F1516" s="60">
        <v>0.38543796822728682</v>
      </c>
      <c r="G1516" s="61">
        <v>49953304</v>
      </c>
      <c r="H1516" s="61">
        <v>4.215028414590563</v>
      </c>
      <c r="I1516" s="61">
        <f>(I1309+I1378+I1470)/3</f>
        <v>89.657389535574353</v>
      </c>
      <c r="J1516" s="61">
        <v>767761506.73064399</v>
      </c>
      <c r="K1516" s="61">
        <v>34.414753176742479</v>
      </c>
      <c r="L1516" s="61">
        <v>1845.7834137514967</v>
      </c>
      <c r="M1516" s="61">
        <f t="shared" si="65"/>
        <v>17.483460498970292</v>
      </c>
      <c r="N1516" s="60">
        <v>27.03</v>
      </c>
    </row>
    <row r="1517" spans="1:14" hidden="1" x14ac:dyDescent="0.4">
      <c r="A1517" s="43">
        <v>68</v>
      </c>
      <c r="B1517" s="5" t="s">
        <v>156</v>
      </c>
      <c r="C1517" s="5">
        <v>2019</v>
      </c>
      <c r="D1517" s="5" t="s">
        <v>250</v>
      </c>
      <c r="E1517" s="5" t="s">
        <v>247</v>
      </c>
      <c r="F1517" s="60">
        <v>0.38236203287639509</v>
      </c>
      <c r="G1517" s="61">
        <v>50951450</v>
      </c>
      <c r="H1517" s="61">
        <v>4.275234239357502</v>
      </c>
      <c r="I1517" s="61">
        <f>(I1310+I1379+I1471)/3</f>
        <v>104.9003862085607</v>
      </c>
      <c r="J1517" s="61">
        <v>469940266.77666903</v>
      </c>
      <c r="K1517" s="61">
        <v>31.759466725377617</v>
      </c>
      <c r="L1517" s="61">
        <v>1970.0800704861458</v>
      </c>
      <c r="M1517" s="61">
        <f t="shared" si="65"/>
        <v>17.248576524786376</v>
      </c>
      <c r="N1517" s="60">
        <v>27.507000000000001</v>
      </c>
    </row>
    <row r="1518" spans="1:14" hidden="1" x14ac:dyDescent="0.4">
      <c r="A1518" s="43">
        <v>68</v>
      </c>
      <c r="B1518" s="5" t="s">
        <v>156</v>
      </c>
      <c r="C1518" s="5">
        <v>2020</v>
      </c>
      <c r="D1518" s="5" t="s">
        <v>250</v>
      </c>
      <c r="E1518" s="5" t="s">
        <v>247</v>
      </c>
      <c r="F1518" s="60">
        <v>0.37407921935575456</v>
      </c>
      <c r="G1518" s="61">
        <v>51985780</v>
      </c>
      <c r="H1518" s="61">
        <v>4.9488528329135733</v>
      </c>
      <c r="I1518" s="61">
        <f>(I1311+I1380+I1472)/3</f>
        <v>123.16767922843246</v>
      </c>
      <c r="J1518" s="61">
        <v>426305189.42579299</v>
      </c>
      <c r="K1518" s="61">
        <v>27.23634936589308</v>
      </c>
      <c r="L1518" s="61">
        <v>1936.2507545437425</v>
      </c>
      <c r="M1518" s="61">
        <f t="shared" si="65"/>
        <v>17.061571123214769</v>
      </c>
      <c r="N1518" s="60">
        <v>27.995000000000001</v>
      </c>
    </row>
    <row r="1519" spans="1:14" hidden="1" x14ac:dyDescent="0.4">
      <c r="A1519" s="43">
        <v>68</v>
      </c>
      <c r="B1519" s="5" t="s">
        <v>156</v>
      </c>
      <c r="C1519" s="5">
        <v>2021</v>
      </c>
      <c r="D1519" s="5" t="s">
        <v>250</v>
      </c>
      <c r="E1519" s="5" t="s">
        <v>247</v>
      </c>
      <c r="F1519" s="60">
        <f>(F1516+F1517+F1518)/3</f>
        <v>0.38062640681981214</v>
      </c>
      <c r="G1519" s="61">
        <v>53005614</v>
      </c>
      <c r="H1519" s="61">
        <v>4.3307475585662019</v>
      </c>
      <c r="I1519" s="61">
        <f>(I1381+I1312+I1473)/3</f>
        <v>150.75348120543291</v>
      </c>
      <c r="J1519" s="61">
        <v>463348935.67503297</v>
      </c>
      <c r="K1519" s="61">
        <v>30.68928192361907</v>
      </c>
      <c r="L1519" s="61">
        <v>2069.6611288191798</v>
      </c>
      <c r="M1519" s="61">
        <f t="shared" si="65"/>
        <v>17.264536048990479</v>
      </c>
      <c r="N1519" s="60">
        <v>28.492999999999999</v>
      </c>
    </row>
    <row r="1520" spans="1:14" s="65" customFormat="1" hidden="1" x14ac:dyDescent="0.4">
      <c r="A1520" s="43">
        <v>68</v>
      </c>
      <c r="B1520" s="66" t="s">
        <v>156</v>
      </c>
      <c r="C1520" s="66">
        <v>2022</v>
      </c>
      <c r="D1520" s="5" t="s">
        <v>250</v>
      </c>
      <c r="E1520" s="5" t="s">
        <v>247</v>
      </c>
      <c r="F1520" s="60">
        <f>(F1517+F1518+F1519)/3</f>
        <v>0.37902255301732057</v>
      </c>
      <c r="G1520" s="64">
        <v>54027487</v>
      </c>
      <c r="H1520" s="64">
        <v>6.0087641329052275</v>
      </c>
      <c r="I1520" s="64">
        <f>(I1382+I1313+I1474)/3</f>
        <v>196.05569512538258</v>
      </c>
      <c r="J1520" s="64">
        <v>393583092.13527501</v>
      </c>
      <c r="K1520" s="64">
        <v>33.729550564991619</v>
      </c>
      <c r="L1520" s="64">
        <v>2099.3019382669636</v>
      </c>
      <c r="M1520" s="64">
        <f t="shared" si="65"/>
        <v>17.191561232330542</v>
      </c>
      <c r="N1520" s="60">
        <v>29.001999999999999</v>
      </c>
    </row>
    <row r="1521" spans="1:14" hidden="1" x14ac:dyDescent="0.4">
      <c r="A1521" s="43">
        <v>69</v>
      </c>
      <c r="B1521" s="5" t="s">
        <v>157</v>
      </c>
      <c r="C1521" s="5">
        <v>2000</v>
      </c>
      <c r="D1521" s="5" t="s">
        <v>250</v>
      </c>
      <c r="E1521" s="5" t="s">
        <v>254</v>
      </c>
      <c r="F1521" s="60">
        <v>0.39965775786368857</v>
      </c>
      <c r="G1521" s="61">
        <v>88826</v>
      </c>
      <c r="H1521" s="61">
        <v>2.0340846619021562</v>
      </c>
      <c r="I1521" s="61">
        <f>(I1360+I1452+I1498)/3</f>
        <v>190.38913389208517</v>
      </c>
      <c r="J1521" s="61">
        <v>721810.26500000001</v>
      </c>
      <c r="K1521" s="61">
        <v>105.17241379310344</v>
      </c>
      <c r="L1521" s="61">
        <v>757.13328999858584</v>
      </c>
      <c r="M1521" s="61">
        <f>(M1360+M1452+M1498)/3</f>
        <v>32.850235966157442</v>
      </c>
      <c r="N1521" s="60">
        <v>42.957999999999998</v>
      </c>
    </row>
    <row r="1522" spans="1:14" hidden="1" x14ac:dyDescent="0.4">
      <c r="A1522" s="43">
        <v>69</v>
      </c>
      <c r="B1522" s="5" t="s">
        <v>157</v>
      </c>
      <c r="C1522" s="5">
        <v>2001</v>
      </c>
      <c r="D1522" s="5" t="s">
        <v>250</v>
      </c>
      <c r="E1522" s="5" t="s">
        <v>254</v>
      </c>
      <c r="F1522" s="60">
        <v>0.38329412024610354</v>
      </c>
      <c r="G1522" s="61">
        <v>90531</v>
      </c>
      <c r="H1522" s="61">
        <v>6.7421513124034931</v>
      </c>
      <c r="I1522" s="61">
        <f>(I1361+I1453+I1499)/3</f>
        <v>213.34409882644601</v>
      </c>
      <c r="J1522" s="61">
        <v>-273476.29100000003</v>
      </c>
      <c r="K1522" s="61">
        <v>114.75409836065573</v>
      </c>
      <c r="L1522" s="61">
        <v>696.99773145352356</v>
      </c>
      <c r="M1522" s="61">
        <f>(M1453+M1361+M1499)/3</f>
        <v>31.243253881511905</v>
      </c>
      <c r="N1522" s="60">
        <v>43.472999999999999</v>
      </c>
    </row>
    <row r="1523" spans="1:14" hidden="1" x14ac:dyDescent="0.4">
      <c r="A1523" s="43">
        <v>69</v>
      </c>
      <c r="B1523" s="5" t="s">
        <v>157</v>
      </c>
      <c r="C1523" s="5">
        <v>2002</v>
      </c>
      <c r="D1523" s="5" t="s">
        <v>250</v>
      </c>
      <c r="E1523" s="5" t="s">
        <v>254</v>
      </c>
      <c r="F1523" s="60">
        <v>0.472943722943723</v>
      </c>
      <c r="G1523" s="61">
        <v>92400</v>
      </c>
      <c r="H1523" s="61">
        <v>4.9471336842037914</v>
      </c>
      <c r="I1523" s="61">
        <f>(I1362+I1454+I1500)/3</f>
        <v>96.427494961627076</v>
      </c>
      <c r="J1523" s="61">
        <v>249788.10800000001</v>
      </c>
      <c r="K1523" s="61">
        <v>130.18795227144111</v>
      </c>
      <c r="L1523" s="61">
        <v>781.36265161648168</v>
      </c>
      <c r="M1523" s="61">
        <f>(M1362+M1454+M1500)/3</f>
        <v>29.954710317174445</v>
      </c>
      <c r="N1523" s="60">
        <v>43.491999999999997</v>
      </c>
    </row>
    <row r="1524" spans="1:14" hidden="1" x14ac:dyDescent="0.4">
      <c r="A1524" s="43">
        <v>69</v>
      </c>
      <c r="B1524" s="5" t="s">
        <v>157</v>
      </c>
      <c r="C1524" s="5">
        <v>2003</v>
      </c>
      <c r="D1524" s="5" t="s">
        <v>250</v>
      </c>
      <c r="E1524" s="5" t="s">
        <v>254</v>
      </c>
      <c r="F1524" s="60">
        <v>0.49309664694280081</v>
      </c>
      <c r="G1524" s="61">
        <v>94302</v>
      </c>
      <c r="H1524" s="61">
        <v>2.6393033964346557</v>
      </c>
      <c r="I1524" s="61">
        <f>(I1363+I1455+I1501)/3</f>
        <v>79.07072244708327</v>
      </c>
      <c r="J1524" s="61">
        <v>670758.929</v>
      </c>
      <c r="K1524" s="61">
        <v>110.68903926945235</v>
      </c>
      <c r="L1524" s="61">
        <v>956.83058184006586</v>
      </c>
      <c r="M1524" s="61">
        <f>(M1363+M1455+M1501)/3</f>
        <v>29.430467065152062</v>
      </c>
      <c r="N1524" s="60">
        <v>43.512</v>
      </c>
    </row>
    <row r="1525" spans="1:14" hidden="1" x14ac:dyDescent="0.4">
      <c r="A1525" s="43">
        <v>69</v>
      </c>
      <c r="B1525" s="5" t="s">
        <v>157</v>
      </c>
      <c r="C1525" s="5">
        <v>2004</v>
      </c>
      <c r="D1525" s="5" t="s">
        <v>250</v>
      </c>
      <c r="E1525" s="5" t="s">
        <v>254</v>
      </c>
      <c r="F1525" s="60">
        <v>0.52793481875623538</v>
      </c>
      <c r="G1525" s="61">
        <v>96224</v>
      </c>
      <c r="H1525" s="61">
        <v>1.7076407747302937</v>
      </c>
      <c r="I1525" s="61">
        <f>(I1364+I1456+I1502)/3</f>
        <v>79.03660231504864</v>
      </c>
      <c r="J1525" s="61">
        <v>1953667.88</v>
      </c>
      <c r="K1525" s="61">
        <v>102.73084446909347</v>
      </c>
      <c r="L1525" s="61">
        <v>1063.8785841761012</v>
      </c>
      <c r="M1525" s="61">
        <f>(M1364+M1456+M1502)/3</f>
        <v>33.877736550441782</v>
      </c>
      <c r="N1525" s="60">
        <v>43.531999999999996</v>
      </c>
    </row>
    <row r="1526" spans="1:14" hidden="1" x14ac:dyDescent="0.4">
      <c r="A1526" s="43">
        <v>69</v>
      </c>
      <c r="B1526" s="5" t="s">
        <v>157</v>
      </c>
      <c r="C1526" s="5">
        <v>2005</v>
      </c>
      <c r="D1526" s="5" t="s">
        <v>250</v>
      </c>
      <c r="E1526" s="5" t="s">
        <v>254</v>
      </c>
      <c r="F1526" s="60">
        <v>0.62955869768958073</v>
      </c>
      <c r="G1526" s="61">
        <v>98164</v>
      </c>
      <c r="H1526" s="61">
        <v>0.51207232195029917</v>
      </c>
      <c r="I1526" s="61">
        <f>(I1365+I1457+I1503)/3</f>
        <v>81.326677040460538</v>
      </c>
      <c r="J1526" s="61">
        <v>2606016.1740000001</v>
      </c>
      <c r="K1526" s="61">
        <v>125.30696802084454</v>
      </c>
      <c r="L1526" s="61">
        <v>1142.3358496117874</v>
      </c>
      <c r="M1526" s="61">
        <f>(M1365+M1457+M1503)/3</f>
        <v>31.749899613788212</v>
      </c>
      <c r="N1526" s="60">
        <v>43.551000000000002</v>
      </c>
    </row>
    <row r="1527" spans="1:14" hidden="1" x14ac:dyDescent="0.4">
      <c r="A1527" s="43">
        <v>69</v>
      </c>
      <c r="B1527" s="5" t="s">
        <v>157</v>
      </c>
      <c r="C1527" s="5">
        <v>2006</v>
      </c>
      <c r="D1527" s="5" t="s">
        <v>250</v>
      </c>
      <c r="E1527" s="5" t="s">
        <v>254</v>
      </c>
      <c r="F1527" s="60">
        <v>0.68243358012849331</v>
      </c>
      <c r="G1527" s="61">
        <v>100083</v>
      </c>
      <c r="H1527" s="61">
        <v>-0.25551725218163313</v>
      </c>
      <c r="I1527" s="61">
        <f>(I1458+I1366+I1504)/3</f>
        <v>83.481088587138174</v>
      </c>
      <c r="J1527" s="61">
        <v>568432.866937296</v>
      </c>
      <c r="K1527" s="61">
        <v>95.633641182578287</v>
      </c>
      <c r="L1527" s="61">
        <v>1101.4576004618555</v>
      </c>
      <c r="M1527" s="61">
        <f>(M1366+M1458+M1504)/3</f>
        <v>32.930108595142514</v>
      </c>
      <c r="N1527" s="60">
        <v>44.03</v>
      </c>
    </row>
    <row r="1528" spans="1:14" hidden="1" x14ac:dyDescent="0.4">
      <c r="A1528" s="43">
        <v>69</v>
      </c>
      <c r="B1528" s="5" t="s">
        <v>157</v>
      </c>
      <c r="C1528" s="5">
        <v>2007</v>
      </c>
      <c r="D1528" s="5" t="s">
        <v>250</v>
      </c>
      <c r="E1528" s="5" t="s">
        <v>254</v>
      </c>
      <c r="F1528" s="60">
        <v>0.57059942351810822</v>
      </c>
      <c r="G1528" s="61">
        <v>101998</v>
      </c>
      <c r="H1528" s="61">
        <v>6.1491186374865237</v>
      </c>
      <c r="I1528" s="61">
        <f>(I1367+I1459+I1505)/3</f>
        <v>85.928583375225344</v>
      </c>
      <c r="J1528" s="61">
        <v>1153044.6897573201</v>
      </c>
      <c r="K1528" s="61">
        <v>99.649335250636994</v>
      </c>
      <c r="L1528" s="61">
        <v>1300.7593422391328</v>
      </c>
      <c r="M1528" s="61">
        <f>(M1367+M1459+M1505)/3</f>
        <v>32.842360599797637</v>
      </c>
      <c r="N1528" s="60">
        <v>44.866</v>
      </c>
    </row>
    <row r="1529" spans="1:14" hidden="1" x14ac:dyDescent="0.4">
      <c r="A1529" s="43">
        <v>69</v>
      </c>
      <c r="B1529" s="5" t="s">
        <v>157</v>
      </c>
      <c r="C1529" s="5">
        <v>2008</v>
      </c>
      <c r="D1529" s="5" t="s">
        <v>250</v>
      </c>
      <c r="E1529" s="5" t="s">
        <v>254</v>
      </c>
      <c r="F1529" s="60">
        <v>0.61558586460958387</v>
      </c>
      <c r="G1529" s="61">
        <v>103966</v>
      </c>
      <c r="H1529" s="61">
        <v>8.3168684975150455</v>
      </c>
      <c r="I1529" s="61">
        <f>(I1460+I1368+I1506)/3</f>
        <v>92.195078727438826</v>
      </c>
      <c r="J1529" s="61">
        <v>-1267679.2621909201</v>
      </c>
      <c r="K1529" s="61">
        <v>97.531385480907034</v>
      </c>
      <c r="L1529" s="61">
        <v>1356.6474909782523</v>
      </c>
      <c r="M1529" s="61">
        <f>(M1368+M1460+M1506)/3</f>
        <v>34.784314265107604</v>
      </c>
      <c r="N1529" s="60">
        <v>45.706000000000003</v>
      </c>
    </row>
    <row r="1530" spans="1:14" hidden="1" x14ac:dyDescent="0.4">
      <c r="A1530" s="43">
        <v>69</v>
      </c>
      <c r="B1530" s="5" t="s">
        <v>157</v>
      </c>
      <c r="C1530" s="5">
        <v>2009</v>
      </c>
      <c r="D1530" s="5" t="s">
        <v>250</v>
      </c>
      <c r="E1530" s="5" t="s">
        <v>254</v>
      </c>
      <c r="F1530" s="60">
        <v>0.55285105098305598</v>
      </c>
      <c r="G1530" s="61">
        <v>105996</v>
      </c>
      <c r="H1530" s="61">
        <v>0.16982225323008038</v>
      </c>
      <c r="I1530" s="61">
        <f>(I1461+I1369+I1507)/3</f>
        <v>97.938508756786533</v>
      </c>
      <c r="J1530" s="61">
        <v>4995548.9781397898</v>
      </c>
      <c r="K1530" s="61">
        <v>101.89129082719236</v>
      </c>
      <c r="L1530" s="61">
        <v>1249.3022315177454</v>
      </c>
      <c r="M1530" s="61">
        <f>(M1461+M1369+M1507)/3</f>
        <v>33.462387963572887</v>
      </c>
      <c r="N1530" s="60">
        <v>46.546999999999997</v>
      </c>
    </row>
    <row r="1531" spans="1:14" hidden="1" x14ac:dyDescent="0.4">
      <c r="A1531" s="43">
        <v>69</v>
      </c>
      <c r="B1531" s="5" t="s">
        <v>157</v>
      </c>
      <c r="C1531" s="5">
        <v>2010</v>
      </c>
      <c r="D1531" s="5" t="s">
        <v>250</v>
      </c>
      <c r="E1531" s="5" t="s">
        <v>254</v>
      </c>
      <c r="F1531" s="60">
        <v>0.50280105560442612</v>
      </c>
      <c r="G1531" s="61">
        <v>107995</v>
      </c>
      <c r="H1531" s="61">
        <v>0.84644957292914569</v>
      </c>
      <c r="I1531" s="61">
        <f>(I1462+I1508+I1370)/3</f>
        <v>97.899649581341805</v>
      </c>
      <c r="J1531" s="61">
        <v>-6602470.8676858302</v>
      </c>
      <c r="K1531" s="61">
        <v>90.958597300301577</v>
      </c>
      <c r="L1531" s="61">
        <v>1438.0814131239388</v>
      </c>
      <c r="M1531" s="61">
        <f>(M1462+M1370+M1508)/3</f>
        <v>30.705403420572548</v>
      </c>
      <c r="N1531" s="60">
        <v>47.39</v>
      </c>
    </row>
    <row r="1532" spans="1:14" hidden="1" x14ac:dyDescent="0.4">
      <c r="A1532" s="43">
        <v>69</v>
      </c>
      <c r="B1532" s="5" t="s">
        <v>157</v>
      </c>
      <c r="C1532" s="5">
        <v>2011</v>
      </c>
      <c r="D1532" s="5" t="s">
        <v>250</v>
      </c>
      <c r="E1532" s="5" t="s">
        <v>254</v>
      </c>
      <c r="F1532" s="60">
        <v>0.49330578587616392</v>
      </c>
      <c r="G1532" s="61">
        <v>109871</v>
      </c>
      <c r="H1532" s="61">
        <v>1.6620166276413784</v>
      </c>
      <c r="I1532" s="61">
        <f>(I1371+I1463+I1509)/3</f>
        <v>105.77001010655961</v>
      </c>
      <c r="J1532" s="61">
        <v>-348737.57918612298</v>
      </c>
      <c r="K1532" s="61">
        <v>101.05306427717086</v>
      </c>
      <c r="L1532" s="61">
        <v>1644.407553498688</v>
      </c>
      <c r="M1532" s="61">
        <f>(M1371+M1463+M1509)/3</f>
        <v>31.63195824176697</v>
      </c>
      <c r="N1532" s="60">
        <v>48.234999999999999</v>
      </c>
    </row>
    <row r="1533" spans="1:14" hidden="1" x14ac:dyDescent="0.4">
      <c r="A1533" s="43">
        <v>69</v>
      </c>
      <c r="B1533" s="5" t="s">
        <v>157</v>
      </c>
      <c r="C1533" s="5">
        <v>2012</v>
      </c>
      <c r="D1533" s="5" t="s">
        <v>250</v>
      </c>
      <c r="E1533" s="5" t="s">
        <v>254</v>
      </c>
      <c r="F1533" s="60">
        <v>0.51694171191026539</v>
      </c>
      <c r="G1533" s="61">
        <v>111618</v>
      </c>
      <c r="H1533" s="61">
        <v>-0.54679868029357692</v>
      </c>
      <c r="I1533" s="61">
        <f>(I1372+I1464+I1510)/3</f>
        <v>111.87249889630813</v>
      </c>
      <c r="J1533" s="61">
        <v>-2385943.8195342999</v>
      </c>
      <c r="K1533" s="61">
        <v>105.38109736121363</v>
      </c>
      <c r="L1533" s="61">
        <v>1698.9191243801386</v>
      </c>
      <c r="M1533" s="61">
        <f>(M1372+M1464+M1510)/3</f>
        <v>31.101900340894009</v>
      </c>
      <c r="N1533" s="60">
        <v>49.082000000000001</v>
      </c>
    </row>
    <row r="1534" spans="1:14" hidden="1" x14ac:dyDescent="0.4">
      <c r="A1534" s="43">
        <v>69</v>
      </c>
      <c r="B1534" s="5" t="s">
        <v>157</v>
      </c>
      <c r="C1534" s="5">
        <v>2013</v>
      </c>
      <c r="D1534" s="5" t="s">
        <v>250</v>
      </c>
      <c r="E1534" s="5" t="s">
        <v>254</v>
      </c>
      <c r="F1534" s="60">
        <v>0.56305213086108141</v>
      </c>
      <c r="G1534" s="61">
        <v>113311</v>
      </c>
      <c r="H1534" s="61">
        <v>0.20506364168267055</v>
      </c>
      <c r="I1534" s="61">
        <f>(I1465+I1373+I1511)/3</f>
        <v>110.37794301467856</v>
      </c>
      <c r="J1534" s="61">
        <v>838137.95323783904</v>
      </c>
      <c r="K1534" s="61">
        <v>106.19504210398011</v>
      </c>
      <c r="L1534" s="61">
        <v>1628.6425935431946</v>
      </c>
      <c r="M1534" s="61">
        <f>(M1465+M1373+M1511)/3</f>
        <v>31.98779844650873</v>
      </c>
      <c r="N1534" s="60">
        <v>49.927</v>
      </c>
    </row>
    <row r="1535" spans="1:14" hidden="1" x14ac:dyDescent="0.4">
      <c r="A1535" s="43">
        <v>69</v>
      </c>
      <c r="B1535" s="5" t="s">
        <v>157</v>
      </c>
      <c r="C1535" s="5">
        <v>2014</v>
      </c>
      <c r="D1535" s="5" t="s">
        <v>250</v>
      </c>
      <c r="E1535" s="5" t="s">
        <v>254</v>
      </c>
      <c r="F1535" s="60">
        <v>0.52267687089620396</v>
      </c>
      <c r="G1535" s="61">
        <v>114985</v>
      </c>
      <c r="H1535" s="61">
        <v>4.3680578085429005</v>
      </c>
      <c r="I1535" s="61">
        <f>(I1466+I1374+I1512)/3</f>
        <v>83.305904162276406</v>
      </c>
      <c r="J1535" s="61">
        <v>2632144.43660902</v>
      </c>
      <c r="K1535" s="61">
        <v>117.06848354250245</v>
      </c>
      <c r="L1535" s="61">
        <v>1546.881767527256</v>
      </c>
      <c r="M1535" s="61">
        <f>(M1374+M1466+M1512)/3</f>
        <v>29.82105700587752</v>
      </c>
      <c r="N1535" s="60">
        <v>50.773000000000003</v>
      </c>
    </row>
    <row r="1536" spans="1:14" hidden="1" x14ac:dyDescent="0.4">
      <c r="A1536" s="43">
        <v>69</v>
      </c>
      <c r="B1536" s="5" t="s">
        <v>157</v>
      </c>
      <c r="C1536" s="5">
        <v>2015</v>
      </c>
      <c r="D1536" s="5" t="s">
        <v>250</v>
      </c>
      <c r="E1536" s="5" t="s">
        <v>254</v>
      </c>
      <c r="F1536" s="60">
        <v>0.52010590624384145</v>
      </c>
      <c r="G1536" s="61">
        <v>116707</v>
      </c>
      <c r="H1536" s="61">
        <v>4.561170662785301</v>
      </c>
      <c r="I1536" s="61">
        <f>(I1375+I1467+I1513)/3</f>
        <v>91.680207266849877</v>
      </c>
      <c r="J1536" s="61">
        <v>-819824.35287523502</v>
      </c>
      <c r="K1536" s="61">
        <v>123.08403595642031</v>
      </c>
      <c r="L1536" s="61">
        <v>1459.1439829920639</v>
      </c>
      <c r="M1536" s="61">
        <f>(M1467+M1375+M1513)/3</f>
        <v>30.225380525535755</v>
      </c>
      <c r="N1536" s="60">
        <v>51.619</v>
      </c>
    </row>
    <row r="1537" spans="1:14" hidden="1" x14ac:dyDescent="0.4">
      <c r="A1537" s="43">
        <v>69</v>
      </c>
      <c r="B1537" s="5" t="s">
        <v>157</v>
      </c>
      <c r="C1537" s="5">
        <v>2016</v>
      </c>
      <c r="D1537" s="5" t="s">
        <v>250</v>
      </c>
      <c r="E1537" s="5" t="s">
        <v>254</v>
      </c>
      <c r="F1537" s="60">
        <v>0.47842852682828046</v>
      </c>
      <c r="G1537" s="61">
        <v>118513</v>
      </c>
      <c r="H1537" s="61">
        <v>6.445729240851918</v>
      </c>
      <c r="I1537" s="61">
        <f>(I1514+I1468+I1376)/3</f>
        <v>94.772866436697157</v>
      </c>
      <c r="J1537" s="61">
        <v>1806963.9164545401</v>
      </c>
      <c r="K1537" s="61">
        <v>128.67954794749875</v>
      </c>
      <c r="L1537" s="61">
        <v>1506.2310030810745</v>
      </c>
      <c r="M1537" s="61">
        <f>(M1376+M1468+M1514)/3</f>
        <v>30.154069300498346</v>
      </c>
      <c r="N1537" s="60">
        <v>52.45</v>
      </c>
    </row>
    <row r="1538" spans="1:14" hidden="1" x14ac:dyDescent="0.4">
      <c r="A1538" s="43">
        <v>69</v>
      </c>
      <c r="B1538" s="5" t="s">
        <v>157</v>
      </c>
      <c r="C1538" s="5">
        <v>2017</v>
      </c>
      <c r="D1538" s="5" t="s">
        <v>250</v>
      </c>
      <c r="E1538" s="5" t="s">
        <v>254</v>
      </c>
      <c r="F1538" s="60">
        <v>0.60401123278111035</v>
      </c>
      <c r="G1538" s="61">
        <v>120362</v>
      </c>
      <c r="H1538" s="61">
        <v>2.2536922398623176</v>
      </c>
      <c r="I1538" s="61">
        <f>(I1377+I1469+I1515)/3</f>
        <v>94.058615960408019</v>
      </c>
      <c r="J1538" s="61">
        <v>784797.25489466602</v>
      </c>
      <c r="K1538" s="61">
        <v>119.10569105691057</v>
      </c>
      <c r="L1538" s="61">
        <v>1566.4471363995497</v>
      </c>
      <c r="M1538" s="61">
        <f>(M1377+M1469+M1515)/3</f>
        <v>29.849013818454523</v>
      </c>
      <c r="N1538" s="60">
        <v>53.262</v>
      </c>
    </row>
    <row r="1539" spans="1:14" hidden="1" x14ac:dyDescent="0.4">
      <c r="A1539" s="43">
        <v>69</v>
      </c>
      <c r="B1539" s="5" t="s">
        <v>157</v>
      </c>
      <c r="C1539" s="5">
        <v>2018</v>
      </c>
      <c r="D1539" s="5" t="s">
        <v>250</v>
      </c>
      <c r="E1539" s="5" t="s">
        <v>254</v>
      </c>
      <c r="F1539" s="60">
        <v>0.59871913365668528</v>
      </c>
      <c r="G1539" s="61">
        <v>122261</v>
      </c>
      <c r="H1539" s="61">
        <v>1.7095143924412213</v>
      </c>
      <c r="I1539" s="61">
        <f>(I1378+I1470+I1516)/3</f>
        <v>90.642335741881467</v>
      </c>
      <c r="J1539" s="61">
        <v>-1144364.7170221901</v>
      </c>
      <c r="K1539" s="61">
        <v>96.577946768060841</v>
      </c>
      <c r="L1539" s="61">
        <v>1607.2298254443522</v>
      </c>
      <c r="M1539" s="61">
        <f>(M1378+M1470+M1516)/3</f>
        <v>30.076154548162872</v>
      </c>
      <c r="N1539" s="60">
        <v>54.057000000000002</v>
      </c>
    </row>
    <row r="1540" spans="1:14" hidden="1" x14ac:dyDescent="0.4">
      <c r="A1540" s="43">
        <v>69</v>
      </c>
      <c r="B1540" s="5" t="s">
        <v>157</v>
      </c>
      <c r="C1540" s="5">
        <v>2019</v>
      </c>
      <c r="D1540" s="5" t="s">
        <v>250</v>
      </c>
      <c r="E1540" s="5" t="s">
        <v>254</v>
      </c>
      <c r="F1540" s="60">
        <v>0.59239703479527683</v>
      </c>
      <c r="G1540" s="61">
        <v>124241</v>
      </c>
      <c r="H1540" s="61">
        <v>-2.0649959036195185</v>
      </c>
      <c r="I1540" s="61">
        <f>(I1379+I1471+I1517)/3</f>
        <v>111.41490661246753</v>
      </c>
      <c r="J1540" s="61">
        <v>-558280.50228303997</v>
      </c>
      <c r="K1540" s="61">
        <v>119.84126984126983</v>
      </c>
      <c r="L1540" s="61">
        <v>1410.0146432053466</v>
      </c>
      <c r="M1540" s="61">
        <f>(M1379+M1471+M1517)/3</f>
        <v>30.026412555705246</v>
      </c>
      <c r="N1540" s="60">
        <v>54.835000000000001</v>
      </c>
    </row>
    <row r="1541" spans="1:14" hidden="1" x14ac:dyDescent="0.4">
      <c r="A1541" s="43">
        <v>69</v>
      </c>
      <c r="B1541" s="5" t="s">
        <v>157</v>
      </c>
      <c r="C1541" s="5">
        <v>2020</v>
      </c>
      <c r="D1541" s="5" t="s">
        <v>250</v>
      </c>
      <c r="E1541" s="5" t="s">
        <v>254</v>
      </c>
      <c r="F1541" s="60">
        <v>0.44993397278255298</v>
      </c>
      <c r="G1541" s="61">
        <v>126463</v>
      </c>
      <c r="H1541" s="61">
        <v>4.1064740502942669</v>
      </c>
      <c r="I1541" s="61">
        <f>(I1380+I1472+I1518)/3</f>
        <v>135.11722124509717</v>
      </c>
      <c r="J1541" s="61">
        <v>2624092.8388664499</v>
      </c>
      <c r="K1541" s="61">
        <v>95.348837209302332</v>
      </c>
      <c r="L1541" s="61">
        <v>1403.9938526269564</v>
      </c>
      <c r="M1541" s="61">
        <f>(M1472+M1518+M1380)/3</f>
        <v>29.983860307440874</v>
      </c>
      <c r="N1541" s="60">
        <v>55.594000000000001</v>
      </c>
    </row>
    <row r="1542" spans="1:14" hidden="1" x14ac:dyDescent="0.4">
      <c r="A1542" s="43">
        <v>69</v>
      </c>
      <c r="B1542" s="5" t="s">
        <v>157</v>
      </c>
      <c r="C1542" s="5">
        <v>2021</v>
      </c>
      <c r="D1542" s="5" t="s">
        <v>250</v>
      </c>
      <c r="E1542" s="5" t="s">
        <v>254</v>
      </c>
      <c r="F1542" s="60">
        <f>(F1539+F1540+F1541)/3</f>
        <v>0.5470167137448384</v>
      </c>
      <c r="G1542" s="61">
        <v>128874</v>
      </c>
      <c r="H1542" s="61">
        <v>8.8783914728682163</v>
      </c>
      <c r="I1542" s="61">
        <f>(I1381+I1473+I1519)/3</f>
        <v>172.06801433392786</v>
      </c>
      <c r="J1542" s="61">
        <v>1031375.96193946</v>
      </c>
      <c r="K1542" s="61">
        <v>93.399339933993403</v>
      </c>
      <c r="L1542" s="61">
        <v>1766.1442893462431</v>
      </c>
      <c r="M1542" s="61">
        <f>(M1381+M1473+M1519)/3</f>
        <v>30.028809137102996</v>
      </c>
      <c r="N1542" s="60">
        <v>56.335000000000001</v>
      </c>
    </row>
    <row r="1543" spans="1:14" hidden="1" x14ac:dyDescent="0.4">
      <c r="A1543" s="43">
        <v>69</v>
      </c>
      <c r="B1543" s="5" t="s">
        <v>157</v>
      </c>
      <c r="C1543" s="5">
        <v>2022</v>
      </c>
      <c r="D1543" s="5" t="s">
        <v>250</v>
      </c>
      <c r="E1543" s="5" t="s">
        <v>254</v>
      </c>
      <c r="F1543" s="60">
        <f>(F1540+F1541+F1542)/3</f>
        <v>0.52978257377422278</v>
      </c>
      <c r="G1543" s="61">
        <v>131232</v>
      </c>
      <c r="H1543" s="61">
        <v>4.6356943386646208</v>
      </c>
      <c r="I1543" s="61">
        <f>(I1474+I1382+I1520)/3</f>
        <v>233.14141887516942</v>
      </c>
      <c r="J1543" s="61">
        <v>2894134.1347499602</v>
      </c>
      <c r="K1543" s="61">
        <v>105.90062111801242</v>
      </c>
      <c r="L1543" s="61">
        <v>1701.9706648880831</v>
      </c>
      <c r="M1543" s="61">
        <f>(M1382+M1474+M1520)/3</f>
        <v>30.013027333416371</v>
      </c>
      <c r="N1543" s="60">
        <v>57.058</v>
      </c>
    </row>
    <row r="1544" spans="1:14" hidden="1" x14ac:dyDescent="0.4">
      <c r="A1544" s="43">
        <v>70</v>
      </c>
      <c r="B1544" s="5" t="s">
        <v>158</v>
      </c>
      <c r="C1544" s="5">
        <v>2000</v>
      </c>
      <c r="D1544" s="5" t="s">
        <v>251</v>
      </c>
      <c r="E1544" s="5" t="s">
        <v>248</v>
      </c>
      <c r="F1544" s="60">
        <v>9.5140453527264679</v>
      </c>
      <c r="G1544" s="61">
        <v>47008111</v>
      </c>
      <c r="H1544" s="61">
        <v>1.0217650054873673</v>
      </c>
      <c r="I1544" s="61">
        <v>104.73187407409399</v>
      </c>
      <c r="J1544" s="61">
        <v>11509400000</v>
      </c>
      <c r="K1544" s="61">
        <v>66.095160108183364</v>
      </c>
      <c r="L1544" s="61">
        <v>12257.020662234503</v>
      </c>
      <c r="M1544" s="61">
        <v>42.593407611591118</v>
      </c>
      <c r="N1544" s="60">
        <v>79.620999999999995</v>
      </c>
    </row>
    <row r="1545" spans="1:14" hidden="1" x14ac:dyDescent="0.4">
      <c r="A1545" s="43">
        <v>70</v>
      </c>
      <c r="B1545" s="5" t="s">
        <v>158</v>
      </c>
      <c r="C1545" s="5">
        <v>2001</v>
      </c>
      <c r="D1545" s="5" t="s">
        <v>251</v>
      </c>
      <c r="E1545" s="5" t="s">
        <v>248</v>
      </c>
      <c r="F1545" s="60">
        <v>9.6405408264999881</v>
      </c>
      <c r="G1545" s="61">
        <v>47370164</v>
      </c>
      <c r="H1545" s="61">
        <v>3.4784991471607611</v>
      </c>
      <c r="I1545" s="61">
        <v>98.469796113172094</v>
      </c>
      <c r="J1545" s="61">
        <v>6522300000</v>
      </c>
      <c r="K1545" s="61">
        <v>62.223797217990459</v>
      </c>
      <c r="L1545" s="61">
        <v>11561.207174511508</v>
      </c>
      <c r="M1545" s="61">
        <v>44.639651768084718</v>
      </c>
      <c r="N1545" s="60">
        <v>79.94</v>
      </c>
    </row>
    <row r="1546" spans="1:14" hidden="1" x14ac:dyDescent="0.4">
      <c r="A1546" s="43">
        <v>70</v>
      </c>
      <c r="B1546" s="5" t="s">
        <v>158</v>
      </c>
      <c r="C1546" s="5">
        <v>2002</v>
      </c>
      <c r="D1546" s="5" t="s">
        <v>251</v>
      </c>
      <c r="E1546" s="5" t="s">
        <v>248</v>
      </c>
      <c r="F1546" s="60">
        <v>9.6757824411074509</v>
      </c>
      <c r="G1546" s="61">
        <v>47644736</v>
      </c>
      <c r="H1546" s="61">
        <v>3.0331396462807305</v>
      </c>
      <c r="I1546" s="61">
        <v>104.445545786428</v>
      </c>
      <c r="J1546" s="61">
        <v>5475100000</v>
      </c>
      <c r="K1546" s="61">
        <v>58.353039402921702</v>
      </c>
      <c r="L1546" s="61">
        <v>13165.083624969979</v>
      </c>
      <c r="M1546" s="61">
        <v>43.866614646684873</v>
      </c>
      <c r="N1546" s="60">
        <v>80.299000000000007</v>
      </c>
    </row>
    <row r="1547" spans="1:14" hidden="1" x14ac:dyDescent="0.4">
      <c r="A1547" s="43">
        <v>70</v>
      </c>
      <c r="B1547" s="5" t="s">
        <v>158</v>
      </c>
      <c r="C1547" s="5">
        <v>2003</v>
      </c>
      <c r="D1547" s="5" t="s">
        <v>251</v>
      </c>
      <c r="E1547" s="5" t="s">
        <v>248</v>
      </c>
      <c r="F1547" s="60">
        <v>9.6866011739249274</v>
      </c>
      <c r="G1547" s="61">
        <v>47892330</v>
      </c>
      <c r="H1547" s="61">
        <v>3.4499934626881554</v>
      </c>
      <c r="I1547" s="61">
        <v>103.10743792722501</v>
      </c>
      <c r="J1547" s="61">
        <v>7010000000</v>
      </c>
      <c r="K1547" s="61">
        <v>61.174601279012144</v>
      </c>
      <c r="L1547" s="61">
        <v>14672.805753946492</v>
      </c>
      <c r="M1547" s="61">
        <v>44.771719756866688</v>
      </c>
      <c r="N1547" s="60">
        <v>80.652000000000001</v>
      </c>
    </row>
    <row r="1548" spans="1:14" hidden="1" x14ac:dyDescent="0.4">
      <c r="A1548" s="43">
        <v>70</v>
      </c>
      <c r="B1548" s="5" t="s">
        <v>158</v>
      </c>
      <c r="C1548" s="5">
        <v>2004</v>
      </c>
      <c r="D1548" s="5" t="s">
        <v>251</v>
      </c>
      <c r="E1548" s="5" t="s">
        <v>248</v>
      </c>
      <c r="F1548" s="60">
        <v>10.105743419973484</v>
      </c>
      <c r="G1548" s="61">
        <v>48082519</v>
      </c>
      <c r="H1548" s="61">
        <v>3.1278802877273506</v>
      </c>
      <c r="I1548" s="61">
        <v>107.24159606851499</v>
      </c>
      <c r="J1548" s="61">
        <v>13294400000</v>
      </c>
      <c r="K1548" s="61">
        <v>70.015714865672905</v>
      </c>
      <c r="L1548" s="61">
        <v>16496.131616711406</v>
      </c>
      <c r="M1548" s="61">
        <v>48.732676283097277</v>
      </c>
      <c r="N1548" s="60">
        <v>81.001999999999995</v>
      </c>
    </row>
    <row r="1549" spans="1:14" hidden="1" x14ac:dyDescent="0.4">
      <c r="A1549" s="43">
        <v>70</v>
      </c>
      <c r="B1549" s="5" t="s">
        <v>158</v>
      </c>
      <c r="C1549" s="5">
        <v>2005</v>
      </c>
      <c r="D1549" s="5" t="s">
        <v>251</v>
      </c>
      <c r="E1549" s="5" t="s">
        <v>248</v>
      </c>
      <c r="F1549" s="60">
        <v>9.9824941852225226</v>
      </c>
      <c r="G1549" s="61">
        <v>48184561</v>
      </c>
      <c r="H1549" s="61">
        <v>1.0414014916489975</v>
      </c>
      <c r="I1549" s="61">
        <v>127.01660831726301</v>
      </c>
      <c r="J1549" s="61">
        <v>13643200000</v>
      </c>
      <c r="K1549" s="61">
        <v>68.324811023640137</v>
      </c>
      <c r="L1549" s="61">
        <v>19402.502625954894</v>
      </c>
      <c r="M1549" s="61">
        <v>49.948635002513605</v>
      </c>
      <c r="N1549" s="60">
        <v>81.344999999999999</v>
      </c>
    </row>
    <row r="1550" spans="1:14" hidden="1" x14ac:dyDescent="0.4">
      <c r="A1550" s="43">
        <v>70</v>
      </c>
      <c r="B1550" s="5" t="s">
        <v>158</v>
      </c>
      <c r="C1550" s="5">
        <v>2006</v>
      </c>
      <c r="D1550" s="5" t="s">
        <v>251</v>
      </c>
      <c r="E1550" s="5" t="s">
        <v>248</v>
      </c>
      <c r="F1550" s="60">
        <v>10.071620609578884</v>
      </c>
      <c r="G1550" s="61">
        <v>48438292</v>
      </c>
      <c r="H1550" s="61">
        <v>-0.22319561244255226</v>
      </c>
      <c r="I1550" s="61">
        <v>136.10200051502301</v>
      </c>
      <c r="J1550" s="61">
        <v>9161900000</v>
      </c>
      <c r="K1550" s="61">
        <v>70.651873530419351</v>
      </c>
      <c r="L1550" s="61">
        <v>21743.47745142545</v>
      </c>
      <c r="M1550" s="61">
        <v>50.926703261220538</v>
      </c>
      <c r="N1550" s="60">
        <v>81.528000000000006</v>
      </c>
    </row>
    <row r="1551" spans="1:14" hidden="1" x14ac:dyDescent="0.4">
      <c r="A1551" s="43">
        <v>70</v>
      </c>
      <c r="B1551" s="5" t="s">
        <v>158</v>
      </c>
      <c r="C1551" s="5">
        <v>2007</v>
      </c>
      <c r="D1551" s="5" t="s">
        <v>251</v>
      </c>
      <c r="E1551" s="5" t="s">
        <v>248</v>
      </c>
      <c r="F1551" s="60">
        <v>10.34626459099051</v>
      </c>
      <c r="G1551" s="61">
        <v>48683638</v>
      </c>
      <c r="H1551" s="61">
        <v>2.419195944278357</v>
      </c>
      <c r="I1551" s="61">
        <v>137.14508357036499</v>
      </c>
      <c r="J1551" s="61">
        <v>8826900000</v>
      </c>
      <c r="K1551" s="61">
        <v>73.874525287791542</v>
      </c>
      <c r="L1551" s="61">
        <v>24086.410439167747</v>
      </c>
      <c r="M1551" s="61">
        <v>53.244630696699836</v>
      </c>
      <c r="N1551" s="60">
        <v>81.631</v>
      </c>
    </row>
    <row r="1552" spans="1:14" hidden="1" x14ac:dyDescent="0.4">
      <c r="A1552" s="43">
        <v>70</v>
      </c>
      <c r="B1552" s="5" t="s">
        <v>158</v>
      </c>
      <c r="C1552" s="5">
        <v>2008</v>
      </c>
      <c r="D1552" s="5" t="s">
        <v>251</v>
      </c>
      <c r="E1552" s="5" t="s">
        <v>248</v>
      </c>
      <c r="F1552" s="60">
        <v>10.496943534961007</v>
      </c>
      <c r="G1552" s="61">
        <v>49054708</v>
      </c>
      <c r="H1552" s="61">
        <v>2.8263023010858035</v>
      </c>
      <c r="I1552" s="61">
        <v>108.142013885944</v>
      </c>
      <c r="J1552" s="61">
        <v>11187500000</v>
      </c>
      <c r="K1552" s="61">
        <v>95.516352434746864</v>
      </c>
      <c r="L1552" s="61">
        <v>21350.427979823002</v>
      </c>
      <c r="M1552" s="61">
        <v>54.835475157567323</v>
      </c>
      <c r="N1552" s="60">
        <v>81.733000000000004</v>
      </c>
    </row>
    <row r="1553" spans="1:14" hidden="1" x14ac:dyDescent="0.4">
      <c r="A1553" s="43">
        <v>70</v>
      </c>
      <c r="B1553" s="5" t="s">
        <v>158</v>
      </c>
      <c r="C1553" s="5">
        <v>2009</v>
      </c>
      <c r="D1553" s="5" t="s">
        <v>251</v>
      </c>
      <c r="E1553" s="5" t="s">
        <v>248</v>
      </c>
      <c r="F1553" s="60">
        <v>10.680645378163531</v>
      </c>
      <c r="G1553" s="61">
        <v>49307835</v>
      </c>
      <c r="H1553" s="61">
        <v>3.6086441257284321</v>
      </c>
      <c r="I1553" s="61">
        <v>91.614055187706299</v>
      </c>
      <c r="J1553" s="61">
        <v>9021900000</v>
      </c>
      <c r="K1553" s="61">
        <v>86.133619369747009</v>
      </c>
      <c r="L1553" s="61">
        <v>19143.851605302549</v>
      </c>
      <c r="M1553" s="61">
        <v>57.498057498057499</v>
      </c>
      <c r="N1553" s="60">
        <v>81.834999999999994</v>
      </c>
    </row>
    <row r="1554" spans="1:14" hidden="1" x14ac:dyDescent="0.4">
      <c r="A1554" s="43">
        <v>70</v>
      </c>
      <c r="B1554" s="5" t="s">
        <v>158</v>
      </c>
      <c r="C1554" s="5">
        <v>2010</v>
      </c>
      <c r="D1554" s="5" t="s">
        <v>251</v>
      </c>
      <c r="E1554" s="5" t="s">
        <v>248</v>
      </c>
      <c r="F1554" s="60">
        <v>11.607829840639662</v>
      </c>
      <c r="G1554" s="61">
        <v>49554112</v>
      </c>
      <c r="H1554" s="61">
        <v>2.7374968372649136</v>
      </c>
      <c r="I1554" s="61">
        <v>100</v>
      </c>
      <c r="J1554" s="61">
        <v>9497400000</v>
      </c>
      <c r="K1554" s="61">
        <v>91.399596495175601</v>
      </c>
      <c r="L1554" s="61">
        <v>23079.26012577353</v>
      </c>
      <c r="M1554" s="61">
        <v>58.611111111111128</v>
      </c>
      <c r="N1554" s="60">
        <v>81.936000000000007</v>
      </c>
    </row>
    <row r="1555" spans="1:14" hidden="1" x14ac:dyDescent="0.4">
      <c r="A1555" s="43">
        <v>70</v>
      </c>
      <c r="B1555" s="5" t="s">
        <v>158</v>
      </c>
      <c r="C1555" s="5">
        <v>2011</v>
      </c>
      <c r="D1555" s="5" t="s">
        <v>251</v>
      </c>
      <c r="E1555" s="5" t="s">
        <v>248</v>
      </c>
      <c r="F1555" s="60">
        <v>11.984803622542632</v>
      </c>
      <c r="G1555" s="61">
        <v>49936638</v>
      </c>
      <c r="H1555" s="61">
        <v>1.2818638059200964</v>
      </c>
      <c r="I1555" s="61">
        <v>97.491302190656199</v>
      </c>
      <c r="J1555" s="61">
        <v>9773000000</v>
      </c>
      <c r="K1555" s="61">
        <v>105.56631358134838</v>
      </c>
      <c r="L1555" s="61">
        <v>25097.595426844979</v>
      </c>
      <c r="M1555" s="61">
        <v>60.410419136620405</v>
      </c>
      <c r="N1555" s="60">
        <v>81.923000000000002</v>
      </c>
    </row>
    <row r="1556" spans="1:14" hidden="1" x14ac:dyDescent="0.4">
      <c r="A1556" s="43">
        <v>70</v>
      </c>
      <c r="B1556" s="5" t="s">
        <v>158</v>
      </c>
      <c r="C1556" s="5">
        <v>2012</v>
      </c>
      <c r="D1556" s="5" t="s">
        <v>251</v>
      </c>
      <c r="E1556" s="5" t="s">
        <v>248</v>
      </c>
      <c r="F1556" s="60">
        <v>11.958527049870048</v>
      </c>
      <c r="G1556" s="61">
        <v>50199853</v>
      </c>
      <c r="H1556" s="61">
        <v>1.2518081696316017</v>
      </c>
      <c r="I1556" s="61">
        <v>105.126979533317</v>
      </c>
      <c r="J1556" s="61">
        <v>9495900000</v>
      </c>
      <c r="K1556" s="61">
        <v>105.45832773770141</v>
      </c>
      <c r="L1556" s="61">
        <v>25459.168900096451</v>
      </c>
      <c r="M1556" s="61">
        <v>60.957463451944307</v>
      </c>
      <c r="N1556" s="60">
        <v>81.850999999999999</v>
      </c>
    </row>
    <row r="1557" spans="1:14" hidden="1" x14ac:dyDescent="0.4">
      <c r="A1557" s="43">
        <v>70</v>
      </c>
      <c r="B1557" s="5" t="s">
        <v>158</v>
      </c>
      <c r="C1557" s="5">
        <v>2013</v>
      </c>
      <c r="D1557" s="5" t="s">
        <v>251</v>
      </c>
      <c r="E1557" s="5" t="s">
        <v>248</v>
      </c>
      <c r="F1557" s="60">
        <v>11.890036927838175</v>
      </c>
      <c r="G1557" s="61">
        <v>50428893</v>
      </c>
      <c r="H1557" s="61">
        <v>1.0185438050527722</v>
      </c>
      <c r="I1557" s="61">
        <v>119.02693940295001</v>
      </c>
      <c r="J1557" s="61">
        <v>12766600000</v>
      </c>
      <c r="K1557" s="61">
        <v>97.952104953888181</v>
      </c>
      <c r="L1557" s="61">
        <v>27179.517014605171</v>
      </c>
      <c r="M1557" s="61">
        <v>60.439022685169007</v>
      </c>
      <c r="N1557" s="60">
        <v>81.778999999999996</v>
      </c>
    </row>
    <row r="1558" spans="1:14" hidden="1" x14ac:dyDescent="0.4">
      <c r="A1558" s="43">
        <v>70</v>
      </c>
      <c r="B1558" s="5" t="s">
        <v>158</v>
      </c>
      <c r="C1558" s="5">
        <v>2014</v>
      </c>
      <c r="D1558" s="5" t="s">
        <v>251</v>
      </c>
      <c r="E1558" s="5" t="s">
        <v>248</v>
      </c>
      <c r="F1558" s="60">
        <v>11.588715623623616</v>
      </c>
      <c r="G1558" s="61">
        <v>50746659</v>
      </c>
      <c r="H1558" s="61">
        <v>0.90689675061581454</v>
      </c>
      <c r="I1558" s="61">
        <v>134.523803868149</v>
      </c>
      <c r="J1558" s="61">
        <v>9273600000</v>
      </c>
      <c r="K1558" s="61">
        <v>90.614441898156727</v>
      </c>
      <c r="L1558" s="61">
        <v>29252.931237735243</v>
      </c>
      <c r="M1558" s="61">
        <v>60.485021398002857</v>
      </c>
      <c r="N1558" s="60">
        <v>81.706999999999994</v>
      </c>
    </row>
    <row r="1559" spans="1:14" hidden="1" x14ac:dyDescent="0.4">
      <c r="A1559" s="43">
        <v>70</v>
      </c>
      <c r="B1559" s="5" t="s">
        <v>158</v>
      </c>
      <c r="C1559" s="5">
        <v>2015</v>
      </c>
      <c r="D1559" s="5" t="s">
        <v>251</v>
      </c>
      <c r="E1559" s="5" t="s">
        <v>248</v>
      </c>
      <c r="F1559" s="60">
        <v>11.914686493744666</v>
      </c>
      <c r="G1559" s="61">
        <v>51014947</v>
      </c>
      <c r="H1559" s="61">
        <v>3.1855959666495295</v>
      </c>
      <c r="I1559" s="61">
        <v>142.05387339554699</v>
      </c>
      <c r="J1559" s="61">
        <v>4104100000</v>
      </c>
      <c r="K1559" s="61">
        <v>79.13249438909196</v>
      </c>
      <c r="L1559" s="61">
        <v>28737.439170649883</v>
      </c>
      <c r="M1559" s="61">
        <f t="shared" ref="M1559:M1566" si="66">(M1558+M1557+M1556)/3</f>
        <v>60.62716917837205</v>
      </c>
      <c r="N1559" s="60">
        <v>81.634</v>
      </c>
    </row>
    <row r="1560" spans="1:14" hidden="1" x14ac:dyDescent="0.4">
      <c r="A1560" s="43">
        <v>70</v>
      </c>
      <c r="B1560" s="5" t="s">
        <v>158</v>
      </c>
      <c r="C1560" s="5">
        <v>2016</v>
      </c>
      <c r="D1560" s="5" t="s">
        <v>251</v>
      </c>
      <c r="E1560" s="5" t="s">
        <v>248</v>
      </c>
      <c r="F1560" s="60">
        <v>12.016204599795113</v>
      </c>
      <c r="G1560" s="61">
        <v>51217803</v>
      </c>
      <c r="H1560" s="61">
        <v>1.986038505453493</v>
      </c>
      <c r="I1560" s="61">
        <v>139.05544819912399</v>
      </c>
      <c r="J1560" s="61">
        <v>12104300000</v>
      </c>
      <c r="K1560" s="61">
        <v>73.603809465598061</v>
      </c>
      <c r="L1560" s="61">
        <v>29280.440317004843</v>
      </c>
      <c r="M1560" s="61">
        <f t="shared" si="66"/>
        <v>60.517071087181307</v>
      </c>
      <c r="N1560" s="60">
        <v>81.561999999999998</v>
      </c>
    </row>
    <row r="1561" spans="1:14" hidden="1" x14ac:dyDescent="0.4">
      <c r="A1561" s="43">
        <v>70</v>
      </c>
      <c r="B1561" s="5" t="s">
        <v>158</v>
      </c>
      <c r="C1561" s="5">
        <v>2017</v>
      </c>
      <c r="D1561" s="5" t="s">
        <v>251</v>
      </c>
      <c r="E1561" s="5" t="s">
        <v>248</v>
      </c>
      <c r="F1561" s="60">
        <v>12.191493420094902</v>
      </c>
      <c r="G1561" s="61">
        <v>51361911</v>
      </c>
      <c r="H1561" s="61">
        <v>2.2227813815284065</v>
      </c>
      <c r="I1561" s="61">
        <v>143.07666791413899</v>
      </c>
      <c r="J1561" s="61">
        <v>17912900000</v>
      </c>
      <c r="K1561" s="61">
        <v>77.120917806641629</v>
      </c>
      <c r="L1561" s="61">
        <v>31600.735874136455</v>
      </c>
      <c r="M1561" s="61">
        <f t="shared" si="66"/>
        <v>60.543087221185402</v>
      </c>
      <c r="N1561" s="60">
        <v>81.503</v>
      </c>
    </row>
    <row r="1562" spans="1:14" hidden="1" x14ac:dyDescent="0.4">
      <c r="A1562" s="43">
        <v>70</v>
      </c>
      <c r="B1562" s="5" t="s">
        <v>158</v>
      </c>
      <c r="C1562" s="5">
        <v>2018</v>
      </c>
      <c r="D1562" s="5" t="s">
        <v>251</v>
      </c>
      <c r="E1562" s="5" t="s">
        <v>248</v>
      </c>
      <c r="F1562" s="60">
        <v>12.216456168373409</v>
      </c>
      <c r="G1562" s="61">
        <v>51585058</v>
      </c>
      <c r="H1562" s="61">
        <v>0.48294898310261658</v>
      </c>
      <c r="I1562" s="61">
        <v>152.99299156187499</v>
      </c>
      <c r="J1562" s="61">
        <v>12182600000</v>
      </c>
      <c r="K1562" s="61">
        <v>78.988865513436309</v>
      </c>
      <c r="L1562" s="61">
        <v>33447.156283616583</v>
      </c>
      <c r="M1562" s="61">
        <f t="shared" si="66"/>
        <v>60.562442495579582</v>
      </c>
      <c r="N1562" s="60">
        <v>81.459000000000003</v>
      </c>
    </row>
    <row r="1563" spans="1:14" hidden="1" x14ac:dyDescent="0.4">
      <c r="A1563" s="43">
        <v>70</v>
      </c>
      <c r="B1563" s="5" t="s">
        <v>158</v>
      </c>
      <c r="C1563" s="5">
        <v>2019</v>
      </c>
      <c r="D1563" s="5" t="s">
        <v>251</v>
      </c>
      <c r="E1563" s="5" t="s">
        <v>248</v>
      </c>
      <c r="F1563" s="60">
        <v>11.825283587375225</v>
      </c>
      <c r="G1563" s="61">
        <v>51764822</v>
      </c>
      <c r="H1563" s="61">
        <v>-0.8393253081496681</v>
      </c>
      <c r="I1563" s="61">
        <v>147.622919566554</v>
      </c>
      <c r="J1563" s="61">
        <v>9634300000</v>
      </c>
      <c r="K1563" s="61">
        <v>75.757138965219042</v>
      </c>
      <c r="L1563" s="61">
        <v>31902.416904819416</v>
      </c>
      <c r="M1563" s="61">
        <f t="shared" si="66"/>
        <v>60.540866934648761</v>
      </c>
      <c r="N1563" s="60">
        <v>81.430000000000007</v>
      </c>
    </row>
    <row r="1564" spans="1:14" hidden="1" x14ac:dyDescent="0.4">
      <c r="A1564" s="43">
        <v>70</v>
      </c>
      <c r="B1564" s="5" t="s">
        <v>158</v>
      </c>
      <c r="C1564" s="5">
        <v>2020</v>
      </c>
      <c r="D1564" s="5" t="s">
        <v>251</v>
      </c>
      <c r="E1564" s="5" t="s">
        <v>248</v>
      </c>
      <c r="F1564" s="60">
        <v>10.990029581428546</v>
      </c>
      <c r="G1564" s="61">
        <v>51836239</v>
      </c>
      <c r="H1564" s="61">
        <v>1.5637468567534256</v>
      </c>
      <c r="I1564" s="61">
        <v>136.98409804640301</v>
      </c>
      <c r="J1564" s="61">
        <v>8764900000</v>
      </c>
      <c r="K1564" s="61">
        <v>69.034045090956155</v>
      </c>
      <c r="L1564" s="61">
        <v>31721.298914185674</v>
      </c>
      <c r="M1564" s="61">
        <f t="shared" si="66"/>
        <v>60.548798883804579</v>
      </c>
      <c r="N1564" s="60">
        <v>81.414000000000001</v>
      </c>
    </row>
    <row r="1565" spans="1:14" hidden="1" x14ac:dyDescent="0.4">
      <c r="A1565" s="43">
        <v>70</v>
      </c>
      <c r="B1565" s="5" t="s">
        <v>158</v>
      </c>
      <c r="C1565" s="5">
        <v>2021</v>
      </c>
      <c r="D1565" s="5" t="s">
        <v>251</v>
      </c>
      <c r="E1565" s="5" t="s">
        <v>248</v>
      </c>
      <c r="F1565" s="60">
        <f>(F1562+F1563+F1564)/3</f>
        <v>11.677256445725726</v>
      </c>
      <c r="G1565" s="61">
        <v>51744876</v>
      </c>
      <c r="H1565" s="61">
        <v>2.762931941447718</v>
      </c>
      <c r="I1565" s="61">
        <v>138.97464166294401</v>
      </c>
      <c r="J1565" s="61">
        <v>22060400000</v>
      </c>
      <c r="K1565" s="61">
        <v>80.19945692682694</v>
      </c>
      <c r="L1565" s="61">
        <v>35142.264267481034</v>
      </c>
      <c r="M1565" s="61">
        <f t="shared" si="66"/>
        <v>60.550702771344305</v>
      </c>
      <c r="N1565" s="60">
        <v>81.414000000000001</v>
      </c>
    </row>
    <row r="1566" spans="1:14" s="65" customFormat="1" hidden="1" x14ac:dyDescent="0.4">
      <c r="A1566" s="43">
        <v>70</v>
      </c>
      <c r="B1566" s="66" t="s">
        <v>158</v>
      </c>
      <c r="C1566" s="66">
        <v>2022</v>
      </c>
      <c r="D1566" s="5" t="s">
        <v>251</v>
      </c>
      <c r="E1566" s="5" t="s">
        <v>248</v>
      </c>
      <c r="F1566" s="60">
        <f>(F1563+F1564+F1565)/3</f>
        <v>11.497523204843164</v>
      </c>
      <c r="G1566" s="64">
        <v>51628117</v>
      </c>
      <c r="H1566" s="64">
        <v>1.275522574092065</v>
      </c>
      <c r="I1566" s="64">
        <f>(I1563+I1565+I1564)/3</f>
        <v>141.19388642530035</v>
      </c>
      <c r="J1566" s="64">
        <v>17996000000</v>
      </c>
      <c r="K1566" s="64">
        <v>96.536409288686471</v>
      </c>
      <c r="L1566" s="64">
        <v>32422.574486428734</v>
      </c>
      <c r="M1566" s="64">
        <f t="shared" si="66"/>
        <v>60.546789529932546</v>
      </c>
      <c r="N1566" s="60">
        <v>81.427000000000007</v>
      </c>
    </row>
    <row r="1567" spans="1:14" hidden="1" x14ac:dyDescent="0.4">
      <c r="A1567" s="43">
        <v>71</v>
      </c>
      <c r="B1567" s="5" t="s">
        <v>159</v>
      </c>
      <c r="C1567" s="5">
        <v>2000</v>
      </c>
      <c r="D1567" s="5" t="s">
        <v>251</v>
      </c>
      <c r="E1567" s="42" t="s">
        <v>248</v>
      </c>
      <c r="F1567" s="60">
        <v>25.757493535844986</v>
      </c>
      <c r="G1567" s="61">
        <v>1934901</v>
      </c>
      <c r="H1567" s="61">
        <v>20.521710179026044</v>
      </c>
      <c r="I1567" s="61">
        <f>(I1268+I394+I210)/3</f>
        <v>77.251631624054255</v>
      </c>
      <c r="J1567" s="61">
        <v>16299834.366516501</v>
      </c>
      <c r="K1567" s="61">
        <v>86.618324503254016</v>
      </c>
      <c r="L1567" s="61">
        <v>19493.888049091453</v>
      </c>
      <c r="M1567" s="61">
        <v>69.820695614603594</v>
      </c>
      <c r="N1567" s="60">
        <v>99</v>
      </c>
    </row>
    <row r="1568" spans="1:14" hidden="1" x14ac:dyDescent="0.4">
      <c r="A1568" s="43">
        <v>71</v>
      </c>
      <c r="B1568" s="5" t="s">
        <v>159</v>
      </c>
      <c r="C1568" s="5">
        <v>2001</v>
      </c>
      <c r="D1568" s="5" t="s">
        <v>251</v>
      </c>
      <c r="E1568" s="42" t="s">
        <v>248</v>
      </c>
      <c r="F1568" s="60">
        <v>26.705525100995441</v>
      </c>
      <c r="G1568" s="61">
        <v>1991674</v>
      </c>
      <c r="H1568" s="61">
        <v>-7.7187107750577155</v>
      </c>
      <c r="I1568" s="61">
        <f>(I2281+I2327+I2419)/3</f>
        <v>98.206232843579031</v>
      </c>
      <c r="J1568" s="61">
        <v>-111516284.529561</v>
      </c>
      <c r="K1568" s="61">
        <v>86.850467289719617</v>
      </c>
      <c r="L1568" s="61">
        <v>17517.706145600434</v>
      </c>
      <c r="M1568" s="61">
        <v>72.939068100358426</v>
      </c>
      <c r="N1568" s="60">
        <v>99.908000000000001</v>
      </c>
    </row>
    <row r="1569" spans="1:14" hidden="1" x14ac:dyDescent="0.4">
      <c r="A1569" s="43">
        <v>71</v>
      </c>
      <c r="B1569" s="5" t="s">
        <v>159</v>
      </c>
      <c r="C1569" s="5">
        <v>2002</v>
      </c>
      <c r="D1569" s="5" t="s">
        <v>251</v>
      </c>
      <c r="E1569" s="42" t="s">
        <v>248</v>
      </c>
      <c r="F1569" s="60">
        <v>27.153745010657605</v>
      </c>
      <c r="G1569" s="61">
        <v>2047364</v>
      </c>
      <c r="H1569" s="61">
        <v>5.148289824627355</v>
      </c>
      <c r="I1569" s="61">
        <f>(I1270+I396+I2282)/3</f>
        <v>65.262451646398901</v>
      </c>
      <c r="J1569" s="61">
        <v>3619441.9773590602</v>
      </c>
      <c r="K1569" s="61">
        <v>81.22519413287317</v>
      </c>
      <c r="L1569" s="61">
        <v>18626.774923182977</v>
      </c>
      <c r="M1569" s="61">
        <v>74.071237073918041</v>
      </c>
      <c r="N1569" s="60">
        <v>100</v>
      </c>
    </row>
    <row r="1570" spans="1:14" hidden="1" x14ac:dyDescent="0.4">
      <c r="A1570" s="43">
        <v>71</v>
      </c>
      <c r="B1570" s="5" t="s">
        <v>159</v>
      </c>
      <c r="C1570" s="5">
        <v>2003</v>
      </c>
      <c r="D1570" s="5" t="s">
        <v>251</v>
      </c>
      <c r="E1570" s="42" t="s">
        <v>248</v>
      </c>
      <c r="F1570" s="60">
        <v>27.656832766596906</v>
      </c>
      <c r="G1570" s="61">
        <v>2101506</v>
      </c>
      <c r="H1570" s="61">
        <v>4.9206501937494949</v>
      </c>
      <c r="I1570" s="61">
        <f>(I1271+I397+I282)/3</f>
        <v>56.022222194750334</v>
      </c>
      <c r="J1570" s="61">
        <v>-67111499.338333994</v>
      </c>
      <c r="K1570" s="61">
        <v>86.555175507457662</v>
      </c>
      <c r="L1570" s="61">
        <v>22781.082819458043</v>
      </c>
      <c r="M1570" s="61">
        <v>70.28849756463093</v>
      </c>
      <c r="N1570" s="60">
        <v>100</v>
      </c>
    </row>
    <row r="1571" spans="1:14" hidden="1" x14ac:dyDescent="0.4">
      <c r="A1571" s="43">
        <v>71</v>
      </c>
      <c r="B1571" s="5" t="s">
        <v>159</v>
      </c>
      <c r="C1571" s="5">
        <v>2004</v>
      </c>
      <c r="D1571" s="5" t="s">
        <v>251</v>
      </c>
      <c r="E1571" s="42" t="s">
        <v>248</v>
      </c>
      <c r="F1571" s="60">
        <v>28.752424562835706</v>
      </c>
      <c r="G1571" s="61">
        <v>2153481</v>
      </c>
      <c r="H1571" s="61">
        <v>11.371267931134227</v>
      </c>
      <c r="I1571" s="61">
        <f>(I1272+I398+I283)/3</f>
        <v>55.565327007460176</v>
      </c>
      <c r="J1571" s="61">
        <v>23752969.1211401</v>
      </c>
      <c r="K1571" s="61">
        <v>89.297641679083384</v>
      </c>
      <c r="L1571" s="61">
        <v>27601.400059072166</v>
      </c>
      <c r="M1571" s="61">
        <v>71.718249733191044</v>
      </c>
      <c r="N1571" s="60">
        <v>100</v>
      </c>
    </row>
    <row r="1572" spans="1:14" hidden="1" x14ac:dyDescent="0.4">
      <c r="A1572" s="43">
        <v>71</v>
      </c>
      <c r="B1572" s="5" t="s">
        <v>159</v>
      </c>
      <c r="C1572" s="5">
        <v>2005</v>
      </c>
      <c r="D1572" s="5" t="s">
        <v>251</v>
      </c>
      <c r="E1572" s="42" t="s">
        <v>248</v>
      </c>
      <c r="F1572" s="60">
        <v>31.274316085287531</v>
      </c>
      <c r="G1572" s="61">
        <v>2235403</v>
      </c>
      <c r="H1572" s="61">
        <v>21.771011788769385</v>
      </c>
      <c r="I1572" s="61">
        <f>(I1273+I399+I284)/3</f>
        <v>57.19680604654193</v>
      </c>
      <c r="J1572" s="61">
        <v>233904109.58904099</v>
      </c>
      <c r="K1572" s="61">
        <v>92.242680094264458</v>
      </c>
      <c r="L1572" s="61">
        <v>36144.994945871644</v>
      </c>
      <c r="M1572" s="61">
        <v>68.93728761198642</v>
      </c>
      <c r="N1572" s="60">
        <v>100</v>
      </c>
    </row>
    <row r="1573" spans="1:14" hidden="1" x14ac:dyDescent="0.4">
      <c r="A1573" s="43">
        <v>71</v>
      </c>
      <c r="B1573" s="5" t="s">
        <v>159</v>
      </c>
      <c r="C1573" s="5">
        <v>2006</v>
      </c>
      <c r="D1573" s="5" t="s">
        <v>251</v>
      </c>
      <c r="E1573" s="42" t="s">
        <v>248</v>
      </c>
      <c r="F1573" s="60">
        <v>30.649794428302506</v>
      </c>
      <c r="G1573" s="61">
        <v>2363409</v>
      </c>
      <c r="H1573" s="61">
        <v>16.176362845409713</v>
      </c>
      <c r="I1573" s="61">
        <f>(I1274+I400+I216)/3</f>
        <v>80.33471656188793</v>
      </c>
      <c r="J1573" s="61">
        <v>121305596.280329</v>
      </c>
      <c r="K1573" s="61">
        <v>89.713093198052221</v>
      </c>
      <c r="L1573" s="61">
        <v>42970.696448825845</v>
      </c>
      <c r="M1573" s="61">
        <v>69.846931193342243</v>
      </c>
      <c r="N1573" s="60">
        <v>100</v>
      </c>
    </row>
    <row r="1574" spans="1:14" hidden="1" x14ac:dyDescent="0.4">
      <c r="A1574" s="43">
        <v>71</v>
      </c>
      <c r="B1574" s="5" t="s">
        <v>159</v>
      </c>
      <c r="C1574" s="5">
        <v>2007</v>
      </c>
      <c r="D1574" s="5" t="s">
        <v>251</v>
      </c>
      <c r="E1574" s="42" t="s">
        <v>248</v>
      </c>
      <c r="F1574" s="60">
        <v>28.163544387217168</v>
      </c>
      <c r="G1574" s="61">
        <v>2506769</v>
      </c>
      <c r="H1574" s="61">
        <v>4.3073622067359167</v>
      </c>
      <c r="I1574" s="61">
        <f>(I1275+I401+I217)/3</f>
        <v>78.054889282370254</v>
      </c>
      <c r="J1574" s="61">
        <v>111535690.174729</v>
      </c>
      <c r="K1574" s="61">
        <v>91.732503391588864</v>
      </c>
      <c r="L1574" s="61">
        <v>45729.799339983954</v>
      </c>
      <c r="M1574" s="61">
        <v>71.832864128018983</v>
      </c>
      <c r="N1574" s="60">
        <v>100</v>
      </c>
    </row>
    <row r="1575" spans="1:14" hidden="1" x14ac:dyDescent="0.4">
      <c r="A1575" s="43">
        <v>71</v>
      </c>
      <c r="B1575" s="5" t="s">
        <v>159</v>
      </c>
      <c r="C1575" s="5">
        <v>2008</v>
      </c>
      <c r="D1575" s="5" t="s">
        <v>251</v>
      </c>
      <c r="E1575" s="42" t="s">
        <v>248</v>
      </c>
      <c r="F1575" s="60">
        <v>28.611506150671655</v>
      </c>
      <c r="G1575" s="61">
        <v>2650930</v>
      </c>
      <c r="H1575" s="61">
        <v>18.662942733791283</v>
      </c>
      <c r="I1575" s="61">
        <f>(I1276+I402+I218)/3</f>
        <v>80.57795119810811</v>
      </c>
      <c r="J1575" s="61">
        <v>-5951752.8594142599</v>
      </c>
      <c r="K1575" s="61">
        <v>92.683456251672141</v>
      </c>
      <c r="L1575" s="61">
        <v>55595.484312959168</v>
      </c>
      <c r="M1575" s="61">
        <v>71.636160402403249</v>
      </c>
      <c r="N1575" s="60">
        <v>100</v>
      </c>
    </row>
    <row r="1576" spans="1:14" hidden="1" x14ac:dyDescent="0.4">
      <c r="A1576" s="43">
        <v>71</v>
      </c>
      <c r="B1576" s="5" t="s">
        <v>159</v>
      </c>
      <c r="C1576" s="5">
        <v>2009</v>
      </c>
      <c r="D1576" s="5" t="s">
        <v>251</v>
      </c>
      <c r="E1576" s="42" t="s">
        <v>248</v>
      </c>
      <c r="F1576" s="60">
        <v>27.777789701489866</v>
      </c>
      <c r="G1576" s="61">
        <v>2795550</v>
      </c>
      <c r="H1576" s="61">
        <v>-17.166537445507331</v>
      </c>
      <c r="I1576" s="61">
        <f>(I1277+I403+I288)/3</f>
        <v>58.249154278514936</v>
      </c>
      <c r="J1576" s="61">
        <v>1113588046.6493399</v>
      </c>
      <c r="K1576" s="61">
        <v>88.811064985145691</v>
      </c>
      <c r="L1576" s="61">
        <v>37906.205185174833</v>
      </c>
      <c r="M1576" s="61">
        <v>71.90767661310889</v>
      </c>
      <c r="N1576" s="60">
        <v>100</v>
      </c>
    </row>
    <row r="1577" spans="1:14" hidden="1" x14ac:dyDescent="0.4">
      <c r="A1577" s="43">
        <v>71</v>
      </c>
      <c r="B1577" s="5" t="s">
        <v>159</v>
      </c>
      <c r="C1577" s="5">
        <v>2010</v>
      </c>
      <c r="D1577" s="5" t="s">
        <v>251</v>
      </c>
      <c r="E1577" s="42" t="s">
        <v>248</v>
      </c>
      <c r="F1577" s="60">
        <v>27.426379955397856</v>
      </c>
      <c r="G1577" s="61">
        <v>2943356</v>
      </c>
      <c r="H1577" s="61">
        <v>11.103350581383935</v>
      </c>
      <c r="I1577" s="61">
        <f>(I1278+I404+I289)/3</f>
        <v>58.43627026859923</v>
      </c>
      <c r="J1577" s="61">
        <v>1304627500.0118501</v>
      </c>
      <c r="K1577" s="61">
        <v>97.027739485840058</v>
      </c>
      <c r="L1577" s="61">
        <v>39212.579413771149</v>
      </c>
      <c r="M1577" s="61">
        <v>69.481616214109394</v>
      </c>
      <c r="N1577" s="60">
        <v>100</v>
      </c>
    </row>
    <row r="1578" spans="1:14" hidden="1" x14ac:dyDescent="0.4">
      <c r="A1578" s="43">
        <v>71</v>
      </c>
      <c r="B1578" s="5" t="s">
        <v>159</v>
      </c>
      <c r="C1578" s="5">
        <v>2011</v>
      </c>
      <c r="D1578" s="5" t="s">
        <v>251</v>
      </c>
      <c r="E1578" s="42" t="s">
        <v>248</v>
      </c>
      <c r="F1578" s="60">
        <v>26.493554825729806</v>
      </c>
      <c r="G1578" s="61">
        <v>3143825</v>
      </c>
      <c r="H1578" s="61">
        <v>17.258342938766049</v>
      </c>
      <c r="I1578" s="61">
        <f>(I1279+I405+I221)/3</f>
        <v>91.056400504749661</v>
      </c>
      <c r="J1578" s="61">
        <v>3259067552.4562001</v>
      </c>
      <c r="K1578" s="61">
        <v>99.090370342498616</v>
      </c>
      <c r="L1578" s="61">
        <v>49010.310500129912</v>
      </c>
      <c r="M1578" s="61">
        <v>69.734904270986746</v>
      </c>
      <c r="N1578" s="60">
        <v>100</v>
      </c>
    </row>
    <row r="1579" spans="1:14" hidden="1" x14ac:dyDescent="0.4">
      <c r="A1579" s="43">
        <v>71</v>
      </c>
      <c r="B1579" s="5" t="s">
        <v>159</v>
      </c>
      <c r="C1579" s="5">
        <v>2012</v>
      </c>
      <c r="D1579" s="5" t="s">
        <v>251</v>
      </c>
      <c r="E1579" s="42" t="s">
        <v>248</v>
      </c>
      <c r="F1579" s="60">
        <v>25.132421097469766</v>
      </c>
      <c r="G1579" s="61">
        <v>3394663</v>
      </c>
      <c r="H1579" s="61">
        <v>7.4591870131176989</v>
      </c>
      <c r="I1579" s="61">
        <f>(I1280+I406+I2292)/3</f>
        <v>66.228612234879535</v>
      </c>
      <c r="J1579" s="61">
        <v>2872588962.21562</v>
      </c>
      <c r="K1579" s="61">
        <v>101.01124125913597</v>
      </c>
      <c r="L1579" s="61">
        <v>51271.06775693391</v>
      </c>
      <c r="M1579" s="61">
        <v>69.553592187863288</v>
      </c>
      <c r="N1579" s="60">
        <v>100</v>
      </c>
    </row>
    <row r="1580" spans="1:14" hidden="1" x14ac:dyDescent="0.4">
      <c r="A1580" s="43">
        <v>71</v>
      </c>
      <c r="B1580" s="5" t="s">
        <v>159</v>
      </c>
      <c r="C1580" s="5">
        <v>2013</v>
      </c>
      <c r="D1580" s="5" t="s">
        <v>251</v>
      </c>
      <c r="E1580" s="42" t="s">
        <v>248</v>
      </c>
      <c r="F1580" s="60">
        <v>23.958143083346911</v>
      </c>
      <c r="G1580" s="61">
        <v>3646518</v>
      </c>
      <c r="H1580" s="61">
        <v>0.22286798668712038</v>
      </c>
      <c r="I1580" s="61">
        <f>(I407+I1281+I223)/3</f>
        <v>97.437513287679636</v>
      </c>
      <c r="J1580" s="61">
        <v>1433630444.12308</v>
      </c>
      <c r="K1580" s="61">
        <v>97.606702286398033</v>
      </c>
      <c r="L1580" s="61">
        <v>47762.79670320922</v>
      </c>
      <c r="M1580" s="61">
        <v>69.488703923900118</v>
      </c>
      <c r="N1580" s="60">
        <v>100</v>
      </c>
    </row>
    <row r="1581" spans="1:14" hidden="1" x14ac:dyDescent="0.4">
      <c r="A1581" s="43">
        <v>71</v>
      </c>
      <c r="B1581" s="5" t="s">
        <v>159</v>
      </c>
      <c r="C1581" s="5">
        <v>2014</v>
      </c>
      <c r="D1581" s="5" t="s">
        <v>251</v>
      </c>
      <c r="E1581" s="42" t="s">
        <v>248</v>
      </c>
      <c r="F1581" s="60">
        <v>22.749990429563717</v>
      </c>
      <c r="G1581" s="61">
        <v>3761584</v>
      </c>
      <c r="H1581" s="61">
        <v>-6.7579127274909752</v>
      </c>
      <c r="I1581" s="61">
        <f>(I1282+I408+I293)/3</f>
        <v>68.626203359307851</v>
      </c>
      <c r="J1581" s="61">
        <v>485806657.755081</v>
      </c>
      <c r="K1581" s="61">
        <v>100.03694509440444</v>
      </c>
      <c r="L1581" s="61">
        <v>43239.835177917113</v>
      </c>
      <c r="M1581" s="61">
        <v>67.390799256505588</v>
      </c>
      <c r="N1581" s="60">
        <v>100</v>
      </c>
    </row>
    <row r="1582" spans="1:14" hidden="1" x14ac:dyDescent="0.4">
      <c r="A1582" s="43">
        <v>71</v>
      </c>
      <c r="B1582" s="5" t="s">
        <v>159</v>
      </c>
      <c r="C1582" s="5">
        <v>2015</v>
      </c>
      <c r="D1582" s="5" t="s">
        <v>251</v>
      </c>
      <c r="E1582" s="42" t="s">
        <v>248</v>
      </c>
      <c r="F1582" s="60">
        <v>22.775020000035816</v>
      </c>
      <c r="G1582" s="61">
        <v>3908743</v>
      </c>
      <c r="H1582" s="61">
        <v>-25.95841894078464</v>
      </c>
      <c r="I1582" s="61">
        <f>(I1283+I409+I294)/3</f>
        <v>66.843698799339748</v>
      </c>
      <c r="J1582" s="61">
        <v>284647623.80536199</v>
      </c>
      <c r="K1582" s="61">
        <v>98.699573292954256</v>
      </c>
      <c r="L1582" s="61">
        <v>29315.198507916619</v>
      </c>
      <c r="M1582" s="61">
        <f t="shared" ref="M1582:M1589" si="67">(M1581+M1580+M1579)/3</f>
        <v>68.811031789422998</v>
      </c>
      <c r="N1582" s="60">
        <v>100</v>
      </c>
    </row>
    <row r="1583" spans="1:14" hidden="1" x14ac:dyDescent="0.4">
      <c r="A1583" s="43">
        <v>71</v>
      </c>
      <c r="B1583" s="5" t="s">
        <v>159</v>
      </c>
      <c r="C1583" s="5">
        <v>2016</v>
      </c>
      <c r="D1583" s="5" t="s">
        <v>251</v>
      </c>
      <c r="E1583" s="42" t="s">
        <v>248</v>
      </c>
      <c r="F1583" s="60">
        <v>22.57269795471192</v>
      </c>
      <c r="G1583" s="61">
        <v>4048085</v>
      </c>
      <c r="H1583" s="61">
        <v>-6.8379663100254504</v>
      </c>
      <c r="I1583" s="61">
        <f>(I1284+I410+I295)/3</f>
        <v>66.22924817827878</v>
      </c>
      <c r="J1583" s="61">
        <v>292026510.20209599</v>
      </c>
      <c r="K1583" s="61">
        <v>96.158907540908231</v>
      </c>
      <c r="L1583" s="61">
        <v>27026.687660218216</v>
      </c>
      <c r="M1583" s="61">
        <f t="shared" si="67"/>
        <v>68.563511656609577</v>
      </c>
      <c r="N1583" s="60">
        <v>100</v>
      </c>
    </row>
    <row r="1584" spans="1:14" hidden="1" x14ac:dyDescent="0.4">
      <c r="A1584" s="43">
        <v>71</v>
      </c>
      <c r="B1584" s="5" t="s">
        <v>159</v>
      </c>
      <c r="C1584" s="5">
        <v>2017</v>
      </c>
      <c r="D1584" s="5" t="s">
        <v>251</v>
      </c>
      <c r="E1584" s="42" t="s">
        <v>248</v>
      </c>
      <c r="F1584" s="60">
        <v>21.910400823873719</v>
      </c>
      <c r="G1584" s="61">
        <v>4124904</v>
      </c>
      <c r="H1584" s="61">
        <v>16.231099933624662</v>
      </c>
      <c r="I1584" s="61">
        <f>(I1285+I411+I296)/3</f>
        <v>66.31242955920365</v>
      </c>
      <c r="J1584" s="61">
        <v>113012065.007347</v>
      </c>
      <c r="K1584" s="61">
        <v>97.840046457408974</v>
      </c>
      <c r="L1584" s="61">
        <v>29258.266327047899</v>
      </c>
      <c r="M1584" s="61">
        <f t="shared" si="67"/>
        <v>68.255114234179402</v>
      </c>
      <c r="N1584" s="60">
        <v>100</v>
      </c>
    </row>
    <row r="1585" spans="1:14" hidden="1" x14ac:dyDescent="0.4">
      <c r="A1585" s="43">
        <v>71</v>
      </c>
      <c r="B1585" s="5" t="s">
        <v>159</v>
      </c>
      <c r="C1585" s="5">
        <v>2018</v>
      </c>
      <c r="D1585" s="5" t="s">
        <v>251</v>
      </c>
      <c r="E1585" s="42" t="s">
        <v>248</v>
      </c>
      <c r="F1585" s="60">
        <v>21.46122994497572</v>
      </c>
      <c r="G1585" s="61">
        <v>4317185</v>
      </c>
      <c r="H1585" s="61">
        <v>11.277968647821197</v>
      </c>
      <c r="I1585" s="61">
        <f>(I1286+I412+I297)/3</f>
        <v>66.860785441055739</v>
      </c>
      <c r="J1585" s="61">
        <v>-21377568.8207293</v>
      </c>
      <c r="K1585" s="61">
        <v>103.11545842413506</v>
      </c>
      <c r="L1585" s="61">
        <v>32012.187524953846</v>
      </c>
      <c r="M1585" s="61">
        <f t="shared" si="67"/>
        <v>68.543219226737321</v>
      </c>
      <c r="N1585" s="60">
        <v>100</v>
      </c>
    </row>
    <row r="1586" spans="1:14" hidden="1" x14ac:dyDescent="0.4">
      <c r="A1586" s="43">
        <v>71</v>
      </c>
      <c r="B1586" s="5" t="s">
        <v>159</v>
      </c>
      <c r="C1586" s="5">
        <v>2019</v>
      </c>
      <c r="D1586" s="5" t="s">
        <v>251</v>
      </c>
      <c r="E1586" s="42" t="s">
        <v>248</v>
      </c>
      <c r="F1586" s="60">
        <v>21.135214248722164</v>
      </c>
      <c r="G1586" s="61">
        <v>4441100</v>
      </c>
      <c r="H1586" s="61">
        <v>-0.364836530022842</v>
      </c>
      <c r="I1586" s="61">
        <f>(I1287+I413+I229)/3</f>
        <v>83.314442219681794</v>
      </c>
      <c r="J1586" s="61">
        <v>515617569.38693702</v>
      </c>
      <c r="K1586" s="61">
        <v>98.182944237044637</v>
      </c>
      <c r="L1586" s="61">
        <v>30666.237131423386</v>
      </c>
      <c r="M1586" s="61">
        <f t="shared" si="67"/>
        <v>68.453948372508762</v>
      </c>
      <c r="N1586" s="60">
        <v>100</v>
      </c>
    </row>
    <row r="1587" spans="1:14" hidden="1" x14ac:dyDescent="0.4">
      <c r="A1587" s="43">
        <v>71</v>
      </c>
      <c r="B1587" s="5" t="s">
        <v>159</v>
      </c>
      <c r="C1587" s="5">
        <v>2020</v>
      </c>
      <c r="D1587" s="5" t="s">
        <v>251</v>
      </c>
      <c r="E1587" s="42" t="s">
        <v>248</v>
      </c>
      <c r="F1587" s="60">
        <v>21.16961025069924</v>
      </c>
      <c r="G1587" s="61">
        <v>4360444</v>
      </c>
      <c r="H1587" s="61">
        <v>-13.910933937496139</v>
      </c>
      <c r="I1587" s="61">
        <f>(I1288+I414+I299)/3</f>
        <v>62.457525086693636</v>
      </c>
      <c r="J1587" s="61">
        <v>-558055522.56738305</v>
      </c>
      <c r="K1587" s="61">
        <f>(K1586+K1585+K1584)/3</f>
        <v>99.712816372862889</v>
      </c>
      <c r="L1587" s="61">
        <v>24297.710802095084</v>
      </c>
      <c r="M1587" s="61">
        <f t="shared" si="67"/>
        <v>68.4174272778085</v>
      </c>
      <c r="N1587" s="60">
        <v>100</v>
      </c>
    </row>
    <row r="1588" spans="1:14" hidden="1" x14ac:dyDescent="0.4">
      <c r="A1588" s="43">
        <v>71</v>
      </c>
      <c r="B1588" s="5" t="s">
        <v>159</v>
      </c>
      <c r="C1588" s="5">
        <v>2021</v>
      </c>
      <c r="D1588" s="5" t="s">
        <v>251</v>
      </c>
      <c r="E1588" s="42" t="s">
        <v>248</v>
      </c>
      <c r="F1588" s="60">
        <f>(F1585+F1586+F1587)/3</f>
        <v>21.255351481465709</v>
      </c>
      <c r="G1588" s="61">
        <v>4250114</v>
      </c>
      <c r="H1588" s="61">
        <v>26.278460408777121</v>
      </c>
      <c r="I1588" s="61">
        <f>(I1290+I1289+I416)/3</f>
        <v>73.126268828560782</v>
      </c>
      <c r="J1588" s="61">
        <v>-272335307.09836602</v>
      </c>
      <c r="K1588" s="61">
        <f>(K1587+K1586+K1585)/3</f>
        <v>100.33707301134753</v>
      </c>
      <c r="L1588" s="61">
        <v>32324.840904398847</v>
      </c>
      <c r="M1588" s="61">
        <f t="shared" si="67"/>
        <v>68.471531625684861</v>
      </c>
      <c r="N1588" s="60">
        <v>100</v>
      </c>
    </row>
    <row r="1589" spans="1:14" hidden="1" x14ac:dyDescent="0.4">
      <c r="A1589" s="43">
        <v>71</v>
      </c>
      <c r="B1589" s="5" t="s">
        <v>159</v>
      </c>
      <c r="C1589" s="5">
        <v>2022</v>
      </c>
      <c r="D1589" s="5" t="s">
        <v>251</v>
      </c>
      <c r="E1589" s="42" t="s">
        <v>248</v>
      </c>
      <c r="F1589" s="60">
        <f>(F1586+F1587+F1588)/3</f>
        <v>21.186725326962371</v>
      </c>
      <c r="G1589" s="61">
        <v>4268873</v>
      </c>
      <c r="H1589" s="61">
        <v>19.045541349623974</v>
      </c>
      <c r="I1589" s="61">
        <f>(I1290+I416+I301)/3</f>
        <v>66.904615902972651</v>
      </c>
      <c r="J1589" s="61">
        <v>752255305.96694601</v>
      </c>
      <c r="K1589" s="61">
        <f>(K1588+K1587+K1586)/3</f>
        <v>99.410944540418356</v>
      </c>
      <c r="L1589" s="61">
        <v>41079.522699813846</v>
      </c>
      <c r="M1589" s="61">
        <f t="shared" si="67"/>
        <v>68.447635758667374</v>
      </c>
      <c r="N1589" s="60">
        <v>100</v>
      </c>
    </row>
    <row r="1590" spans="1:14" hidden="1" x14ac:dyDescent="0.4">
      <c r="A1590" s="44">
        <v>72</v>
      </c>
      <c r="B1590" s="5" t="s">
        <v>160</v>
      </c>
      <c r="C1590" s="5">
        <v>2000</v>
      </c>
      <c r="D1590" s="66" t="s">
        <v>250</v>
      </c>
      <c r="E1590" s="66" t="s">
        <v>247</v>
      </c>
      <c r="F1590" s="60">
        <v>0.94792177037399972</v>
      </c>
      <c r="G1590" s="61">
        <v>4898400</v>
      </c>
      <c r="H1590" s="61">
        <v>27.161738047027086</v>
      </c>
      <c r="I1590" s="61">
        <f>(I1452+I1498+I1521)/3</f>
        <v>166.98749555565556</v>
      </c>
      <c r="J1590" s="61">
        <v>-2360124.9609570601</v>
      </c>
      <c r="K1590" s="61">
        <v>89.430931627030944</v>
      </c>
      <c r="L1590" s="61">
        <v>279.61956926093882</v>
      </c>
      <c r="M1590" s="61">
        <v>45.168539325842687</v>
      </c>
      <c r="N1590" s="60">
        <v>35.298000000000002</v>
      </c>
    </row>
    <row r="1591" spans="1:14" hidden="1" x14ac:dyDescent="0.4">
      <c r="A1591" s="44">
        <v>72</v>
      </c>
      <c r="B1591" s="5" t="s">
        <v>160</v>
      </c>
      <c r="C1591" s="5">
        <v>2001</v>
      </c>
      <c r="D1591" s="66" t="s">
        <v>250</v>
      </c>
      <c r="E1591" s="66" t="s">
        <v>247</v>
      </c>
      <c r="F1591" s="60">
        <v>0.80121736668621457</v>
      </c>
      <c r="G1591" s="61">
        <v>4945100</v>
      </c>
      <c r="H1591" s="61">
        <v>7.3329741438886202</v>
      </c>
      <c r="I1591" s="61">
        <f>(I1453+I1499+I1522)/3</f>
        <v>185.67463898983033</v>
      </c>
      <c r="J1591" s="61">
        <v>5006732.8770431997</v>
      </c>
      <c r="K1591" s="61">
        <v>73.746912368796828</v>
      </c>
      <c r="L1591" s="61">
        <v>308.4096115911492</v>
      </c>
      <c r="M1591" s="61">
        <v>47.074468085106389</v>
      </c>
      <c r="N1591" s="60">
        <v>35.295999999999999</v>
      </c>
    </row>
    <row r="1592" spans="1:14" hidden="1" x14ac:dyDescent="0.4">
      <c r="A1592" s="44">
        <v>72</v>
      </c>
      <c r="B1592" s="5" t="s">
        <v>160</v>
      </c>
      <c r="C1592" s="5">
        <v>2002</v>
      </c>
      <c r="D1592" s="66" t="s">
        <v>250</v>
      </c>
      <c r="E1592" s="66" t="s">
        <v>247</v>
      </c>
      <c r="F1592" s="60">
        <v>0.99487045905384019</v>
      </c>
      <c r="G1592" s="61">
        <v>4990700</v>
      </c>
      <c r="H1592" s="61">
        <v>2.0252955809727808</v>
      </c>
      <c r="I1592" s="61">
        <f>(I1454+I1500+I1523)/3</f>
        <v>91.103079228158762</v>
      </c>
      <c r="J1592" s="61">
        <v>4661963.5447130296</v>
      </c>
      <c r="K1592" s="61">
        <v>82.920729021266652</v>
      </c>
      <c r="L1592" s="61">
        <v>321.72703322784616</v>
      </c>
      <c r="M1592" s="61">
        <v>34.177215189873415</v>
      </c>
      <c r="N1592" s="60">
        <v>35.295000000000002</v>
      </c>
    </row>
    <row r="1593" spans="1:14" hidden="1" x14ac:dyDescent="0.4">
      <c r="A1593" s="44">
        <v>72</v>
      </c>
      <c r="B1593" s="5" t="s">
        <v>160</v>
      </c>
      <c r="C1593" s="5">
        <v>2003</v>
      </c>
      <c r="D1593" s="66" t="s">
        <v>250</v>
      </c>
      <c r="E1593" s="66" t="s">
        <v>247</v>
      </c>
      <c r="F1593" s="60">
        <v>1.1063589316518945</v>
      </c>
      <c r="G1593" s="61">
        <v>5043300</v>
      </c>
      <c r="H1593" s="61">
        <v>3.9745624264958082</v>
      </c>
      <c r="I1593" s="61">
        <f>(I1455+I1501+I1524)/3</f>
        <v>81.91128289347516</v>
      </c>
      <c r="J1593" s="61">
        <v>45544627.799999997</v>
      </c>
      <c r="K1593" s="61">
        <v>83.932782807965538</v>
      </c>
      <c r="L1593" s="61">
        <v>380.50643239474402</v>
      </c>
      <c r="M1593" s="61">
        <v>31.749049429657795</v>
      </c>
      <c r="N1593" s="60">
        <v>35.292999999999999</v>
      </c>
    </row>
    <row r="1594" spans="1:14" hidden="1" x14ac:dyDescent="0.4">
      <c r="A1594" s="44">
        <v>72</v>
      </c>
      <c r="B1594" s="5" t="s">
        <v>160</v>
      </c>
      <c r="C1594" s="5">
        <v>2004</v>
      </c>
      <c r="D1594" s="66" t="s">
        <v>250</v>
      </c>
      <c r="E1594" s="66" t="s">
        <v>247</v>
      </c>
      <c r="F1594" s="60">
        <v>1.0887809273806492</v>
      </c>
      <c r="G1594" s="61">
        <v>5104700</v>
      </c>
      <c r="H1594" s="61">
        <v>5.1086947901224136</v>
      </c>
      <c r="I1594" s="61">
        <f>(I1502+I1456+I1525)/3</f>
        <v>81.948106037674265</v>
      </c>
      <c r="J1594" s="61">
        <v>175458810.07682601</v>
      </c>
      <c r="K1594" s="61">
        <v>93.815732156730164</v>
      </c>
      <c r="L1594" s="61">
        <v>433.23497659086701</v>
      </c>
      <c r="M1594" s="61">
        <v>31.984585741811173</v>
      </c>
      <c r="N1594" s="60">
        <v>35.292000000000002</v>
      </c>
    </row>
    <row r="1595" spans="1:14" hidden="1" x14ac:dyDescent="0.4">
      <c r="A1595" s="44">
        <v>72</v>
      </c>
      <c r="B1595" s="5" t="s">
        <v>160</v>
      </c>
      <c r="C1595" s="5">
        <v>2005</v>
      </c>
      <c r="D1595" s="66" t="s">
        <v>250</v>
      </c>
      <c r="E1595" s="66" t="s">
        <v>247</v>
      </c>
      <c r="F1595" s="60">
        <v>1.0279704025103629</v>
      </c>
      <c r="G1595" s="61">
        <v>5162600</v>
      </c>
      <c r="H1595" s="61">
        <v>7.1286222786661284</v>
      </c>
      <c r="I1595" s="61">
        <f>(I1457+I1503+I1526)/3</f>
        <v>84.38345148213611</v>
      </c>
      <c r="J1595" s="61">
        <v>42565248.299999997</v>
      </c>
      <c r="K1595" s="61">
        <v>95.084004630363779</v>
      </c>
      <c r="L1595" s="61">
        <v>476.55188595165328</v>
      </c>
      <c r="M1595" s="61">
        <v>42.535787321063403</v>
      </c>
      <c r="N1595" s="60">
        <v>35.29</v>
      </c>
    </row>
    <row r="1596" spans="1:14" hidden="1" x14ac:dyDescent="0.4">
      <c r="A1596" s="44">
        <v>72</v>
      </c>
      <c r="B1596" s="5" t="s">
        <v>160</v>
      </c>
      <c r="C1596" s="5">
        <v>2006</v>
      </c>
      <c r="D1596" s="66" t="s">
        <v>250</v>
      </c>
      <c r="E1596" s="66" t="s">
        <v>247</v>
      </c>
      <c r="F1596" s="60">
        <v>1.0275755020695998</v>
      </c>
      <c r="G1596" s="61">
        <v>5218400</v>
      </c>
      <c r="H1596" s="61">
        <v>9.391617791144995</v>
      </c>
      <c r="I1596" s="61">
        <f>(I1504+I1458+I1527)/3</f>
        <v>86.693295907254807</v>
      </c>
      <c r="J1596" s="61">
        <v>182022902.5</v>
      </c>
      <c r="K1596" s="61">
        <v>120.74998176627261</v>
      </c>
      <c r="L1596" s="61">
        <v>543.11070240307208</v>
      </c>
      <c r="M1596" s="61">
        <v>39.959016393442624</v>
      </c>
      <c r="N1596" s="60">
        <v>35.289000000000001</v>
      </c>
    </row>
    <row r="1597" spans="1:14" hidden="1" x14ac:dyDescent="0.4">
      <c r="A1597" s="44">
        <v>72</v>
      </c>
      <c r="B1597" s="5" t="s">
        <v>160</v>
      </c>
      <c r="C1597" s="5">
        <v>2007</v>
      </c>
      <c r="D1597" s="66" t="s">
        <v>250</v>
      </c>
      <c r="E1597" s="66" t="s">
        <v>247</v>
      </c>
      <c r="F1597" s="60">
        <v>1.2286652494115862</v>
      </c>
      <c r="G1597" s="61">
        <v>5268400</v>
      </c>
      <c r="H1597" s="61">
        <v>14.876552232022576</v>
      </c>
      <c r="I1597" s="61">
        <f>(I1459+I1505+I1528)/3</f>
        <v>88.734309831391101</v>
      </c>
      <c r="J1597" s="61">
        <v>207919477.59999999</v>
      </c>
      <c r="K1597" s="61">
        <v>137.05838783856257</v>
      </c>
      <c r="L1597" s="61">
        <v>721.76952254214677</v>
      </c>
      <c r="M1597" s="61">
        <v>32.382550335570471</v>
      </c>
      <c r="N1597" s="60">
        <v>35.286999999999999</v>
      </c>
    </row>
    <row r="1598" spans="1:14" hidden="1" x14ac:dyDescent="0.4">
      <c r="A1598" s="44">
        <v>72</v>
      </c>
      <c r="B1598" s="5" t="s">
        <v>160</v>
      </c>
      <c r="C1598" s="5">
        <v>2008</v>
      </c>
      <c r="D1598" s="66" t="s">
        <v>250</v>
      </c>
      <c r="E1598" s="66" t="s">
        <v>247</v>
      </c>
      <c r="F1598" s="60">
        <v>1.3991200857352359</v>
      </c>
      <c r="G1598" s="61">
        <v>5318700</v>
      </c>
      <c r="H1598" s="61">
        <v>22.215988398650353</v>
      </c>
      <c r="I1598" s="61">
        <f>(I1460+I1506+I1529)/3</f>
        <v>93.76833539726475</v>
      </c>
      <c r="J1598" s="61">
        <v>376992152.10000002</v>
      </c>
      <c r="K1598" s="61">
        <v>146.10608223013864</v>
      </c>
      <c r="L1598" s="61">
        <v>966.39383856569384</v>
      </c>
      <c r="M1598" s="61">
        <v>32.667617689015692</v>
      </c>
      <c r="N1598" s="60">
        <v>35.284999999999997</v>
      </c>
    </row>
    <row r="1599" spans="1:14" hidden="1" x14ac:dyDescent="0.4">
      <c r="A1599" s="44">
        <v>72</v>
      </c>
      <c r="B1599" s="5" t="s">
        <v>160</v>
      </c>
      <c r="C1599" s="5">
        <v>2009</v>
      </c>
      <c r="D1599" s="66" t="s">
        <v>250</v>
      </c>
      <c r="E1599" s="66" t="s">
        <v>247</v>
      </c>
      <c r="F1599" s="60">
        <v>1.2510170341612024</v>
      </c>
      <c r="G1599" s="61">
        <v>5383300</v>
      </c>
      <c r="H1599" s="61">
        <v>4.0353038615742491</v>
      </c>
      <c r="I1599" s="61">
        <f>(I1461+I1507+I1530)/3</f>
        <v>97.581030317547246</v>
      </c>
      <c r="J1599" s="61">
        <v>189377400</v>
      </c>
      <c r="K1599" s="61">
        <v>133.37915316795454</v>
      </c>
      <c r="L1599" s="61">
        <v>871.22422688732354</v>
      </c>
      <c r="M1599" s="61">
        <v>32.668711656441715</v>
      </c>
      <c r="N1599" s="60">
        <v>35.283999999999999</v>
      </c>
    </row>
    <row r="1600" spans="1:14" hidden="1" x14ac:dyDescent="0.4">
      <c r="A1600" s="44">
        <v>72</v>
      </c>
      <c r="B1600" s="5" t="s">
        <v>160</v>
      </c>
      <c r="C1600" s="5">
        <v>2010</v>
      </c>
      <c r="D1600" s="66" t="s">
        <v>250</v>
      </c>
      <c r="E1600" s="66" t="s">
        <v>247</v>
      </c>
      <c r="F1600" s="60">
        <v>1.1737366691752784</v>
      </c>
      <c r="G1600" s="61">
        <v>5447900</v>
      </c>
      <c r="H1600" s="61">
        <v>10.033903546763256</v>
      </c>
      <c r="I1600" s="61">
        <f>(I1508+I1462+I1531)/3</f>
        <v>97.199532775122407</v>
      </c>
      <c r="J1600" s="61">
        <v>472768300</v>
      </c>
      <c r="K1600" s="61">
        <v>133.23285049233263</v>
      </c>
      <c r="L1600" s="61">
        <v>880.03852181822845</v>
      </c>
      <c r="M1600" s="61">
        <v>27.814569536423839</v>
      </c>
      <c r="N1600" s="60">
        <v>35.305999999999997</v>
      </c>
    </row>
    <row r="1601" spans="1:14" hidden="1" x14ac:dyDescent="0.4">
      <c r="A1601" s="44">
        <v>72</v>
      </c>
      <c r="B1601" s="5" t="s">
        <v>160</v>
      </c>
      <c r="C1601" s="5">
        <v>2011</v>
      </c>
      <c r="D1601" s="66" t="s">
        <v>250</v>
      </c>
      <c r="E1601" s="66" t="s">
        <v>247</v>
      </c>
      <c r="F1601" s="60">
        <v>1.3945526420773946</v>
      </c>
      <c r="G1601" s="61">
        <v>5514600</v>
      </c>
      <c r="H1601" s="61">
        <v>22.481842231378764</v>
      </c>
      <c r="I1601" s="61">
        <f>(I1463+I1509+I1532)/3</f>
        <v>102.98827584772381</v>
      </c>
      <c r="J1601" s="61">
        <v>685760800</v>
      </c>
      <c r="K1601" s="61">
        <v>136.17984042049156</v>
      </c>
      <c r="L1601" s="61">
        <v>1123.8831437066485</v>
      </c>
      <c r="M1601" s="61">
        <v>24.549237170596395</v>
      </c>
      <c r="N1601" s="60">
        <v>35.351999999999997</v>
      </c>
    </row>
    <row r="1602" spans="1:14" hidden="1" x14ac:dyDescent="0.4">
      <c r="A1602" s="44">
        <v>72</v>
      </c>
      <c r="B1602" s="5" t="s">
        <v>160</v>
      </c>
      <c r="C1602" s="5">
        <v>2012</v>
      </c>
      <c r="D1602" s="66" t="s">
        <v>250</v>
      </c>
      <c r="E1602" s="66" t="s">
        <v>247</v>
      </c>
      <c r="F1602" s="60">
        <v>1.8094592666571552</v>
      </c>
      <c r="G1602" s="61">
        <v>5607200</v>
      </c>
      <c r="H1602" s="61">
        <v>8.6563168100806109</v>
      </c>
      <c r="I1602" s="61">
        <f>(I1510+I1464+I1533)/3</f>
        <v>106.91599630024884</v>
      </c>
      <c r="J1602" s="61">
        <v>260927500</v>
      </c>
      <c r="K1602" s="61">
        <v>139.67593784030922</v>
      </c>
      <c r="L1602" s="61">
        <v>1177.9752611574668</v>
      </c>
      <c r="M1602" s="61">
        <v>19.644723092998955</v>
      </c>
      <c r="N1602" s="60">
        <v>35.423000000000002</v>
      </c>
    </row>
    <row r="1603" spans="1:14" hidden="1" x14ac:dyDescent="0.4">
      <c r="A1603" s="44">
        <v>72</v>
      </c>
      <c r="B1603" s="5" t="s">
        <v>160</v>
      </c>
      <c r="C1603" s="5">
        <v>2013</v>
      </c>
      <c r="D1603" s="66" t="s">
        <v>250</v>
      </c>
      <c r="E1603" s="66" t="s">
        <v>247</v>
      </c>
      <c r="F1603" s="60">
        <v>1.6530876285054901</v>
      </c>
      <c r="G1603" s="61">
        <v>5719600</v>
      </c>
      <c r="H1603" s="61">
        <v>3.1751881346381765</v>
      </c>
      <c r="I1603" s="61">
        <f>(I1511+I1465+I1534)/3</f>
        <v>106.01784916376175</v>
      </c>
      <c r="J1603" s="61">
        <v>612016900</v>
      </c>
      <c r="K1603" s="61">
        <v>134.02678564392161</v>
      </c>
      <c r="L1603" s="61">
        <v>1282.4382475331429</v>
      </c>
      <c r="M1603" s="61">
        <v>18.806306306306304</v>
      </c>
      <c r="N1603" s="60">
        <v>35.517000000000003</v>
      </c>
    </row>
    <row r="1604" spans="1:14" hidden="1" x14ac:dyDescent="0.4">
      <c r="A1604" s="44">
        <v>72</v>
      </c>
      <c r="B1604" s="5" t="s">
        <v>160</v>
      </c>
      <c r="C1604" s="5">
        <v>2014</v>
      </c>
      <c r="D1604" s="66" t="s">
        <v>250</v>
      </c>
      <c r="E1604" s="66" t="s">
        <v>247</v>
      </c>
      <c r="F1604" s="60">
        <v>1.6876874303830005</v>
      </c>
      <c r="G1604" s="61">
        <v>5835500</v>
      </c>
      <c r="H1604" s="61">
        <v>8.4152254414916854</v>
      </c>
      <c r="I1604" s="61">
        <f>(I1466+I1512+I1535)/3</f>
        <v>80.480606439768962</v>
      </c>
      <c r="J1604" s="61">
        <v>343010700</v>
      </c>
      <c r="K1604" s="61">
        <v>125.12618107583341</v>
      </c>
      <c r="L1604" s="61">
        <v>1279.7707844541812</v>
      </c>
      <c r="M1604" s="61">
        <v>25.837320574162675</v>
      </c>
      <c r="N1604" s="60">
        <v>35.634999999999998</v>
      </c>
    </row>
    <row r="1605" spans="1:14" hidden="1" x14ac:dyDescent="0.4">
      <c r="A1605" s="44">
        <v>72</v>
      </c>
      <c r="B1605" s="5" t="s">
        <v>160</v>
      </c>
      <c r="C1605" s="5">
        <v>2015</v>
      </c>
      <c r="D1605" s="66" t="s">
        <v>250</v>
      </c>
      <c r="E1605" s="66" t="s">
        <v>247</v>
      </c>
      <c r="F1605" s="60">
        <v>1.7234803337306317</v>
      </c>
      <c r="G1605" s="61">
        <v>5956900</v>
      </c>
      <c r="H1605" s="61">
        <v>3.4272874998131186</v>
      </c>
      <c r="I1605" s="61">
        <f>(I1513+I1467+I1536)/3</f>
        <v>89.64060749271512</v>
      </c>
      <c r="J1605" s="61">
        <v>1144054000</v>
      </c>
      <c r="K1605" s="61">
        <v>110.96157071463315</v>
      </c>
      <c r="L1605" s="61">
        <v>1121.0826959766205</v>
      </c>
      <c r="M1605" s="61">
        <f t="shared" ref="M1605:M1612" si="68">(M1604+M1603+M1602)/3</f>
        <v>21.429449991155977</v>
      </c>
      <c r="N1605" s="60">
        <v>35.777000000000001</v>
      </c>
    </row>
    <row r="1606" spans="1:14" hidden="1" x14ac:dyDescent="0.4">
      <c r="A1606" s="44">
        <v>72</v>
      </c>
      <c r="B1606" s="5" t="s">
        <v>160</v>
      </c>
      <c r="C1606" s="5">
        <v>2016</v>
      </c>
      <c r="D1606" s="66" t="s">
        <v>250</v>
      </c>
      <c r="E1606" s="66" t="s">
        <v>247</v>
      </c>
      <c r="F1606" s="60">
        <v>1.5915124599062425</v>
      </c>
      <c r="G1606" s="61">
        <v>6079500</v>
      </c>
      <c r="H1606" s="61">
        <v>6.0505642753755637</v>
      </c>
      <c r="I1606" s="61">
        <f>(I1514+I1468+I1537)/3</f>
        <v>92.949013015333549</v>
      </c>
      <c r="J1606" s="61">
        <v>619220700</v>
      </c>
      <c r="K1606" s="61">
        <v>105.82357401740639</v>
      </c>
      <c r="L1606" s="61">
        <v>1120.6670580012669</v>
      </c>
      <c r="M1606" s="61">
        <f t="shared" si="68"/>
        <v>22.024358957208317</v>
      </c>
      <c r="N1606" s="60">
        <v>35.944000000000003</v>
      </c>
    </row>
    <row r="1607" spans="1:14" hidden="1" x14ac:dyDescent="0.4">
      <c r="A1607" s="44">
        <v>72</v>
      </c>
      <c r="B1607" s="5" t="s">
        <v>160</v>
      </c>
      <c r="C1607" s="5">
        <v>2017</v>
      </c>
      <c r="D1607" s="66" t="s">
        <v>250</v>
      </c>
      <c r="E1607" s="66" t="s">
        <v>247</v>
      </c>
      <c r="F1607" s="60">
        <v>1.5228614759123618</v>
      </c>
      <c r="G1607" s="61">
        <v>6198200</v>
      </c>
      <c r="H1607" s="61">
        <v>6.3271458609835349</v>
      </c>
      <c r="I1607" s="61">
        <f>(I1469+I1515+I1538)/3</f>
        <v>92.319432129950087</v>
      </c>
      <c r="J1607" s="61">
        <v>-107212800</v>
      </c>
      <c r="K1607" s="61">
        <v>100.6174458132578</v>
      </c>
      <c r="L1607" s="61">
        <v>1242.7702202930463</v>
      </c>
      <c r="M1607" s="61">
        <f t="shared" si="68"/>
        <v>23.097043174175656</v>
      </c>
      <c r="N1607" s="60">
        <v>36.134999999999998</v>
      </c>
    </row>
    <row r="1608" spans="1:14" hidden="1" x14ac:dyDescent="0.4">
      <c r="A1608" s="44">
        <v>72</v>
      </c>
      <c r="B1608" s="5" t="s">
        <v>160</v>
      </c>
      <c r="C1608" s="5">
        <v>2018</v>
      </c>
      <c r="D1608" s="66" t="s">
        <v>250</v>
      </c>
      <c r="E1608" s="66" t="s">
        <v>247</v>
      </c>
      <c r="F1608" s="60">
        <v>1.7882583665464666</v>
      </c>
      <c r="G1608" s="61">
        <v>6322800</v>
      </c>
      <c r="H1608" s="61">
        <v>3.4474451266270449</v>
      </c>
      <c r="I1608" s="61">
        <f>(I1470+I1516+I1539)/3</f>
        <v>89.913575585221281</v>
      </c>
      <c r="J1608" s="61">
        <v>144222600</v>
      </c>
      <c r="K1608" s="61">
        <v>98.875559901760781</v>
      </c>
      <c r="L1608" s="61">
        <v>1308.1397854456134</v>
      </c>
      <c r="M1608" s="61">
        <f t="shared" si="68"/>
        <v>22.183617374179985</v>
      </c>
      <c r="N1608" s="60">
        <v>36.350999999999999</v>
      </c>
    </row>
    <row r="1609" spans="1:14" hidden="1" x14ac:dyDescent="0.4">
      <c r="A1609" s="44">
        <v>72</v>
      </c>
      <c r="B1609" s="5" t="s">
        <v>160</v>
      </c>
      <c r="C1609" s="5">
        <v>2019</v>
      </c>
      <c r="D1609" s="66" t="s">
        <v>250</v>
      </c>
      <c r="E1609" s="66" t="s">
        <v>247</v>
      </c>
      <c r="F1609" s="60">
        <v>1.5515938167962577</v>
      </c>
      <c r="G1609" s="61">
        <v>6456200</v>
      </c>
      <c r="H1609" s="61">
        <v>9.8113119376152156</v>
      </c>
      <c r="I1609" s="61">
        <f>(I1471+I1517+I1540)/3</f>
        <v>105.65448833684171</v>
      </c>
      <c r="J1609" s="61">
        <v>403865100</v>
      </c>
      <c r="K1609" s="61">
        <f>(K1608+K1607+K1606)/3</f>
        <v>101.77219324414165</v>
      </c>
      <c r="L1609" s="61">
        <v>1451.5156383580661</v>
      </c>
      <c r="M1609" s="61">
        <f t="shared" si="68"/>
        <v>22.435006501854655</v>
      </c>
      <c r="N1609" s="60">
        <v>36.591000000000001</v>
      </c>
    </row>
    <row r="1610" spans="1:14" hidden="1" x14ac:dyDescent="0.4">
      <c r="A1610" s="44">
        <v>72</v>
      </c>
      <c r="B1610" s="5" t="s">
        <v>160</v>
      </c>
      <c r="C1610" s="5">
        <v>2020</v>
      </c>
      <c r="D1610" s="66" t="s">
        <v>250</v>
      </c>
      <c r="E1610" s="66" t="s">
        <v>247</v>
      </c>
      <c r="F1610" s="60">
        <v>1.3799753795650389</v>
      </c>
      <c r="G1610" s="61">
        <v>6579900</v>
      </c>
      <c r="H1610" s="61">
        <v>5.3401855350872864</v>
      </c>
      <c r="I1610" s="61">
        <f>(I1518+I1472+I1541)/3</f>
        <v>124.38938453854523</v>
      </c>
      <c r="J1610" s="61">
        <v>-401518600</v>
      </c>
      <c r="K1610" s="61">
        <f>(K1609+K1608+K1607)/3</f>
        <v>100.42173298638674</v>
      </c>
      <c r="L1610" s="61">
        <v>1256.929226012631</v>
      </c>
      <c r="M1610" s="61">
        <f t="shared" si="68"/>
        <v>22.571889016736765</v>
      </c>
      <c r="N1610" s="60">
        <v>36.856000000000002</v>
      </c>
    </row>
    <row r="1611" spans="1:14" hidden="1" x14ac:dyDescent="0.4">
      <c r="A1611" s="44">
        <v>72</v>
      </c>
      <c r="B1611" s="5" t="s">
        <v>160</v>
      </c>
      <c r="C1611" s="5">
        <v>2021</v>
      </c>
      <c r="D1611" s="66" t="s">
        <v>250</v>
      </c>
      <c r="E1611" s="66" t="s">
        <v>247</v>
      </c>
      <c r="F1611" s="60">
        <f>(F1608+F1609+F1610)/3</f>
        <v>1.5732758543025878</v>
      </c>
      <c r="G1611" s="61">
        <v>6773400</v>
      </c>
      <c r="H1611" s="61">
        <v>15.992797921757102</v>
      </c>
      <c r="I1611" s="61">
        <f>(I1473+I1542+I1519)/3</f>
        <v>152.74717834089881</v>
      </c>
      <c r="J1611" s="61">
        <v>226205400</v>
      </c>
      <c r="K1611" s="61">
        <f>(K1610+K1609+K1608)/3</f>
        <v>100.35649537742972</v>
      </c>
      <c r="L1611" s="61">
        <v>1365.5083039928713</v>
      </c>
      <c r="M1611" s="61">
        <f t="shared" si="68"/>
        <v>22.396837630923802</v>
      </c>
      <c r="N1611" s="60">
        <v>37.146000000000001</v>
      </c>
    </row>
    <row r="1612" spans="1:14" s="65" customFormat="1" hidden="1" x14ac:dyDescent="0.4">
      <c r="A1612" s="44">
        <v>72</v>
      </c>
      <c r="B1612" s="66" t="s">
        <v>160</v>
      </c>
      <c r="C1612" s="66">
        <v>2022</v>
      </c>
      <c r="D1612" s="66" t="s">
        <v>250</v>
      </c>
      <c r="E1612" s="66" t="s">
        <v>247</v>
      </c>
      <c r="F1612" s="60">
        <f>(F1609+F1610+F1611)/3</f>
        <v>1.5016150168879614</v>
      </c>
      <c r="G1612" s="64">
        <v>6974900</v>
      </c>
      <c r="H1612" s="64">
        <v>16.651660268274753</v>
      </c>
      <c r="I1612" s="64">
        <f>(I1474+I1520+I1543)/3</f>
        <v>199.38950777468358</v>
      </c>
      <c r="J1612" s="64">
        <v>54849000</v>
      </c>
      <c r="K1612" s="64" t="e">
        <f>#REF!*0.95</f>
        <v>#REF!</v>
      </c>
      <c r="L1612" s="64">
        <v>1655.0726976504393</v>
      </c>
      <c r="M1612" s="64">
        <f t="shared" si="68"/>
        <v>22.467911049838406</v>
      </c>
      <c r="N1612" s="60">
        <v>37.460999999999999</v>
      </c>
    </row>
    <row r="1613" spans="1:14" hidden="1" x14ac:dyDescent="0.4">
      <c r="A1613" s="43">
        <v>73</v>
      </c>
      <c r="B1613" s="5" t="s">
        <v>161</v>
      </c>
      <c r="C1613" s="5">
        <v>2000</v>
      </c>
      <c r="D1613" s="5" t="s">
        <v>250</v>
      </c>
      <c r="E1613" s="5" t="s">
        <v>247</v>
      </c>
      <c r="F1613" s="60">
        <v>0.16628511211774652</v>
      </c>
      <c r="G1613" s="61">
        <v>5430853</v>
      </c>
      <c r="H1613" s="61">
        <v>24.79777660956573</v>
      </c>
      <c r="I1613" s="61">
        <f>(I1498+I1590+I1521)/3</f>
        <v>174.06644742178483</v>
      </c>
      <c r="J1613" s="61">
        <v>33890000</v>
      </c>
      <c r="K1613" s="61">
        <v>68.837301367832509</v>
      </c>
      <c r="L1613" s="61">
        <v>318.77092281224174</v>
      </c>
      <c r="M1613" s="61">
        <f>(M1498+M1521+M1590)/3</f>
        <v>35.41347492551207</v>
      </c>
      <c r="N1613" s="60">
        <v>21.977</v>
      </c>
    </row>
    <row r="1614" spans="1:14" hidden="1" x14ac:dyDescent="0.4">
      <c r="A1614" s="43">
        <v>73</v>
      </c>
      <c r="B1614" s="5" t="s">
        <v>161</v>
      </c>
      <c r="C1614" s="5">
        <v>2001</v>
      </c>
      <c r="D1614" s="5" t="s">
        <v>250</v>
      </c>
      <c r="E1614" s="5" t="s">
        <v>247</v>
      </c>
      <c r="F1614" s="60">
        <v>0.18077227649945912</v>
      </c>
      <c r="G1614" s="61">
        <v>5519707</v>
      </c>
      <c r="H1614" s="61">
        <v>8.8680738036521092</v>
      </c>
      <c r="I1614" s="61">
        <f>(I1499+I1522+I1591)/3</f>
        <v>194.06557389385898</v>
      </c>
      <c r="J1614" s="61">
        <v>23904284.1333334</v>
      </c>
      <c r="K1614" s="61">
        <v>65.899436879848167</v>
      </c>
      <c r="L1614" s="61">
        <v>320.41901107186931</v>
      </c>
      <c r="M1614" s="61">
        <f>(M1522+M1499+M1591)/3</f>
        <v>33.544702049136419</v>
      </c>
      <c r="N1614" s="60">
        <v>22.992999999999999</v>
      </c>
    </row>
    <row r="1615" spans="1:14" hidden="1" x14ac:dyDescent="0.4">
      <c r="A1615" s="43">
        <v>73</v>
      </c>
      <c r="B1615" s="5" t="s">
        <v>161</v>
      </c>
      <c r="C1615" s="5">
        <v>2002</v>
      </c>
      <c r="D1615" s="5" t="s">
        <v>250</v>
      </c>
      <c r="E1615" s="5" t="s">
        <v>247</v>
      </c>
      <c r="F1615" s="60">
        <v>0.19719230887920144</v>
      </c>
      <c r="G1615" s="61">
        <v>5606101</v>
      </c>
      <c r="H1615" s="61">
        <v>6.3184647409895405</v>
      </c>
      <c r="I1615" s="61">
        <f>(I1500+I1523+I1592)/3</f>
        <v>92.801334085438157</v>
      </c>
      <c r="J1615" s="61">
        <v>4451297.0311067998</v>
      </c>
      <c r="K1615" s="61">
        <v>67.254902852353212</v>
      </c>
      <c r="L1615" s="61">
        <v>313.61844053067512</v>
      </c>
      <c r="M1615" s="61">
        <f>(M1500+M1523+M1592)/3</f>
        <v>26.892193812256561</v>
      </c>
      <c r="N1615" s="60">
        <v>24.044</v>
      </c>
    </row>
    <row r="1616" spans="1:14" hidden="1" x14ac:dyDescent="0.4">
      <c r="A1616" s="43">
        <v>73</v>
      </c>
      <c r="B1616" s="5" t="s">
        <v>161</v>
      </c>
      <c r="C1616" s="5">
        <v>2003</v>
      </c>
      <c r="D1616" s="5" t="s">
        <v>250</v>
      </c>
      <c r="E1616" s="5" t="s">
        <v>247</v>
      </c>
      <c r="F1616" s="60">
        <v>0.20239529694246769</v>
      </c>
      <c r="G1616" s="61">
        <v>5689065</v>
      </c>
      <c r="H1616" s="61">
        <v>13.450089840917983</v>
      </c>
      <c r="I1616" s="61">
        <f>(I1501+I1524+I1593)/3</f>
        <v>81.063615664653469</v>
      </c>
      <c r="J1616" s="61">
        <v>19484000.800110701</v>
      </c>
      <c r="K1616" s="61">
        <v>60.572095882787977</v>
      </c>
      <c r="L1616" s="61">
        <v>355.65148355382445</v>
      </c>
      <c r="M1616" s="61">
        <f>(M1501+M1524+M1593)/3</f>
        <v>25.683274554015117</v>
      </c>
      <c r="N1616" s="60">
        <v>25.126000000000001</v>
      </c>
    </row>
    <row r="1617" spans="1:14" hidden="1" x14ac:dyDescent="0.4">
      <c r="A1617" s="43">
        <v>73</v>
      </c>
      <c r="B1617" s="5" t="s">
        <v>161</v>
      </c>
      <c r="C1617" s="5">
        <v>2004</v>
      </c>
      <c r="D1617" s="5" t="s">
        <v>250</v>
      </c>
      <c r="E1617" s="5" t="s">
        <v>247</v>
      </c>
      <c r="F1617" s="60">
        <v>0.20998178450797281</v>
      </c>
      <c r="G1617" s="61">
        <v>5768167</v>
      </c>
      <c r="H1617" s="61">
        <v>10.690428543700676</v>
      </c>
      <c r="I1617" s="61">
        <f>(I1502+I1525+I1594)/3</f>
        <v>81.097241406286855</v>
      </c>
      <c r="J1617" s="61">
        <v>16917263</v>
      </c>
      <c r="K1617" s="61">
        <v>66.079751622283737</v>
      </c>
      <c r="L1617" s="61">
        <v>410.25131898282552</v>
      </c>
      <c r="M1617" s="61">
        <f>(M1663+M1686+M1939)/3</f>
        <v>50.436382440018953</v>
      </c>
      <c r="N1617" s="60">
        <v>26.242000000000001</v>
      </c>
    </row>
    <row r="1618" spans="1:14" hidden="1" x14ac:dyDescent="0.4">
      <c r="A1618" s="43">
        <v>73</v>
      </c>
      <c r="B1618" s="5" t="s">
        <v>161</v>
      </c>
      <c r="C1618" s="5">
        <v>2005</v>
      </c>
      <c r="D1618" s="5" t="s">
        <v>250</v>
      </c>
      <c r="E1618" s="5" t="s">
        <v>247</v>
      </c>
      <c r="F1618" s="60">
        <v>0.21481060043020891</v>
      </c>
      <c r="G1618" s="61">
        <v>5852970</v>
      </c>
      <c r="H1618" s="61">
        <v>8.640322480951184</v>
      </c>
      <c r="I1618" s="61">
        <f>(I1503+I1526+I1595)/3</f>
        <v>83.523065555737475</v>
      </c>
      <c r="J1618" s="61">
        <v>27720000</v>
      </c>
      <c r="K1618" s="61">
        <v>71.792646273785181</v>
      </c>
      <c r="L1618" s="61">
        <v>467.37959270898421</v>
      </c>
      <c r="M1618" s="61">
        <f>(M1503+M1526+M1595)/3</f>
        <v>32.382216500565512</v>
      </c>
      <c r="N1618" s="60">
        <v>27.186</v>
      </c>
    </row>
    <row r="1619" spans="1:14" hidden="1" x14ac:dyDescent="0.4">
      <c r="A1619" s="43">
        <v>73</v>
      </c>
      <c r="B1619" s="5" t="s">
        <v>161</v>
      </c>
      <c r="C1619" s="5">
        <v>2006</v>
      </c>
      <c r="D1619" s="5" t="s">
        <v>250</v>
      </c>
      <c r="E1619" s="5" t="s">
        <v>247</v>
      </c>
      <c r="F1619" s="60">
        <v>0.27625902764826848</v>
      </c>
      <c r="G1619" s="61">
        <v>5946593</v>
      </c>
      <c r="H1619" s="61">
        <v>10.805101226387208</v>
      </c>
      <c r="I1619" s="61">
        <f>(I1504+I1596+I1527)/3</f>
        <v>85.809379810788926</v>
      </c>
      <c r="J1619" s="61">
        <v>187310641</v>
      </c>
      <c r="K1619" s="61">
        <v>81.961375416242092</v>
      </c>
      <c r="L1619" s="61">
        <v>581.01024361376983</v>
      </c>
      <c r="M1619" s="61">
        <f>(M1504+M1527+M1596)/3</f>
        <v>31.800324443272455</v>
      </c>
      <c r="N1619" s="60">
        <v>27.748000000000001</v>
      </c>
    </row>
    <row r="1620" spans="1:14" hidden="1" x14ac:dyDescent="0.4">
      <c r="A1620" s="43">
        <v>73</v>
      </c>
      <c r="B1620" s="5" t="s">
        <v>161</v>
      </c>
      <c r="C1620" s="5">
        <v>2007</v>
      </c>
      <c r="D1620" s="5" t="s">
        <v>250</v>
      </c>
      <c r="E1620" s="5" t="s">
        <v>247</v>
      </c>
      <c r="F1620" s="60">
        <v>0.28707169327110438</v>
      </c>
      <c r="G1620" s="61">
        <v>6041348</v>
      </c>
      <c r="H1620" s="61">
        <v>7.4382860046945325</v>
      </c>
      <c r="I1620" s="61">
        <f>(I1505+I1528+I1597)/3</f>
        <v>87.964276814417062</v>
      </c>
      <c r="J1620" s="61">
        <v>323520000</v>
      </c>
      <c r="K1620" s="61">
        <v>79.212628903526877</v>
      </c>
      <c r="L1620" s="61">
        <v>699.04137606584845</v>
      </c>
      <c r="M1620" s="61">
        <f>(M1505+M1528+M1597)/3</f>
        <v>29.219759492378074</v>
      </c>
      <c r="N1620" s="60">
        <v>28.315999999999999</v>
      </c>
    </row>
    <row r="1621" spans="1:14" hidden="1" x14ac:dyDescent="0.4">
      <c r="A1621" s="43">
        <v>73</v>
      </c>
      <c r="B1621" s="5" t="s">
        <v>161</v>
      </c>
      <c r="C1621" s="5">
        <v>2008</v>
      </c>
      <c r="D1621" s="5" t="s">
        <v>250</v>
      </c>
      <c r="E1621" s="5" t="s">
        <v>247</v>
      </c>
      <c r="F1621" s="60">
        <v>0.33380808333174428</v>
      </c>
      <c r="G1621" s="61">
        <v>6135861</v>
      </c>
      <c r="H1621" s="61">
        <v>8.8634506379722069</v>
      </c>
      <c r="I1621" s="61">
        <f>(I1506+I1529+I1598)/3</f>
        <v>93.333874105736186</v>
      </c>
      <c r="J1621" s="61">
        <v>227770000</v>
      </c>
      <c r="K1621" s="61">
        <v>81.849182094131706</v>
      </c>
      <c r="L1621" s="61">
        <v>887.63973494167828</v>
      </c>
      <c r="M1621" s="61">
        <f>(M1506+M1529+M1598)/3</f>
        <v>31.554272102621599</v>
      </c>
      <c r="N1621" s="60">
        <v>28.893000000000001</v>
      </c>
    </row>
    <row r="1622" spans="1:14" hidden="1" x14ac:dyDescent="0.4">
      <c r="A1622" s="43">
        <v>73</v>
      </c>
      <c r="B1622" s="5" t="s">
        <v>161</v>
      </c>
      <c r="C1622" s="5">
        <v>2009</v>
      </c>
      <c r="D1622" s="5" t="s">
        <v>250</v>
      </c>
      <c r="E1622" s="5" t="s">
        <v>247</v>
      </c>
      <c r="F1622" s="60">
        <v>0.40730794728030656</v>
      </c>
      <c r="G1622" s="61">
        <v>6229930</v>
      </c>
      <c r="H1622" s="61">
        <v>-2.9320735318440256</v>
      </c>
      <c r="I1622" s="61">
        <f>(I1530+I1507+I1599)/3</f>
        <v>97.690934984213868</v>
      </c>
      <c r="J1622" s="61">
        <v>318598209.08999997</v>
      </c>
      <c r="K1622" s="61">
        <v>76.930826218651987</v>
      </c>
      <c r="L1622" s="61">
        <v>936.7903214143854</v>
      </c>
      <c r="M1622" s="61">
        <f>(M1530+M1507+M1599)/3</f>
        <v>31.471632120062395</v>
      </c>
      <c r="N1622" s="60">
        <v>29.475000000000001</v>
      </c>
    </row>
    <row r="1623" spans="1:14" hidden="1" x14ac:dyDescent="0.4">
      <c r="A1623" s="43">
        <v>73</v>
      </c>
      <c r="B1623" s="5" t="s">
        <v>161</v>
      </c>
      <c r="C1623" s="5">
        <v>2010</v>
      </c>
      <c r="D1623" s="5" t="s">
        <v>250</v>
      </c>
      <c r="E1623" s="5" t="s">
        <v>247</v>
      </c>
      <c r="F1623" s="60">
        <v>0.45499127212529678</v>
      </c>
      <c r="G1623" s="61">
        <v>6323418</v>
      </c>
      <c r="H1623" s="61">
        <v>9.1965711113867457</v>
      </c>
      <c r="I1623" s="61">
        <f>(I1531+I1600+I1508)/3</f>
        <v>97.451359261944319</v>
      </c>
      <c r="J1623" s="61">
        <v>278805903.12</v>
      </c>
      <c r="K1623" s="61">
        <v>84.720337891667654</v>
      </c>
      <c r="L1623" s="61">
        <v>1127.835236052631</v>
      </c>
      <c r="M1623" s="61">
        <f>(M1508+M1531+M1600)/3</f>
        <v>26.286318669281286</v>
      </c>
      <c r="N1623" s="60">
        <v>30.064</v>
      </c>
    </row>
    <row r="1624" spans="1:14" hidden="1" x14ac:dyDescent="0.4">
      <c r="A1624" s="43">
        <v>73</v>
      </c>
      <c r="B1624" s="5" t="s">
        <v>161</v>
      </c>
      <c r="C1624" s="5">
        <v>2011</v>
      </c>
      <c r="D1624" s="5" t="s">
        <v>250</v>
      </c>
      <c r="E1624" s="5" t="s">
        <v>247</v>
      </c>
      <c r="F1624" s="60">
        <v>0.47425887115790699</v>
      </c>
      <c r="G1624" s="61">
        <v>6416327</v>
      </c>
      <c r="H1624" s="61">
        <v>10.468717599392875</v>
      </c>
      <c r="I1624" s="61">
        <f>(I1509+I1532+I1601)/3</f>
        <v>103.84557865498395</v>
      </c>
      <c r="J1624" s="61">
        <v>300743507.13</v>
      </c>
      <c r="K1624" s="61">
        <v>91.69869586802163</v>
      </c>
      <c r="L1624" s="61">
        <v>1363.725290427657</v>
      </c>
      <c r="M1624" s="61">
        <f>(M1509+M1532+M1601)/3</f>
        <v>26.235899059715937</v>
      </c>
      <c r="N1624" s="60">
        <v>30.66</v>
      </c>
    </row>
    <row r="1625" spans="1:14" hidden="1" x14ac:dyDescent="0.4">
      <c r="A1625" s="43">
        <v>73</v>
      </c>
      <c r="B1625" s="5" t="s">
        <v>161</v>
      </c>
      <c r="C1625" s="5">
        <v>2012</v>
      </c>
      <c r="D1625" s="5" t="s">
        <v>250</v>
      </c>
      <c r="E1625" s="5" t="s">
        <v>247</v>
      </c>
      <c r="F1625" s="60">
        <v>0.5026884359535847</v>
      </c>
      <c r="G1625" s="61">
        <v>6508803</v>
      </c>
      <c r="H1625" s="61">
        <v>7.5288593049568817</v>
      </c>
      <c r="I1625" s="61">
        <f>(I1602+I1510+I1533)/3</f>
        <v>108.41079586433084</v>
      </c>
      <c r="J1625" s="61">
        <v>617755394.53966403</v>
      </c>
      <c r="K1625" s="61">
        <v>98.1851264313662</v>
      </c>
      <c r="L1625" s="61">
        <v>1566.0097449958391</v>
      </c>
      <c r="M1625" s="61">
        <f>(M1510+M1533+M1602)/3</f>
        <v>23.35676497715917</v>
      </c>
      <c r="N1625" s="60">
        <v>31.263999999999999</v>
      </c>
    </row>
    <row r="1626" spans="1:14" hidden="1" x14ac:dyDescent="0.4">
      <c r="A1626" s="43">
        <v>73</v>
      </c>
      <c r="B1626" s="5" t="s">
        <v>161</v>
      </c>
      <c r="C1626" s="5">
        <v>2013</v>
      </c>
      <c r="D1626" s="5" t="s">
        <v>250</v>
      </c>
      <c r="E1626" s="5" t="s">
        <v>247</v>
      </c>
      <c r="F1626" s="60">
        <v>0.63035337542355097</v>
      </c>
      <c r="G1626" s="61">
        <v>6600742</v>
      </c>
      <c r="H1626" s="61">
        <v>6.4739720834333667</v>
      </c>
      <c r="I1626" s="61">
        <f>(I1534+I1511+I1603)/3</f>
        <v>107.3281542785593</v>
      </c>
      <c r="J1626" s="61">
        <v>681397257.10379195</v>
      </c>
      <c r="K1626" s="61">
        <v>98.179146615960406</v>
      </c>
      <c r="L1626" s="61">
        <v>1815.4402378619227</v>
      </c>
      <c r="M1626" s="61">
        <f>(M1534+M1511+M1603)/3</f>
        <v>24.224815544385638</v>
      </c>
      <c r="N1626" s="60">
        <v>31.872</v>
      </c>
    </row>
    <row r="1627" spans="1:14" hidden="1" x14ac:dyDescent="0.4">
      <c r="A1627" s="43">
        <v>73</v>
      </c>
      <c r="B1627" s="5" t="s">
        <v>161</v>
      </c>
      <c r="C1627" s="5">
        <v>2014</v>
      </c>
      <c r="D1627" s="5" t="s">
        <v>250</v>
      </c>
      <c r="E1627" s="5" t="s">
        <v>247</v>
      </c>
      <c r="F1627" s="60">
        <v>0.64926098274007416</v>
      </c>
      <c r="G1627" s="61">
        <v>6691454</v>
      </c>
      <c r="H1627" s="61">
        <v>5.7265591817456425</v>
      </c>
      <c r="I1627" s="61">
        <f>(I1535+I1512+I1604)/3</f>
        <v>81.144408653897386</v>
      </c>
      <c r="J1627" s="61">
        <v>867646121.70867097</v>
      </c>
      <c r="K1627" s="61">
        <v>99.059738293339933</v>
      </c>
      <c r="L1627" s="61">
        <v>1984.5086701173968</v>
      </c>
      <c r="M1627" s="61">
        <f>(M1512+M1535+M1604)/3</f>
        <v>23.006233822226623</v>
      </c>
      <c r="N1627" s="60">
        <v>32.487000000000002</v>
      </c>
    </row>
    <row r="1628" spans="1:14" hidden="1" x14ac:dyDescent="0.4">
      <c r="A1628" s="43">
        <v>73</v>
      </c>
      <c r="B1628" s="5" t="s">
        <v>161</v>
      </c>
      <c r="C1628" s="5">
        <v>2015</v>
      </c>
      <c r="D1628" s="5" t="s">
        <v>250</v>
      </c>
      <c r="E1628" s="5" t="s">
        <v>247</v>
      </c>
      <c r="F1628" s="60">
        <v>1.3076988469401991</v>
      </c>
      <c r="G1628" s="61">
        <v>6787419</v>
      </c>
      <c r="H1628" s="61">
        <v>2.3484960068591789</v>
      </c>
      <c r="I1628" s="61">
        <f>(I1605+I1536+I1513)/3</f>
        <v>90.171533405969669</v>
      </c>
      <c r="J1628" s="61">
        <v>1077759914.5889499</v>
      </c>
      <c r="K1628" s="61">
        <v>85.798321703680955</v>
      </c>
      <c r="L1628" s="61">
        <v>2125.4590569831389</v>
      </c>
      <c r="M1628" s="61">
        <f>(M1605+M1536+M1513)/3</f>
        <v>23.280980979404589</v>
      </c>
      <c r="N1628" s="60">
        <v>33.107999999999997</v>
      </c>
    </row>
    <row r="1629" spans="1:14" hidden="1" x14ac:dyDescent="0.4">
      <c r="A1629" s="43">
        <v>73</v>
      </c>
      <c r="B1629" s="5" t="s">
        <v>161</v>
      </c>
      <c r="C1629" s="5">
        <v>2016</v>
      </c>
      <c r="D1629" s="5" t="s">
        <v>250</v>
      </c>
      <c r="E1629" s="5" t="s">
        <v>247</v>
      </c>
      <c r="F1629" s="60">
        <v>2.278533288697751</v>
      </c>
      <c r="G1629" s="61">
        <v>6891363</v>
      </c>
      <c r="H1629" s="61">
        <v>3.0223064425633765</v>
      </c>
      <c r="I1629" s="61">
        <f>(I1514+I1537+I1606)/3</f>
        <v>93.451227050484604</v>
      </c>
      <c r="J1629" s="61">
        <v>935296172.78364503</v>
      </c>
      <c r="K1629" s="61">
        <v>75.091890920412439</v>
      </c>
      <c r="L1629" s="61">
        <v>2309.0490761946048</v>
      </c>
      <c r="M1629" s="61">
        <f>(M1537+M1514+M1606)/3</f>
        <v>23.329340329069286</v>
      </c>
      <c r="N1629" s="60">
        <v>33.735999999999997</v>
      </c>
    </row>
    <row r="1630" spans="1:14" hidden="1" x14ac:dyDescent="0.4">
      <c r="A1630" s="43">
        <v>73</v>
      </c>
      <c r="B1630" s="5" t="s">
        <v>161</v>
      </c>
      <c r="C1630" s="5">
        <v>2017</v>
      </c>
      <c r="D1630" s="5" t="s">
        <v>250</v>
      </c>
      <c r="E1630" s="5" t="s">
        <v>247</v>
      </c>
      <c r="F1630" s="60">
        <v>2.7228816803628852</v>
      </c>
      <c r="G1630" s="61">
        <v>6997917</v>
      </c>
      <c r="H1630" s="61">
        <v>1.8520967612112287</v>
      </c>
      <c r="I1630" s="61">
        <f>(I1538+I1515+I1607)/3</f>
        <v>92.796595921716346</v>
      </c>
      <c r="J1630" s="61">
        <v>1693080810.9387701</v>
      </c>
      <c r="K1630" s="61">
        <f t="shared" ref="K1630:K1635" si="69">(K1629+K1628+K1627)/3</f>
        <v>86.649983639144452</v>
      </c>
      <c r="L1630" s="61">
        <v>2439.4633552250953</v>
      </c>
      <c r="M1630" s="61">
        <f>(M1515+M1538+M1607)/3</f>
        <v>23.13291111283927</v>
      </c>
      <c r="N1630" s="60">
        <v>34.368000000000002</v>
      </c>
    </row>
    <row r="1631" spans="1:14" hidden="1" x14ac:dyDescent="0.4">
      <c r="A1631" s="43">
        <v>73</v>
      </c>
      <c r="B1631" s="5" t="s">
        <v>161</v>
      </c>
      <c r="C1631" s="5">
        <v>2018</v>
      </c>
      <c r="D1631" s="5" t="s">
        <v>250</v>
      </c>
      <c r="E1631" s="5" t="s">
        <v>247</v>
      </c>
      <c r="F1631" s="60">
        <v>2.7675979443226368</v>
      </c>
      <c r="G1631" s="61">
        <v>7105006</v>
      </c>
      <c r="H1631" s="61">
        <v>1.9198891939175411</v>
      </c>
      <c r="I1631" s="61">
        <f>(I1516+I1539+I1608)/3</f>
        <v>90.071100287559034</v>
      </c>
      <c r="J1631" s="61">
        <v>1358019506.2295799</v>
      </c>
      <c r="K1631" s="61">
        <f t="shared" si="69"/>
        <v>82.51339875441262</v>
      </c>
      <c r="L1631" s="61">
        <v>2553.3618664626638</v>
      </c>
      <c r="M1631" s="61">
        <f>(M1516+M1539+M1608)/3</f>
        <v>23.247744140437717</v>
      </c>
      <c r="N1631" s="60">
        <v>35.003999999999998</v>
      </c>
    </row>
    <row r="1632" spans="1:14" hidden="1" x14ac:dyDescent="0.4">
      <c r="A1632" s="43">
        <v>73</v>
      </c>
      <c r="B1632" s="5" t="s">
        <v>161</v>
      </c>
      <c r="C1632" s="5">
        <v>2019</v>
      </c>
      <c r="D1632" s="5" t="s">
        <v>250</v>
      </c>
      <c r="E1632" s="5" t="s">
        <v>247</v>
      </c>
      <c r="F1632" s="60">
        <v>2.6581751409758083</v>
      </c>
      <c r="G1632" s="61">
        <v>7212053</v>
      </c>
      <c r="H1632" s="61">
        <v>1.1974239210929198</v>
      </c>
      <c r="I1632" s="61">
        <f>(I1517+I1540+I1609)/3</f>
        <v>107.32326038595664</v>
      </c>
      <c r="J1632" s="61">
        <v>755524124.24936795</v>
      </c>
      <c r="K1632" s="61">
        <f t="shared" si="69"/>
        <v>81.418424437989827</v>
      </c>
      <c r="L1632" s="61">
        <v>2598.5055232072259</v>
      </c>
      <c r="M1632" s="61">
        <f>(M1517+M1540+M1609)/3</f>
        <v>23.236665194115428</v>
      </c>
      <c r="N1632" s="60">
        <v>35.645000000000003</v>
      </c>
    </row>
    <row r="1633" spans="1:14" hidden="1" x14ac:dyDescent="0.4">
      <c r="A1633" s="43">
        <v>73</v>
      </c>
      <c r="B1633" s="5" t="s">
        <v>161</v>
      </c>
      <c r="C1633" s="5">
        <v>2020</v>
      </c>
      <c r="D1633" s="5" t="s">
        <v>250</v>
      </c>
      <c r="E1633" s="5" t="s">
        <v>247</v>
      </c>
      <c r="F1633" s="60">
        <v>2.6202834413044025</v>
      </c>
      <c r="G1633" s="61">
        <v>7319399</v>
      </c>
      <c r="H1633" s="61">
        <v>5.0345041254451672</v>
      </c>
      <c r="I1633" s="61">
        <f>(I1518+I1610+I1541)/3</f>
        <v>127.55809500402495</v>
      </c>
      <c r="J1633" s="61">
        <v>967706086.20204496</v>
      </c>
      <c r="K1633" s="61">
        <f t="shared" si="69"/>
        <v>83.527268943848966</v>
      </c>
      <c r="L1633" s="61">
        <v>2593.3550971984691</v>
      </c>
      <c r="M1633" s="61">
        <f>(M1541+M1518+M1610)/3</f>
        <v>23.205773482464135</v>
      </c>
      <c r="N1633" s="60">
        <v>36.29</v>
      </c>
    </row>
    <row r="1634" spans="1:14" hidden="1" x14ac:dyDescent="0.4">
      <c r="A1634" s="43">
        <v>73</v>
      </c>
      <c r="B1634" s="5" t="s">
        <v>161</v>
      </c>
      <c r="C1634" s="5">
        <v>2021</v>
      </c>
      <c r="D1634" s="5" t="s">
        <v>250</v>
      </c>
      <c r="E1634" s="5" t="s">
        <v>247</v>
      </c>
      <c r="F1634" s="60">
        <f>(F1631+F1632+F1633)/3</f>
        <v>2.6820188422009488</v>
      </c>
      <c r="G1634" s="61">
        <v>7425057</v>
      </c>
      <c r="H1634" s="61">
        <v>3.7134483668755252</v>
      </c>
      <c r="I1634" s="61">
        <f>(I1542+I1519+I1611)/3</f>
        <v>158.52289129341986</v>
      </c>
      <c r="J1634" s="61">
        <v>1071913715.60885</v>
      </c>
      <c r="K1634" s="61">
        <f t="shared" si="69"/>
        <v>82.486364045417133</v>
      </c>
      <c r="L1634" s="61">
        <v>2535.6234341357058</v>
      </c>
      <c r="M1634" s="61">
        <f>(M1519+M1542+M1611)/3</f>
        <v>23.230060939005757</v>
      </c>
      <c r="N1634" s="60">
        <v>36.939</v>
      </c>
    </row>
    <row r="1635" spans="1:14" hidden="1" x14ac:dyDescent="0.4">
      <c r="A1635" s="43">
        <v>73</v>
      </c>
      <c r="B1635" s="5" t="s">
        <v>161</v>
      </c>
      <c r="C1635" s="5">
        <v>2022</v>
      </c>
      <c r="D1635" s="5" t="s">
        <v>250</v>
      </c>
      <c r="E1635" s="5" t="s">
        <v>247</v>
      </c>
      <c r="F1635" s="60">
        <f>(F1632+F1633+F1634)/3</f>
        <v>2.6534924748270527</v>
      </c>
      <c r="G1635" s="61">
        <v>7529475</v>
      </c>
      <c r="H1635" s="61">
        <v>15.773945922601101</v>
      </c>
      <c r="I1635" s="61">
        <f>(I1520+I1543+I1612)/3</f>
        <v>209.52887392507853</v>
      </c>
      <c r="J1635" s="61">
        <v>635807276.03908002</v>
      </c>
      <c r="K1635" s="61">
        <f t="shared" si="69"/>
        <v>82.477352475751971</v>
      </c>
      <c r="L1635" s="61">
        <v>2054.4307808649573</v>
      </c>
      <c r="M1635" s="61">
        <f>(M1520+M1543+M1612)/3</f>
        <v>23.22416653852844</v>
      </c>
      <c r="N1635" s="60">
        <v>37.591999999999999</v>
      </c>
    </row>
    <row r="1636" spans="1:14" hidden="1" x14ac:dyDescent="0.4">
      <c r="A1636" s="43">
        <v>74</v>
      </c>
      <c r="B1636" s="5" t="s">
        <v>162</v>
      </c>
      <c r="C1636" s="5">
        <v>2000</v>
      </c>
      <c r="D1636" s="5" t="s">
        <v>251</v>
      </c>
      <c r="E1636" s="5" t="s">
        <v>248</v>
      </c>
      <c r="F1636" s="60">
        <v>2.9268948913433719</v>
      </c>
      <c r="G1636" s="61">
        <v>2367550</v>
      </c>
      <c r="H1636" s="61">
        <v>3.6182272559380095</v>
      </c>
      <c r="I1636" s="61">
        <v>93.661833820107205</v>
      </c>
      <c r="J1636" s="61">
        <v>324184857.47056299</v>
      </c>
      <c r="K1636" s="61">
        <v>81.53624741391485</v>
      </c>
      <c r="L1636" s="61">
        <v>3361.6408688027504</v>
      </c>
      <c r="M1636" s="61">
        <v>39.619883040935669</v>
      </c>
      <c r="N1636" s="60">
        <v>68.066999999999993</v>
      </c>
    </row>
    <row r="1637" spans="1:14" hidden="1" x14ac:dyDescent="0.4">
      <c r="A1637" s="43">
        <v>74</v>
      </c>
      <c r="B1637" s="5" t="s">
        <v>162</v>
      </c>
      <c r="C1637" s="5">
        <v>2001</v>
      </c>
      <c r="D1637" s="5" t="s">
        <v>251</v>
      </c>
      <c r="E1637" s="5" t="s">
        <v>248</v>
      </c>
      <c r="F1637" s="60">
        <v>3.1479096514160285</v>
      </c>
      <c r="G1637" s="61">
        <v>2337170</v>
      </c>
      <c r="H1637" s="61">
        <v>2.302500751575252</v>
      </c>
      <c r="I1637" s="61">
        <v>91.545501383202605</v>
      </c>
      <c r="J1637" s="61">
        <v>173500715.82504201</v>
      </c>
      <c r="K1637" s="61">
        <v>86.368391133303092</v>
      </c>
      <c r="L1637" s="61">
        <v>3578.0019004135061</v>
      </c>
      <c r="M1637" s="61">
        <v>36</v>
      </c>
      <c r="N1637" s="60">
        <v>67.95</v>
      </c>
    </row>
    <row r="1638" spans="1:14" hidden="1" x14ac:dyDescent="0.4">
      <c r="A1638" s="43">
        <v>74</v>
      </c>
      <c r="B1638" s="5" t="s">
        <v>162</v>
      </c>
      <c r="C1638" s="5">
        <v>2002</v>
      </c>
      <c r="D1638" s="5" t="s">
        <v>251</v>
      </c>
      <c r="E1638" s="5" t="s">
        <v>248</v>
      </c>
      <c r="F1638" s="60">
        <v>3.1825322172841601</v>
      </c>
      <c r="G1638" s="61">
        <v>2310173</v>
      </c>
      <c r="H1638" s="61">
        <v>5.0727491511578506</v>
      </c>
      <c r="I1638" s="61">
        <v>89.127936204205895</v>
      </c>
      <c r="J1638" s="61">
        <v>160090702.16043201</v>
      </c>
      <c r="K1638" s="61">
        <v>83.206344240346453</v>
      </c>
      <c r="L1638" s="61">
        <v>4136.9332968895069</v>
      </c>
      <c r="M1638" s="61">
        <v>34.439834024896257</v>
      </c>
      <c r="N1638" s="60">
        <v>67.849999999999994</v>
      </c>
    </row>
    <row r="1639" spans="1:14" hidden="1" x14ac:dyDescent="0.4">
      <c r="A1639" s="43">
        <v>74</v>
      </c>
      <c r="B1639" s="5" t="s">
        <v>162</v>
      </c>
      <c r="C1639" s="5">
        <v>2003</v>
      </c>
      <c r="D1639" s="5" t="s">
        <v>251</v>
      </c>
      <c r="E1639" s="5" t="s">
        <v>248</v>
      </c>
      <c r="F1639" s="60">
        <v>3.3187715667484716</v>
      </c>
      <c r="G1639" s="61">
        <v>2287955</v>
      </c>
      <c r="H1639" s="61">
        <v>5.0181073743907234</v>
      </c>
      <c r="I1639" s="61">
        <v>85.025305613295501</v>
      </c>
      <c r="J1639" s="61">
        <v>316652176.39383</v>
      </c>
      <c r="K1639" s="61">
        <v>84.611179953431929</v>
      </c>
      <c r="L1639" s="61">
        <v>5145.1952319024103</v>
      </c>
      <c r="M1639" s="61">
        <v>32.707774798927616</v>
      </c>
      <c r="N1639" s="60">
        <v>67.8</v>
      </c>
    </row>
    <row r="1640" spans="1:14" hidden="1" x14ac:dyDescent="0.4">
      <c r="A1640" s="43">
        <v>74</v>
      </c>
      <c r="B1640" s="5" t="s">
        <v>162</v>
      </c>
      <c r="C1640" s="5">
        <v>2004</v>
      </c>
      <c r="D1640" s="5" t="s">
        <v>251</v>
      </c>
      <c r="E1640" s="5" t="s">
        <v>248</v>
      </c>
      <c r="F1640" s="60">
        <v>3.3654836106935462</v>
      </c>
      <c r="G1640" s="61">
        <v>2263122</v>
      </c>
      <c r="H1640" s="61">
        <v>7.0623006210565222</v>
      </c>
      <c r="I1640" s="61">
        <v>85.765318554866198</v>
      </c>
      <c r="J1640" s="61">
        <v>591589970.74314499</v>
      </c>
      <c r="K1640" s="61">
        <v>93.135676181157265</v>
      </c>
      <c r="L1640" s="61">
        <v>6378.6665205711506</v>
      </c>
      <c r="M1640" s="61">
        <v>29.679144385026738</v>
      </c>
      <c r="N1640" s="60">
        <v>67.900000000000006</v>
      </c>
    </row>
    <row r="1641" spans="1:14" hidden="1" x14ac:dyDescent="0.4">
      <c r="A1641" s="43">
        <v>74</v>
      </c>
      <c r="B1641" s="5" t="s">
        <v>162</v>
      </c>
      <c r="C1641" s="5">
        <v>2005</v>
      </c>
      <c r="D1641" s="5" t="s">
        <v>251</v>
      </c>
      <c r="E1641" s="5" t="s">
        <v>248</v>
      </c>
      <c r="F1641" s="60">
        <v>3.4460440620171795</v>
      </c>
      <c r="G1641" s="61">
        <v>2238799</v>
      </c>
      <c r="H1641" s="61">
        <v>11.199010819183016</v>
      </c>
      <c r="I1641" s="61">
        <v>83.9481542425698</v>
      </c>
      <c r="J1641" s="61">
        <v>809856372.41932201</v>
      </c>
      <c r="K1641" s="61">
        <v>100.23575128016699</v>
      </c>
      <c r="L1641" s="61">
        <v>7594.9023843136174</v>
      </c>
      <c r="M1641" s="61">
        <v>29.023746701846964</v>
      </c>
      <c r="N1641" s="60">
        <v>68</v>
      </c>
    </row>
    <row r="1642" spans="1:14" hidden="1" x14ac:dyDescent="0.4">
      <c r="A1642" s="43">
        <v>74</v>
      </c>
      <c r="B1642" s="5" t="s">
        <v>162</v>
      </c>
      <c r="C1642" s="5">
        <v>2006</v>
      </c>
      <c r="D1642" s="5" t="s">
        <v>251</v>
      </c>
      <c r="E1642" s="5" t="s">
        <v>248</v>
      </c>
      <c r="F1642" s="60">
        <v>3.6963843060427153</v>
      </c>
      <c r="G1642" s="61">
        <v>2218357</v>
      </c>
      <c r="H1642" s="61">
        <v>12.43355346779984</v>
      </c>
      <c r="I1642" s="61">
        <v>86.421497964857394</v>
      </c>
      <c r="J1642" s="61">
        <v>1705667383.8154299</v>
      </c>
      <c r="K1642" s="61">
        <v>100.13298272050216</v>
      </c>
      <c r="L1642" s="61">
        <v>9723.4469017477877</v>
      </c>
      <c r="M1642" s="61">
        <v>27.770859277708592</v>
      </c>
      <c r="N1642" s="60">
        <v>67.966999999999999</v>
      </c>
    </row>
    <row r="1643" spans="1:14" hidden="1" x14ac:dyDescent="0.4">
      <c r="A1643" s="43">
        <v>74</v>
      </c>
      <c r="B1643" s="5" t="s">
        <v>162</v>
      </c>
      <c r="C1643" s="5">
        <v>2007</v>
      </c>
      <c r="D1643" s="5" t="s">
        <v>251</v>
      </c>
      <c r="E1643" s="5" t="s">
        <v>248</v>
      </c>
      <c r="F1643" s="60">
        <v>3.8775180939179439</v>
      </c>
      <c r="G1643" s="61">
        <v>2200325</v>
      </c>
      <c r="H1643" s="61">
        <v>20.062671016917278</v>
      </c>
      <c r="I1643" s="61">
        <v>92.800914497823001</v>
      </c>
      <c r="J1643" s="61">
        <v>2713412662.1200099</v>
      </c>
      <c r="K1643" s="61">
        <v>95.573285501181388</v>
      </c>
      <c r="L1643" s="61">
        <v>14113.529127732671</v>
      </c>
      <c r="M1643" s="61">
        <v>25.119617224880386</v>
      </c>
      <c r="N1643" s="60">
        <v>67.900000000000006</v>
      </c>
    </row>
    <row r="1644" spans="1:14" hidden="1" x14ac:dyDescent="0.4">
      <c r="A1644" s="43">
        <v>74</v>
      </c>
      <c r="B1644" s="5" t="s">
        <v>162</v>
      </c>
      <c r="C1644" s="5">
        <v>2008</v>
      </c>
      <c r="D1644" s="5" t="s">
        <v>251</v>
      </c>
      <c r="E1644" s="5" t="s">
        <v>248</v>
      </c>
      <c r="F1644" s="60">
        <v>3.7228760835558541</v>
      </c>
      <c r="G1644" s="61">
        <v>2177322</v>
      </c>
      <c r="H1644" s="61">
        <v>11.662247422827974</v>
      </c>
      <c r="I1644" s="61">
        <v>102.21690823813501</v>
      </c>
      <c r="J1644" s="61">
        <v>1434273758.18366</v>
      </c>
      <c r="K1644" s="61">
        <v>91.176455359484578</v>
      </c>
      <c r="L1644" s="61">
        <v>16467.143687940461</v>
      </c>
      <c r="M1644" s="61">
        <v>25.818639798488661</v>
      </c>
      <c r="N1644" s="60">
        <v>67.834000000000003</v>
      </c>
    </row>
    <row r="1645" spans="1:14" hidden="1" x14ac:dyDescent="0.4">
      <c r="A1645" s="43">
        <v>74</v>
      </c>
      <c r="B1645" s="5" t="s">
        <v>162</v>
      </c>
      <c r="C1645" s="5">
        <v>2009</v>
      </c>
      <c r="D1645" s="5" t="s">
        <v>251</v>
      </c>
      <c r="E1645" s="5" t="s">
        <v>248</v>
      </c>
      <c r="F1645" s="60">
        <v>3.4384865261625399</v>
      </c>
      <c r="G1645" s="61">
        <v>2141669</v>
      </c>
      <c r="H1645" s="61">
        <v>-9.6536757973700134</v>
      </c>
      <c r="I1645" s="61">
        <v>108.01180362855899</v>
      </c>
      <c r="J1645" s="61">
        <v>-150022148.43926701</v>
      </c>
      <c r="K1645" s="61">
        <v>86.41245308949344</v>
      </c>
      <c r="L1645" s="61">
        <v>12331.928552408934</v>
      </c>
      <c r="M1645" s="61">
        <v>27.576601671309191</v>
      </c>
      <c r="N1645" s="60">
        <v>67.813999999999993</v>
      </c>
    </row>
    <row r="1646" spans="1:14" hidden="1" x14ac:dyDescent="0.4">
      <c r="A1646" s="43">
        <v>74</v>
      </c>
      <c r="B1646" s="5" t="s">
        <v>162</v>
      </c>
      <c r="C1646" s="5">
        <v>2010</v>
      </c>
      <c r="D1646" s="5" t="s">
        <v>251</v>
      </c>
      <c r="E1646" s="5" t="s">
        <v>248</v>
      </c>
      <c r="F1646" s="60">
        <v>4.0609662201944641</v>
      </c>
      <c r="G1646" s="61">
        <v>2097555</v>
      </c>
      <c r="H1646" s="61">
        <v>-0.36064695497627497</v>
      </c>
      <c r="I1646" s="61">
        <v>100</v>
      </c>
      <c r="J1646" s="61">
        <v>474983591.19769198</v>
      </c>
      <c r="K1646" s="61">
        <v>108.60478063332665</v>
      </c>
      <c r="L1646" s="61">
        <v>11420.994003283575</v>
      </c>
      <c r="M1646" s="61">
        <v>29.419035846724352</v>
      </c>
      <c r="N1646" s="60">
        <v>67.840999999999994</v>
      </c>
    </row>
    <row r="1647" spans="1:14" hidden="1" x14ac:dyDescent="0.4">
      <c r="A1647" s="43">
        <v>74</v>
      </c>
      <c r="B1647" s="5" t="s">
        <v>162</v>
      </c>
      <c r="C1647" s="5">
        <v>2011</v>
      </c>
      <c r="D1647" s="5" t="s">
        <v>251</v>
      </c>
      <c r="E1647" s="5" t="s">
        <v>248</v>
      </c>
      <c r="F1647" s="60">
        <v>3.83418240149458</v>
      </c>
      <c r="G1647" s="61">
        <v>2059709</v>
      </c>
      <c r="H1647" s="61">
        <v>6.5234408708569731</v>
      </c>
      <c r="I1647" s="61">
        <v>102.068485740675</v>
      </c>
      <c r="J1647" s="61">
        <v>1519518896.4556201</v>
      </c>
      <c r="K1647" s="61">
        <v>125.49044618859493</v>
      </c>
      <c r="L1647" s="61">
        <v>13338.96223508517</v>
      </c>
      <c r="M1647" s="61">
        <v>29.700272479564031</v>
      </c>
      <c r="N1647" s="60">
        <v>67.869</v>
      </c>
    </row>
    <row r="1648" spans="1:14" hidden="1" x14ac:dyDescent="0.4">
      <c r="A1648" s="43">
        <v>74</v>
      </c>
      <c r="B1648" s="5" t="s">
        <v>162</v>
      </c>
      <c r="C1648" s="5">
        <v>2012</v>
      </c>
      <c r="D1648" s="5" t="s">
        <v>251</v>
      </c>
      <c r="E1648" s="5" t="s">
        <v>248</v>
      </c>
      <c r="F1648" s="60">
        <v>3.721491073917119</v>
      </c>
      <c r="G1648" s="61">
        <v>2034319</v>
      </c>
      <c r="H1648" s="61">
        <v>3.6339995760225889</v>
      </c>
      <c r="I1648" s="61">
        <v>98.798632810428302</v>
      </c>
      <c r="J1648" s="61">
        <v>1080778947.54652</v>
      </c>
      <c r="K1648" s="61">
        <v>128.22844171040967</v>
      </c>
      <c r="L1648" s="61">
        <v>13847.33793931943</v>
      </c>
      <c r="M1648" s="61">
        <v>28.183118741058657</v>
      </c>
      <c r="N1648" s="60">
        <v>67.897000000000006</v>
      </c>
    </row>
    <row r="1649" spans="1:14" hidden="1" x14ac:dyDescent="0.4">
      <c r="A1649" s="43">
        <v>74</v>
      </c>
      <c r="B1649" s="5" t="s">
        <v>162</v>
      </c>
      <c r="C1649" s="5">
        <v>2013</v>
      </c>
      <c r="D1649" s="5" t="s">
        <v>251</v>
      </c>
      <c r="E1649" s="5" t="s">
        <v>248</v>
      </c>
      <c r="F1649" s="60">
        <v>3.7027854362935972</v>
      </c>
      <c r="G1649" s="61">
        <v>2012647</v>
      </c>
      <c r="H1649" s="61">
        <v>1.7184194889033932</v>
      </c>
      <c r="I1649" s="61">
        <v>98.505818773013203</v>
      </c>
      <c r="J1649" s="61">
        <v>989283879.35947895</v>
      </c>
      <c r="K1649" s="61">
        <v>125.15785522095246</v>
      </c>
      <c r="L1649" s="61">
        <v>15007.491856171901</v>
      </c>
      <c r="M1649" s="61">
        <v>30.101302460202607</v>
      </c>
      <c r="N1649" s="60">
        <v>67.924999999999997</v>
      </c>
    </row>
    <row r="1650" spans="1:14" hidden="1" x14ac:dyDescent="0.4">
      <c r="A1650" s="43">
        <v>74</v>
      </c>
      <c r="B1650" s="5" t="s">
        <v>162</v>
      </c>
      <c r="C1650" s="5">
        <v>2014</v>
      </c>
      <c r="D1650" s="5" t="s">
        <v>251</v>
      </c>
      <c r="E1650" s="5" t="s">
        <v>248</v>
      </c>
      <c r="F1650" s="60">
        <v>3.6525056400348683</v>
      </c>
      <c r="G1650" s="61">
        <v>1993782</v>
      </c>
      <c r="H1650" s="61">
        <v>1.9155880146419975</v>
      </c>
      <c r="I1650" s="61">
        <v>99.878644525121203</v>
      </c>
      <c r="J1650" s="61">
        <v>1045107101.1976</v>
      </c>
      <c r="K1650" s="61">
        <v>125.27927305917488</v>
      </c>
      <c r="L1650" s="61">
        <v>15742.391338190771</v>
      </c>
      <c r="M1650" s="61">
        <v>26.636904761904763</v>
      </c>
      <c r="N1650" s="60">
        <v>67.951999999999998</v>
      </c>
    </row>
    <row r="1651" spans="1:14" hidden="1" x14ac:dyDescent="0.4">
      <c r="A1651" s="43">
        <v>74</v>
      </c>
      <c r="B1651" s="5" t="s">
        <v>162</v>
      </c>
      <c r="C1651" s="5">
        <v>2015</v>
      </c>
      <c r="D1651" s="5" t="s">
        <v>251</v>
      </c>
      <c r="E1651" s="5" t="s">
        <v>248</v>
      </c>
      <c r="F1651" s="60">
        <v>3.6995196525761722</v>
      </c>
      <c r="G1651" s="61">
        <v>1977527</v>
      </c>
      <c r="H1651" s="61">
        <v>0.11571247401465712</v>
      </c>
      <c r="I1651" s="61">
        <v>98.152468717061794</v>
      </c>
      <c r="J1651" s="61">
        <v>812843819.51790905</v>
      </c>
      <c r="K1651" s="61">
        <v>122.29936473547302</v>
      </c>
      <c r="L1651" s="61">
        <v>13786.456795311369</v>
      </c>
      <c r="M1651" s="61">
        <f t="shared" ref="M1651:M1658" si="70">(M1650+M1649+M1648)/3</f>
        <v>28.307108654388674</v>
      </c>
      <c r="N1651" s="60">
        <v>67.98</v>
      </c>
    </row>
    <row r="1652" spans="1:14" hidden="1" x14ac:dyDescent="0.4">
      <c r="A1652" s="43">
        <v>74</v>
      </c>
      <c r="B1652" s="5" t="s">
        <v>162</v>
      </c>
      <c r="C1652" s="5">
        <v>2016</v>
      </c>
      <c r="D1652" s="5" t="s">
        <v>251</v>
      </c>
      <c r="E1652" s="5" t="s">
        <v>248</v>
      </c>
      <c r="F1652" s="60">
        <v>3.6464225988077796</v>
      </c>
      <c r="G1652" s="61">
        <v>1959537</v>
      </c>
      <c r="H1652" s="61">
        <v>0.86339249455707545</v>
      </c>
      <c r="I1652" s="61">
        <v>99.725103870091601</v>
      </c>
      <c r="J1652" s="61">
        <v>335420977.516689</v>
      </c>
      <c r="K1652" s="61">
        <v>118.91063312265453</v>
      </c>
      <c r="L1652" s="61">
        <v>14331.751588504894</v>
      </c>
      <c r="M1652" s="61">
        <f t="shared" si="70"/>
        <v>28.348438625498684</v>
      </c>
      <c r="N1652" s="60">
        <v>68.021000000000001</v>
      </c>
    </row>
    <row r="1653" spans="1:14" hidden="1" x14ac:dyDescent="0.4">
      <c r="A1653" s="43">
        <v>74</v>
      </c>
      <c r="B1653" s="5" t="s">
        <v>162</v>
      </c>
      <c r="C1653" s="5">
        <v>2017</v>
      </c>
      <c r="D1653" s="5" t="s">
        <v>251</v>
      </c>
      <c r="E1653" s="5" t="s">
        <v>248</v>
      </c>
      <c r="F1653" s="60">
        <v>3.6641561736709214</v>
      </c>
      <c r="G1653" s="61">
        <v>1942248</v>
      </c>
      <c r="H1653" s="61">
        <v>2.9478772084135869</v>
      </c>
      <c r="I1653" s="61">
        <v>100.41937699213</v>
      </c>
      <c r="J1653" s="61">
        <v>1189988063.1761799</v>
      </c>
      <c r="K1653" s="61">
        <v>123.85231144193394</v>
      </c>
      <c r="L1653" s="61">
        <v>15695.11515410587</v>
      </c>
      <c r="M1653" s="61">
        <f t="shared" si="70"/>
        <v>27.764150680597371</v>
      </c>
      <c r="N1653" s="60">
        <v>68.075000000000003</v>
      </c>
    </row>
    <row r="1654" spans="1:14" hidden="1" x14ac:dyDescent="0.4">
      <c r="A1654" s="43">
        <v>74</v>
      </c>
      <c r="B1654" s="5" t="s">
        <v>162</v>
      </c>
      <c r="C1654" s="5">
        <v>2018</v>
      </c>
      <c r="D1654" s="5" t="s">
        <v>251</v>
      </c>
      <c r="E1654" s="5" t="s">
        <v>248</v>
      </c>
      <c r="F1654" s="60">
        <v>4.039697505258995</v>
      </c>
      <c r="G1654" s="61">
        <v>1927174</v>
      </c>
      <c r="H1654" s="61">
        <v>3.8925704722621504</v>
      </c>
      <c r="I1654" s="61">
        <v>103.28986425738201</v>
      </c>
      <c r="J1654" s="61">
        <v>424290064.51464802</v>
      </c>
      <c r="K1654" s="61">
        <v>123.62289869544558</v>
      </c>
      <c r="L1654" s="61">
        <v>17865.031094764225</v>
      </c>
      <c r="M1654" s="61">
        <f t="shared" si="70"/>
        <v>28.139899320161575</v>
      </c>
      <c r="N1654" s="60">
        <v>68.141999999999996</v>
      </c>
    </row>
    <row r="1655" spans="1:14" hidden="1" x14ac:dyDescent="0.4">
      <c r="A1655" s="43">
        <v>74</v>
      </c>
      <c r="B1655" s="5" t="s">
        <v>162</v>
      </c>
      <c r="C1655" s="5">
        <v>2019</v>
      </c>
      <c r="D1655" s="5" t="s">
        <v>251</v>
      </c>
      <c r="E1655" s="5" t="s">
        <v>248</v>
      </c>
      <c r="F1655" s="60">
        <v>3.954965508809074</v>
      </c>
      <c r="G1655" s="61">
        <v>1913822</v>
      </c>
      <c r="H1655" s="61">
        <v>4.2558985008764409</v>
      </c>
      <c r="I1655" s="61">
        <v>103.249348777425</v>
      </c>
      <c r="J1655" s="61">
        <v>1114592059.19912</v>
      </c>
      <c r="K1655" s="61">
        <v>120.74313666800455</v>
      </c>
      <c r="L1655" s="61">
        <v>17883.349411321666</v>
      </c>
      <c r="M1655" s="61">
        <f t="shared" si="70"/>
        <v>28.08416287541921</v>
      </c>
      <c r="N1655" s="60">
        <v>68.221999999999994</v>
      </c>
    </row>
    <row r="1656" spans="1:14" hidden="1" x14ac:dyDescent="0.4">
      <c r="A1656" s="43">
        <v>74</v>
      </c>
      <c r="B1656" s="5" t="s">
        <v>162</v>
      </c>
      <c r="C1656" s="5">
        <v>2020</v>
      </c>
      <c r="D1656" s="5" t="s">
        <v>251</v>
      </c>
      <c r="E1656" s="5" t="s">
        <v>248</v>
      </c>
      <c r="F1656" s="60">
        <v>3.6456121684928142</v>
      </c>
      <c r="G1656" s="61">
        <v>1900449</v>
      </c>
      <c r="H1656" s="61">
        <v>2.0708215560783572</v>
      </c>
      <c r="I1656" s="61">
        <v>104.516724802428</v>
      </c>
      <c r="J1656" s="61">
        <v>950092500.04340696</v>
      </c>
      <c r="K1656" s="61">
        <v>120.19728881240057</v>
      </c>
      <c r="L1656" s="61">
        <v>18096.202707339373</v>
      </c>
      <c r="M1656" s="61">
        <f t="shared" si="70"/>
        <v>27.996070958726051</v>
      </c>
      <c r="N1656" s="60">
        <v>68.314999999999998</v>
      </c>
    </row>
    <row r="1657" spans="1:14" hidden="1" x14ac:dyDescent="0.4">
      <c r="A1657" s="43">
        <v>74</v>
      </c>
      <c r="B1657" s="5" t="s">
        <v>162</v>
      </c>
      <c r="C1657" s="5">
        <v>2021</v>
      </c>
      <c r="D1657" s="5" t="s">
        <v>251</v>
      </c>
      <c r="E1657" s="5" t="s">
        <v>248</v>
      </c>
      <c r="F1657" s="60">
        <f>(F1654+F1655+F1656)/3</f>
        <v>3.8800917275202944</v>
      </c>
      <c r="G1657" s="61">
        <v>1884490</v>
      </c>
      <c r="H1657" s="61">
        <v>3.7732370861234301</v>
      </c>
      <c r="I1657" s="61">
        <v>104.975172182984</v>
      </c>
      <c r="J1657" s="61">
        <v>3700189598.2684398</v>
      </c>
      <c r="K1657" s="61">
        <v>132.33403096686877</v>
      </c>
      <c r="L1657" s="61">
        <v>20930.398237418864</v>
      </c>
      <c r="M1657" s="61">
        <f t="shared" si="70"/>
        <v>28.073377718102279</v>
      </c>
      <c r="N1657" s="60">
        <v>68.421000000000006</v>
      </c>
    </row>
    <row r="1658" spans="1:14" hidden="1" x14ac:dyDescent="0.4">
      <c r="A1658" s="43">
        <v>74</v>
      </c>
      <c r="B1658" s="5" t="s">
        <v>162</v>
      </c>
      <c r="C1658" s="5">
        <v>2022</v>
      </c>
      <c r="D1658" s="5" t="s">
        <v>251</v>
      </c>
      <c r="E1658" s="5" t="s">
        <v>248</v>
      </c>
      <c r="F1658" s="60">
        <f>(F1655+F1656+F1657)/3</f>
        <v>3.8268898016073947</v>
      </c>
      <c r="G1658" s="61">
        <v>1879383</v>
      </c>
      <c r="H1658" s="61">
        <v>12.768248417230836</v>
      </c>
      <c r="I1658" s="61">
        <v>108.88598148629799</v>
      </c>
      <c r="J1658" s="61">
        <v>1161689940.11093</v>
      </c>
      <c r="K1658" s="61">
        <v>148.50206436692045</v>
      </c>
      <c r="L1658" s="61">
        <v>21779.504257282504</v>
      </c>
      <c r="M1658" s="61">
        <f t="shared" si="70"/>
        <v>28.051203850749179</v>
      </c>
      <c r="N1658" s="60">
        <v>68.540000000000006</v>
      </c>
    </row>
    <row r="1659" spans="1:14" x14ac:dyDescent="0.4">
      <c r="A1659" s="43">
        <v>75</v>
      </c>
      <c r="B1659" s="5" t="s">
        <v>163</v>
      </c>
      <c r="C1659" s="5">
        <v>2000</v>
      </c>
      <c r="D1659" s="5" t="s">
        <v>249</v>
      </c>
      <c r="E1659" s="5" t="s">
        <v>247</v>
      </c>
      <c r="F1659" s="60">
        <v>3.6274238874685749</v>
      </c>
      <c r="G1659" s="61">
        <v>4320642</v>
      </c>
      <c r="H1659" s="61">
        <v>-2.0879831473281172</v>
      </c>
      <c r="I1659" s="61">
        <f>(I1521+I1590+I1613)/3</f>
        <v>177.14769228984184</v>
      </c>
      <c r="J1659" s="61">
        <v>993475000</v>
      </c>
      <c r="K1659" s="61">
        <v>50.115295926210614</v>
      </c>
      <c r="L1659" s="61">
        <v>3994.8611438888934</v>
      </c>
      <c r="M1659" s="61">
        <v>51.393852751965682</v>
      </c>
      <c r="N1659" s="60">
        <v>86</v>
      </c>
    </row>
    <row r="1660" spans="1:14" x14ac:dyDescent="0.4">
      <c r="A1660" s="43">
        <v>75</v>
      </c>
      <c r="B1660" s="5" t="s">
        <v>163</v>
      </c>
      <c r="C1660" s="5">
        <v>2001</v>
      </c>
      <c r="D1660" s="5" t="s">
        <v>249</v>
      </c>
      <c r="E1660" s="5" t="s">
        <v>247</v>
      </c>
      <c r="F1660" s="60">
        <v>3.8482867037273309</v>
      </c>
      <c r="G1660" s="61">
        <v>4389200</v>
      </c>
      <c r="H1660" s="61">
        <v>-1.5251515455206857</v>
      </c>
      <c r="I1660" s="61">
        <f>(I1522+I1614+I1591)/3</f>
        <v>197.69477057004511</v>
      </c>
      <c r="J1660" s="61">
        <v>1453906999.9000001</v>
      </c>
      <c r="K1660" s="61">
        <v>55.55680835870259</v>
      </c>
      <c r="L1660" s="61">
        <v>4021.1772632327288</v>
      </c>
      <c r="M1660" s="61">
        <v>50.231023102310225</v>
      </c>
      <c r="N1660" s="60">
        <v>86.117999999999995</v>
      </c>
    </row>
    <row r="1661" spans="1:14" x14ac:dyDescent="0.4">
      <c r="A1661" s="43">
        <v>75</v>
      </c>
      <c r="B1661" s="5" t="s">
        <v>163</v>
      </c>
      <c r="C1661" s="5">
        <v>2002</v>
      </c>
      <c r="D1661" s="5" t="s">
        <v>249</v>
      </c>
      <c r="E1661" s="5" t="s">
        <v>247</v>
      </c>
      <c r="F1661" s="60">
        <v>3.786252441717008</v>
      </c>
      <c r="G1661" s="61">
        <v>4446666</v>
      </c>
      <c r="H1661" s="61">
        <v>4.9211879198729918</v>
      </c>
      <c r="I1661" s="61">
        <f>(I1592+I1523+I1615)/3</f>
        <v>93.44396942507467</v>
      </c>
      <c r="J1661" s="61">
        <v>1335970000</v>
      </c>
      <c r="K1661" s="61">
        <v>51.042532557495143</v>
      </c>
      <c r="L1661" s="61">
        <v>4307.1008269949107</v>
      </c>
      <c r="M1661" s="61">
        <v>56.357615894039739</v>
      </c>
      <c r="N1661" s="60">
        <v>86.24</v>
      </c>
    </row>
    <row r="1662" spans="1:14" x14ac:dyDescent="0.4">
      <c r="A1662" s="43">
        <v>75</v>
      </c>
      <c r="B1662" s="5" t="s">
        <v>163</v>
      </c>
      <c r="C1662" s="5">
        <v>2003</v>
      </c>
      <c r="D1662" s="5" t="s">
        <v>249</v>
      </c>
      <c r="E1662" s="5" t="s">
        <v>247</v>
      </c>
      <c r="F1662" s="60">
        <v>3.8658481928304589</v>
      </c>
      <c r="G1662" s="61">
        <v>4504807</v>
      </c>
      <c r="H1662" s="61">
        <v>1.5812524889670811</v>
      </c>
      <c r="I1662" s="61">
        <f>(I1524+I1593+I1616)/3</f>
        <v>80.681873668403966</v>
      </c>
      <c r="J1662" s="61">
        <v>2860020313.18819</v>
      </c>
      <c r="K1662" s="61">
        <v>54.09083402146986</v>
      </c>
      <c r="L1662" s="61">
        <v>4458.1085803753986</v>
      </c>
      <c r="M1662" s="61">
        <v>56.744186046511622</v>
      </c>
      <c r="N1662" s="60">
        <v>86.366</v>
      </c>
    </row>
    <row r="1663" spans="1:14" x14ac:dyDescent="0.4">
      <c r="A1663" s="43">
        <v>75</v>
      </c>
      <c r="B1663" s="5" t="s">
        <v>163</v>
      </c>
      <c r="C1663" s="5">
        <v>2004</v>
      </c>
      <c r="D1663" s="5" t="s">
        <v>249</v>
      </c>
      <c r="E1663" s="5" t="s">
        <v>247</v>
      </c>
      <c r="F1663" s="60">
        <v>3.9082171296343859</v>
      </c>
      <c r="G1663" s="61">
        <v>4574797</v>
      </c>
      <c r="H1663" s="61">
        <v>-1.234661632225496</v>
      </c>
      <c r="I1663" s="61">
        <f>(I1525+I1594+I1617)/3</f>
        <v>80.693983253003253</v>
      </c>
      <c r="J1663" s="61">
        <v>1898780570.45821</v>
      </c>
      <c r="K1663" s="61">
        <v>90.972797027095609</v>
      </c>
      <c r="L1663" s="61">
        <v>4625.3042467326532</v>
      </c>
      <c r="M1663" s="61">
        <v>49.045424621461486</v>
      </c>
      <c r="N1663" s="60">
        <v>86.494</v>
      </c>
    </row>
    <row r="1664" spans="1:14" x14ac:dyDescent="0.4">
      <c r="A1664" s="43">
        <v>75</v>
      </c>
      <c r="B1664" s="5" t="s">
        <v>163</v>
      </c>
      <c r="C1664" s="5">
        <v>2005</v>
      </c>
      <c r="D1664" s="5" t="s">
        <v>249</v>
      </c>
      <c r="E1664" s="5" t="s">
        <v>247</v>
      </c>
      <c r="F1664" s="60">
        <v>3.721459456339419</v>
      </c>
      <c r="G1664" s="61">
        <v>4643044</v>
      </c>
      <c r="H1664" s="61">
        <v>-1.0622070563594548</v>
      </c>
      <c r="I1664" s="61">
        <f>(I1526+I1595+I1618)/3</f>
        <v>83.077731359444712</v>
      </c>
      <c r="J1664" s="61">
        <v>2623502612.4025502</v>
      </c>
      <c r="K1664" s="61">
        <v>92.762656272584991</v>
      </c>
      <c r="L1664" s="61">
        <v>4630.0092135330051</v>
      </c>
      <c r="M1664" s="61">
        <v>50.829875518672196</v>
      </c>
      <c r="N1664" s="60">
        <v>86.626999999999995</v>
      </c>
    </row>
    <row r="1665" spans="1:14" x14ac:dyDescent="0.4">
      <c r="A1665" s="43">
        <v>75</v>
      </c>
      <c r="B1665" s="5" t="s">
        <v>163</v>
      </c>
      <c r="C1665" s="5">
        <v>2006</v>
      </c>
      <c r="D1665" s="5" t="s">
        <v>249</v>
      </c>
      <c r="E1665" s="5" t="s">
        <v>247</v>
      </c>
      <c r="F1665" s="60">
        <v>3.4394423229143891</v>
      </c>
      <c r="G1665" s="61">
        <v>4719864</v>
      </c>
      <c r="H1665" s="61">
        <v>0.88073758637526112</v>
      </c>
      <c r="I1665" s="61">
        <f>(I1527+I1596+I1619)/3</f>
        <v>85.327921435060645</v>
      </c>
      <c r="J1665" s="61">
        <v>2674534372.1990099</v>
      </c>
      <c r="K1665" s="61">
        <v>91.069397029840928</v>
      </c>
      <c r="L1665" s="61">
        <v>4665.9628013454667</v>
      </c>
      <c r="M1665" s="61">
        <v>60.248901903367504</v>
      </c>
      <c r="N1665" s="60">
        <v>86.762</v>
      </c>
    </row>
    <row r="1666" spans="1:14" x14ac:dyDescent="0.4">
      <c r="A1666" s="43">
        <v>75</v>
      </c>
      <c r="B1666" s="5" t="s">
        <v>163</v>
      </c>
      <c r="C1666" s="5">
        <v>2007</v>
      </c>
      <c r="D1666" s="5" t="s">
        <v>249</v>
      </c>
      <c r="E1666" s="5" t="s">
        <v>247</v>
      </c>
      <c r="F1666" s="60">
        <v>3.126990806735185</v>
      </c>
      <c r="G1666" s="61">
        <v>4809608</v>
      </c>
      <c r="H1666" s="61">
        <v>3.1329237227215856</v>
      </c>
      <c r="I1666" s="61">
        <f>(I1528+I1597+I28538/3)</f>
        <v>174.66289320661645</v>
      </c>
      <c r="J1666" s="61">
        <v>3375980757.8597002</v>
      </c>
      <c r="K1666" s="61">
        <v>97.967707966049431</v>
      </c>
      <c r="L1666" s="61">
        <v>5162.0329588035811</v>
      </c>
      <c r="M1666" s="61">
        <v>67.02747710241465</v>
      </c>
      <c r="N1666" s="60">
        <v>86.900999999999996</v>
      </c>
    </row>
    <row r="1667" spans="1:14" x14ac:dyDescent="0.4">
      <c r="A1667" s="43">
        <v>75</v>
      </c>
      <c r="B1667" s="5" t="s">
        <v>163</v>
      </c>
      <c r="C1667" s="5">
        <v>2008</v>
      </c>
      <c r="D1667" s="5" t="s">
        <v>249</v>
      </c>
      <c r="E1667" s="5" t="s">
        <v>247</v>
      </c>
      <c r="F1667" s="60">
        <v>3.8149501607430865</v>
      </c>
      <c r="G1667" s="61">
        <v>4887613</v>
      </c>
      <c r="H1667" s="61">
        <v>7.5332839062505457</v>
      </c>
      <c r="I1667" s="61">
        <f>(I1598+I1529+I1621)/3</f>
        <v>93.099096076813268</v>
      </c>
      <c r="J1667" s="61">
        <v>4333045470.3838301</v>
      </c>
      <c r="K1667" s="61">
        <v>106.62567317619379</v>
      </c>
      <c r="L1667" s="61">
        <v>5957.6967541154827</v>
      </c>
      <c r="M1667" s="61">
        <v>61.00190234622702</v>
      </c>
      <c r="N1667" s="60">
        <v>87.042000000000002</v>
      </c>
    </row>
    <row r="1668" spans="1:14" x14ac:dyDescent="0.4">
      <c r="A1668" s="43">
        <v>75</v>
      </c>
      <c r="B1668" s="5" t="s">
        <v>163</v>
      </c>
      <c r="C1668" s="5">
        <v>2009</v>
      </c>
      <c r="D1668" s="5" t="s">
        <v>249</v>
      </c>
      <c r="E1668" s="5" t="s">
        <v>247</v>
      </c>
      <c r="F1668" s="60">
        <v>4.4237735387946397</v>
      </c>
      <c r="G1668" s="61">
        <v>4951135</v>
      </c>
      <c r="H1668" s="61">
        <v>10.284541002084708</v>
      </c>
      <c r="I1668" s="61">
        <f>(I1599+I1530+I1622)/3</f>
        <v>97.736824686182558</v>
      </c>
      <c r="J1668" s="61">
        <v>4803602660.4561396</v>
      </c>
      <c r="K1668" s="61">
        <v>90.397838861909236</v>
      </c>
      <c r="L1668" s="61">
        <v>7149.7914980484029</v>
      </c>
      <c r="M1668" s="61">
        <v>51.738453554748311</v>
      </c>
      <c r="N1668" s="60">
        <v>87.186999999999998</v>
      </c>
    </row>
    <row r="1669" spans="1:14" x14ac:dyDescent="0.4">
      <c r="A1669" s="43">
        <v>75</v>
      </c>
      <c r="B1669" s="5" t="s">
        <v>163</v>
      </c>
      <c r="C1669" s="5">
        <v>2010</v>
      </c>
      <c r="D1669" s="5" t="s">
        <v>249</v>
      </c>
      <c r="E1669" s="5" t="s">
        <v>247</v>
      </c>
      <c r="F1669" s="60">
        <v>4.1763681492453655</v>
      </c>
      <c r="G1669" s="61">
        <v>4995800</v>
      </c>
      <c r="H1669" s="61">
        <v>0.57860672326313534</v>
      </c>
      <c r="I1669" s="61">
        <f>(I1531+I1600+I1623)/3</f>
        <v>97.516847206136177</v>
      </c>
      <c r="J1669" s="61">
        <v>4279880834.5271602</v>
      </c>
      <c r="K1669" s="61">
        <v>95.096652941624257</v>
      </c>
      <c r="L1669" s="61">
        <v>7695.2454145727852</v>
      </c>
      <c r="M1669" s="61">
        <v>61.813186813186817</v>
      </c>
      <c r="N1669" s="60">
        <v>87.334000000000003</v>
      </c>
    </row>
    <row r="1670" spans="1:14" x14ac:dyDescent="0.4">
      <c r="A1670" s="43">
        <v>75</v>
      </c>
      <c r="B1670" s="5" t="s">
        <v>163</v>
      </c>
      <c r="C1670" s="5">
        <v>2011</v>
      </c>
      <c r="D1670" s="5" t="s">
        <v>249</v>
      </c>
      <c r="E1670" s="5" t="s">
        <v>247</v>
      </c>
      <c r="F1670" s="60">
        <v>4.1971982075124634</v>
      </c>
      <c r="G1670" s="61">
        <v>5045056</v>
      </c>
      <c r="H1670" s="61">
        <v>2.9650806208397569</v>
      </c>
      <c r="I1670" s="61">
        <f>(I1532+I1601+I1624)/3</f>
        <v>104.20128820308912</v>
      </c>
      <c r="J1670" s="61">
        <v>3137050288.4000001</v>
      </c>
      <c r="K1670" s="61">
        <v>102.13988241250311</v>
      </c>
      <c r="L1670" s="61">
        <v>7914.1095681644965</v>
      </c>
      <c r="M1670" s="61">
        <v>63.1891891891892</v>
      </c>
      <c r="N1670" s="60">
        <v>87.483999999999995</v>
      </c>
    </row>
    <row r="1671" spans="1:14" x14ac:dyDescent="0.4">
      <c r="A1671" s="43">
        <v>75</v>
      </c>
      <c r="B1671" s="5" t="s">
        <v>163</v>
      </c>
      <c r="C1671" s="5">
        <v>2012</v>
      </c>
      <c r="D1671" s="5" t="s">
        <v>249</v>
      </c>
      <c r="E1671" s="5" t="s">
        <v>247</v>
      </c>
      <c r="F1671" s="60">
        <v>4.5323624167372651</v>
      </c>
      <c r="G1671" s="61">
        <v>5178337</v>
      </c>
      <c r="H1671" s="61">
        <v>7.4860518754923362</v>
      </c>
      <c r="I1671" s="61">
        <f>(I1533+I1602+I1625)/3</f>
        <v>109.06643035362926</v>
      </c>
      <c r="J1671" s="61">
        <v>3111315000.0999999</v>
      </c>
      <c r="K1671" s="61">
        <v>88.545501923059149</v>
      </c>
      <c r="L1671" s="61">
        <v>8500.1805629402952</v>
      </c>
      <c r="M1671" s="61">
        <v>57.428571428571431</v>
      </c>
      <c r="N1671" s="60">
        <v>87.635999999999996</v>
      </c>
    </row>
    <row r="1672" spans="1:14" x14ac:dyDescent="0.4">
      <c r="A1672" s="43">
        <v>75</v>
      </c>
      <c r="B1672" s="5" t="s">
        <v>163</v>
      </c>
      <c r="C1672" s="5">
        <v>2013</v>
      </c>
      <c r="D1672" s="5" t="s">
        <v>249</v>
      </c>
      <c r="E1672" s="5" t="s">
        <v>247</v>
      </c>
      <c r="F1672" s="60">
        <v>4.0931695513757971</v>
      </c>
      <c r="G1672" s="61">
        <v>5678851</v>
      </c>
      <c r="H1672" s="61">
        <v>2.5784510922661781</v>
      </c>
      <c r="I1672" s="61">
        <f>(I1603+I1534+I1626)/3</f>
        <v>107.9079821523332</v>
      </c>
      <c r="J1672" s="61">
        <v>2661087127.5999999</v>
      </c>
      <c r="K1672" s="61">
        <v>86.17432859205654</v>
      </c>
      <c r="L1672" s="61">
        <v>8255.2092105598495</v>
      </c>
      <c r="M1672" s="61">
        <v>62.693798449612402</v>
      </c>
      <c r="N1672" s="60">
        <v>87.79</v>
      </c>
    </row>
    <row r="1673" spans="1:14" x14ac:dyDescent="0.4">
      <c r="A1673" s="43">
        <v>75</v>
      </c>
      <c r="B1673" s="5" t="s">
        <v>163</v>
      </c>
      <c r="C1673" s="5">
        <v>2014</v>
      </c>
      <c r="D1673" s="5" t="s">
        <v>249</v>
      </c>
      <c r="E1673" s="5" t="s">
        <v>247</v>
      </c>
      <c r="F1673" s="60">
        <v>4.0085478286009915</v>
      </c>
      <c r="G1673" s="61">
        <v>6274342</v>
      </c>
      <c r="H1673" s="61">
        <v>0.10527862325946558</v>
      </c>
      <c r="I1673" s="61">
        <f>(I1535+I1604+I1627)/3</f>
        <v>81.643639751980928</v>
      </c>
      <c r="J1673" s="61">
        <v>2862509426.5999999</v>
      </c>
      <c r="K1673" s="61">
        <v>79.817156592562725</v>
      </c>
      <c r="L1673" s="61">
        <v>7665.3796918625621</v>
      </c>
      <c r="M1673" s="61">
        <v>57.219490388913727</v>
      </c>
      <c r="N1673" s="60">
        <v>87.947000000000003</v>
      </c>
    </row>
    <row r="1674" spans="1:14" x14ac:dyDescent="0.4">
      <c r="A1674" s="43">
        <v>75</v>
      </c>
      <c r="B1674" s="5" t="s">
        <v>163</v>
      </c>
      <c r="C1674" s="5">
        <v>2015</v>
      </c>
      <c r="D1674" s="5" t="s">
        <v>249</v>
      </c>
      <c r="E1674" s="5" t="s">
        <v>247</v>
      </c>
      <c r="F1674" s="60">
        <v>4.2220742810527989</v>
      </c>
      <c r="G1674" s="61">
        <v>6398940</v>
      </c>
      <c r="H1674" s="61">
        <v>3.3357844490219151</v>
      </c>
      <c r="I1674" s="61">
        <f>(I1536+I1605+I1628)/3</f>
        <v>90.497449388511555</v>
      </c>
      <c r="J1674" s="61">
        <v>2159289951.6999998</v>
      </c>
      <c r="K1674" s="61">
        <v>71.839042634781066</v>
      </c>
      <c r="L1674" s="61">
        <v>7802.7513676977624</v>
      </c>
      <c r="M1674" s="61">
        <f t="shared" ref="M1674:M1681" si="71">(M1673+M1672+M1671)/3</f>
        <v>59.113953422365853</v>
      </c>
      <c r="N1674" s="60">
        <v>88.105999999999995</v>
      </c>
    </row>
    <row r="1675" spans="1:14" x14ac:dyDescent="0.4">
      <c r="A1675" s="43">
        <v>75</v>
      </c>
      <c r="B1675" s="5" t="s">
        <v>163</v>
      </c>
      <c r="C1675" s="5">
        <v>2016</v>
      </c>
      <c r="D1675" s="5" t="s">
        <v>249</v>
      </c>
      <c r="E1675" s="5" t="s">
        <v>247</v>
      </c>
      <c r="F1675" s="60">
        <v>4.4347003708006509</v>
      </c>
      <c r="G1675" s="61">
        <v>6258619</v>
      </c>
      <c r="H1675" s="61">
        <v>0.8712952021763698</v>
      </c>
      <c r="I1675" s="61">
        <f>(I1606+I1537+I1629)/3</f>
        <v>93.724368834171756</v>
      </c>
      <c r="J1675" s="61">
        <v>2568485071.0999999</v>
      </c>
      <c r="K1675" s="61">
        <v>67.723617790811602</v>
      </c>
      <c r="L1675" s="61">
        <v>8172.2994759913263</v>
      </c>
      <c r="M1675" s="61">
        <f t="shared" si="71"/>
        <v>59.67574742029732</v>
      </c>
      <c r="N1675" s="60">
        <v>88.266000000000005</v>
      </c>
    </row>
    <row r="1676" spans="1:14" x14ac:dyDescent="0.4">
      <c r="A1676" s="43">
        <v>75</v>
      </c>
      <c r="B1676" s="5" t="s">
        <v>163</v>
      </c>
      <c r="C1676" s="5">
        <v>2017</v>
      </c>
      <c r="D1676" s="5" t="s">
        <v>249</v>
      </c>
      <c r="E1676" s="5" t="s">
        <v>247</v>
      </c>
      <c r="F1676" s="60">
        <v>4.7748726030617172</v>
      </c>
      <c r="G1676" s="61">
        <v>6109252</v>
      </c>
      <c r="H1676" s="61">
        <v>2.7485363221938997</v>
      </c>
      <c r="I1676" s="61">
        <f>(I1607+I1538+I1630)/3</f>
        <v>93.058214670691484</v>
      </c>
      <c r="J1676" s="61">
        <v>2522409653.4000001</v>
      </c>
      <c r="K1676" s="61">
        <v>68.455429259327573</v>
      </c>
      <c r="L1676" s="61">
        <v>8679.8974221236604</v>
      </c>
      <c r="M1676" s="61">
        <f t="shared" si="71"/>
        <v>58.669730410525631</v>
      </c>
      <c r="N1676" s="60">
        <v>88.429000000000002</v>
      </c>
    </row>
    <row r="1677" spans="1:14" x14ac:dyDescent="0.4">
      <c r="A1677" s="43">
        <v>75</v>
      </c>
      <c r="B1677" s="5" t="s">
        <v>163</v>
      </c>
      <c r="C1677" s="5">
        <v>2018</v>
      </c>
      <c r="D1677" s="5" t="s">
        <v>249</v>
      </c>
      <c r="E1677" s="5" t="s">
        <v>247</v>
      </c>
      <c r="F1677" s="60">
        <v>4.6046112153261074</v>
      </c>
      <c r="G1677" s="61">
        <v>5950839</v>
      </c>
      <c r="H1677" s="61">
        <v>5.5224871010746597</v>
      </c>
      <c r="I1677" s="61">
        <f>(I1539+I1608+I1631)/3</f>
        <v>90.209003871553932</v>
      </c>
      <c r="J1677" s="61">
        <v>2658003844.61444</v>
      </c>
      <c r="K1677" s="61">
        <v>68.257307304371835</v>
      </c>
      <c r="L1677" s="61">
        <v>9225.8451548690118</v>
      </c>
      <c r="M1677" s="61">
        <f t="shared" si="71"/>
        <v>59.153143751062935</v>
      </c>
      <c r="N1677" s="60">
        <v>88.593000000000004</v>
      </c>
    </row>
    <row r="1678" spans="1:14" x14ac:dyDescent="0.4">
      <c r="A1678" s="43">
        <v>75</v>
      </c>
      <c r="B1678" s="5" t="s">
        <v>163</v>
      </c>
      <c r="C1678" s="5">
        <v>2019</v>
      </c>
      <c r="D1678" s="5" t="s">
        <v>249</v>
      </c>
      <c r="E1678" s="5" t="s">
        <v>247</v>
      </c>
      <c r="F1678" s="60">
        <v>4.6552979838658768</v>
      </c>
      <c r="G1678" s="61">
        <v>5781907</v>
      </c>
      <c r="H1678" s="61">
        <v>4.0948231557302393</v>
      </c>
      <c r="I1678" s="61">
        <f>(I1540+I1609+I1632)/3</f>
        <v>108.13088511175529</v>
      </c>
      <c r="J1678" s="61">
        <v>1906392482.4038999</v>
      </c>
      <c r="K1678" s="61">
        <v>62.980916010160037</v>
      </c>
      <c r="L1678" s="61">
        <v>8925.4218601707234</v>
      </c>
      <c r="M1678" s="61">
        <f t="shared" si="71"/>
        <v>59.166207193961959</v>
      </c>
      <c r="N1678" s="60">
        <v>88.757999999999996</v>
      </c>
    </row>
    <row r="1679" spans="1:14" x14ac:dyDescent="0.4">
      <c r="A1679" s="43">
        <v>75</v>
      </c>
      <c r="B1679" s="5" t="s">
        <v>163</v>
      </c>
      <c r="C1679" s="5">
        <v>2020</v>
      </c>
      <c r="D1679" s="5" t="s">
        <v>249</v>
      </c>
      <c r="E1679" s="5" t="s">
        <v>247</v>
      </c>
      <c r="F1679" s="60">
        <v>3.7921935368006947</v>
      </c>
      <c r="G1679" s="61">
        <v>5662923</v>
      </c>
      <c r="H1679" s="61">
        <v>85.542042340020572</v>
      </c>
      <c r="I1679" s="61">
        <f>(I1541+I1610+I1633)/3</f>
        <v>129.02156692922244</v>
      </c>
      <c r="J1679" s="61">
        <v>1606894721.93483</v>
      </c>
      <c r="K1679" s="61">
        <v>50.129804287962699</v>
      </c>
      <c r="L1679" s="61">
        <v>5599.9575226073348</v>
      </c>
      <c r="M1679" s="61">
        <f t="shared" si="71"/>
        <v>58.996360451850173</v>
      </c>
      <c r="N1679" s="60">
        <v>88.924999999999997</v>
      </c>
    </row>
    <row r="1680" spans="1:14" x14ac:dyDescent="0.4">
      <c r="A1680" s="43">
        <v>75</v>
      </c>
      <c r="B1680" s="5" t="s">
        <v>163</v>
      </c>
      <c r="C1680" s="5">
        <v>2021</v>
      </c>
      <c r="D1680" s="5" t="s">
        <v>249</v>
      </c>
      <c r="E1680" s="5" t="s">
        <v>247</v>
      </c>
      <c r="F1680" s="60">
        <f>(F1677+F1678+F1679)/3</f>
        <v>4.3507009119975599</v>
      </c>
      <c r="G1680" s="61">
        <v>5592631</v>
      </c>
      <c r="H1680" s="61">
        <v>150.00071680373662</v>
      </c>
      <c r="I1680" s="61">
        <f>(I1542+I1611+I1634)/3</f>
        <v>161.1126946560822</v>
      </c>
      <c r="J1680" s="61">
        <v>599778320.74704397</v>
      </c>
      <c r="K1680" s="61">
        <v>78.828620402524123</v>
      </c>
      <c r="L1680" s="61">
        <v>4136.1465751601254</v>
      </c>
      <c r="M1680" s="61">
        <f t="shared" si="71"/>
        <v>59.105237132291684</v>
      </c>
      <c r="N1680" s="60">
        <v>89.093000000000004</v>
      </c>
    </row>
    <row r="1681" spans="1:14" x14ac:dyDescent="0.4">
      <c r="A1681" s="43">
        <v>75</v>
      </c>
      <c r="B1681" s="5" t="s">
        <v>163</v>
      </c>
      <c r="C1681" s="5">
        <v>2022</v>
      </c>
      <c r="D1681" s="5" t="s">
        <v>249</v>
      </c>
      <c r="E1681" s="5" t="s">
        <v>247</v>
      </c>
      <c r="F1681" s="60">
        <f>(F1678+F1679+F1680)/3</f>
        <v>4.2660641442213771</v>
      </c>
      <c r="G1681" s="61">
        <v>5489739</v>
      </c>
      <c r="H1681" s="61">
        <f>(H1680+H1679+H1678)/3</f>
        <v>79.879194099829149</v>
      </c>
      <c r="I1681" s="61">
        <f>(I1612+I1543+I1635)/3</f>
        <v>214.01993352497718</v>
      </c>
      <c r="J1681" s="61">
        <v>526828803.83636498</v>
      </c>
      <c r="K1681" s="61">
        <f>(K1680+K1679+K1678)/3</f>
        <v>63.979780233548951</v>
      </c>
      <c r="L1681" s="61">
        <f>(L1680+L1679+L1678)/3</f>
        <v>6220.5086526460609</v>
      </c>
      <c r="M1681" s="61">
        <f t="shared" si="71"/>
        <v>59.089268259367941</v>
      </c>
      <c r="N1681" s="60">
        <v>89.262</v>
      </c>
    </row>
    <row r="1682" spans="1:14" x14ac:dyDescent="0.4">
      <c r="A1682" s="43">
        <v>76</v>
      </c>
      <c r="B1682" s="5" t="s">
        <v>164</v>
      </c>
      <c r="C1682" s="5">
        <v>2000</v>
      </c>
      <c r="D1682" s="5" t="s">
        <v>249</v>
      </c>
      <c r="E1682" s="5" t="s">
        <v>254</v>
      </c>
      <c r="F1682" s="60">
        <v>0.87434892901637629</v>
      </c>
      <c r="G1682" s="61">
        <v>1998630</v>
      </c>
      <c r="H1682" s="61">
        <v>6.3002182125587467</v>
      </c>
      <c r="I1682" s="61">
        <v>142.92911524383899</v>
      </c>
      <c r="J1682" s="61">
        <v>32403928.087932602</v>
      </c>
      <c r="K1682" s="61">
        <f t="shared" ref="K1682:K1688" si="72">K1683*0.95</f>
        <v>115.25983665141263</v>
      </c>
      <c r="L1682" s="61">
        <v>443.94994967592584</v>
      </c>
      <c r="M1682" s="61">
        <f>(M1613+M1590+M1659)/3</f>
        <v>43.991955667773482</v>
      </c>
      <c r="N1682" s="60">
        <v>19.547999999999998</v>
      </c>
    </row>
    <row r="1683" spans="1:14" x14ac:dyDescent="0.4">
      <c r="A1683" s="43">
        <v>76</v>
      </c>
      <c r="B1683" s="5" t="s">
        <v>164</v>
      </c>
      <c r="C1683" s="5">
        <v>2001</v>
      </c>
      <c r="D1683" s="5" t="s">
        <v>249</v>
      </c>
      <c r="E1683" s="5" t="s">
        <v>254</v>
      </c>
      <c r="F1683" s="60">
        <v>0.88563336439151708</v>
      </c>
      <c r="G1683" s="61">
        <v>1999473</v>
      </c>
      <c r="H1683" s="61">
        <v>11.473054536368068</v>
      </c>
      <c r="I1683" s="61">
        <v>123.35660013744101</v>
      </c>
      <c r="J1683" s="61">
        <v>29695245.8764432</v>
      </c>
      <c r="K1683" s="61">
        <f t="shared" si="72"/>
        <v>121.32614384359225</v>
      </c>
      <c r="L1683" s="61">
        <v>412.96229618438923</v>
      </c>
      <c r="M1683" s="61">
        <f>(M1591+M1614+M1660)/3</f>
        <v>43.616731078851011</v>
      </c>
      <c r="N1683" s="60">
        <v>20.067</v>
      </c>
    </row>
    <row r="1684" spans="1:14" x14ac:dyDescent="0.4">
      <c r="A1684" s="43">
        <v>76</v>
      </c>
      <c r="B1684" s="5" t="s">
        <v>164</v>
      </c>
      <c r="C1684" s="5">
        <v>2002</v>
      </c>
      <c r="D1684" s="5" t="s">
        <v>249</v>
      </c>
      <c r="E1684" s="5" t="s">
        <v>254</v>
      </c>
      <c r="F1684" s="60">
        <v>0.90151156375811381</v>
      </c>
      <c r="G1684" s="61">
        <v>1997534</v>
      </c>
      <c r="H1684" s="61">
        <v>14.206932562727289</v>
      </c>
      <c r="I1684" s="61">
        <v>77.444144822056302</v>
      </c>
      <c r="J1684" s="61">
        <v>28391254.961736999</v>
      </c>
      <c r="K1684" s="61">
        <f t="shared" si="72"/>
        <v>127.71173036167606</v>
      </c>
      <c r="L1684" s="61">
        <v>388.3674763774435</v>
      </c>
      <c r="M1684" s="61">
        <f>(M1592+M1615+M1661)/3</f>
        <v>39.142341632056571</v>
      </c>
      <c r="N1684" s="60">
        <v>20.597000000000001</v>
      </c>
    </row>
    <row r="1685" spans="1:14" x14ac:dyDescent="0.4">
      <c r="A1685" s="43">
        <v>76</v>
      </c>
      <c r="B1685" s="5" t="s">
        <v>164</v>
      </c>
      <c r="C1685" s="5">
        <v>2003</v>
      </c>
      <c r="D1685" s="5" t="s">
        <v>249</v>
      </c>
      <c r="E1685" s="5" t="s">
        <v>254</v>
      </c>
      <c r="F1685" s="60">
        <v>0.91574135863484241</v>
      </c>
      <c r="G1685" s="61">
        <v>1993030</v>
      </c>
      <c r="H1685" s="61">
        <v>2.4388131721194242</v>
      </c>
      <c r="I1685" s="61">
        <v>111.21192673935499</v>
      </c>
      <c r="J1685" s="61">
        <v>43948139.983982503</v>
      </c>
      <c r="K1685" s="61">
        <f t="shared" si="72"/>
        <v>134.43340038071165</v>
      </c>
      <c r="L1685" s="61">
        <v>580.93728382899758</v>
      </c>
      <c r="M1685" s="61">
        <f>(M1593+M1616+M1662)/3</f>
        <v>38.058836676728184</v>
      </c>
      <c r="N1685" s="60">
        <v>21.137</v>
      </c>
    </row>
    <row r="1686" spans="1:14" x14ac:dyDescent="0.4">
      <c r="A1686" s="43">
        <v>76</v>
      </c>
      <c r="B1686" s="5" t="s">
        <v>164</v>
      </c>
      <c r="C1686" s="5">
        <v>2004</v>
      </c>
      <c r="D1686" s="5" t="s">
        <v>249</v>
      </c>
      <c r="E1686" s="5" t="s">
        <v>254</v>
      </c>
      <c r="F1686" s="60">
        <v>0.94284027674243376</v>
      </c>
      <c r="G1686" s="61">
        <v>1985384</v>
      </c>
      <c r="H1686" s="61">
        <v>9.6003925246777726</v>
      </c>
      <c r="I1686" s="61">
        <v>128.76374447811</v>
      </c>
      <c r="J1686" s="61">
        <v>55671430.938442901</v>
      </c>
      <c r="K1686" s="61">
        <f t="shared" si="72"/>
        <v>141.50884250601226</v>
      </c>
      <c r="L1686" s="61">
        <v>761.1810387917227</v>
      </c>
      <c r="M1686" s="61">
        <f>(M1939+M2008+M2054)/3</f>
        <v>54.036412970625939</v>
      </c>
      <c r="N1686" s="60">
        <v>21.689</v>
      </c>
    </row>
    <row r="1687" spans="1:14" x14ac:dyDescent="0.4">
      <c r="A1687" s="43">
        <v>76</v>
      </c>
      <c r="B1687" s="5" t="s">
        <v>164</v>
      </c>
      <c r="C1687" s="5">
        <v>2005</v>
      </c>
      <c r="D1687" s="5" t="s">
        <v>249</v>
      </c>
      <c r="E1687" s="5" t="s">
        <v>254</v>
      </c>
      <c r="F1687" s="60">
        <v>0.96160459264173992</v>
      </c>
      <c r="G1687" s="61">
        <v>1977424</v>
      </c>
      <c r="H1687" s="61">
        <v>5.9228429410574961</v>
      </c>
      <c r="I1687" s="61">
        <v>130.401021971424</v>
      </c>
      <c r="J1687" s="61">
        <v>27438279.6374855</v>
      </c>
      <c r="K1687" s="61">
        <f t="shared" si="72"/>
        <v>148.95667632211817</v>
      </c>
      <c r="L1687" s="61">
        <v>850.77531550755577</v>
      </c>
      <c r="M1687" s="61">
        <f>(M1595+M1618+M1664)/3</f>
        <v>41.915959780100373</v>
      </c>
      <c r="N1687" s="60">
        <v>22.248999999999999</v>
      </c>
    </row>
    <row r="1688" spans="1:14" x14ac:dyDescent="0.4">
      <c r="A1688" s="43">
        <v>76</v>
      </c>
      <c r="B1688" s="5" t="s">
        <v>164</v>
      </c>
      <c r="C1688" s="5">
        <v>2006</v>
      </c>
      <c r="D1688" s="5" t="s">
        <v>249</v>
      </c>
      <c r="E1688" s="5" t="s">
        <v>254</v>
      </c>
      <c r="F1688" s="60">
        <v>0.97279413996499364</v>
      </c>
      <c r="G1688" s="61">
        <v>1976780</v>
      </c>
      <c r="H1688" s="61">
        <v>9.3109888729949972</v>
      </c>
      <c r="I1688" s="61">
        <v>128.37822020716101</v>
      </c>
      <c r="J1688" s="61">
        <v>24322286.690976899</v>
      </c>
      <c r="K1688" s="61">
        <f t="shared" si="72"/>
        <v>156.79650139170334</v>
      </c>
      <c r="L1688" s="61">
        <v>910.61856339836254</v>
      </c>
      <c r="M1688" s="61">
        <f>(M1596+M1619+M1665)/3</f>
        <v>44.002747580027524</v>
      </c>
      <c r="N1688" s="60">
        <v>22.82</v>
      </c>
    </row>
    <row r="1689" spans="1:14" x14ac:dyDescent="0.4">
      <c r="A1689" s="43">
        <v>76</v>
      </c>
      <c r="B1689" s="5" t="s">
        <v>164</v>
      </c>
      <c r="C1689" s="5">
        <v>2007</v>
      </c>
      <c r="D1689" s="5" t="s">
        <v>249</v>
      </c>
      <c r="E1689" s="5" t="s">
        <v>254</v>
      </c>
      <c r="F1689" s="60">
        <v>0.9878167751888739</v>
      </c>
      <c r="G1689" s="61">
        <v>1983465</v>
      </c>
      <c r="H1689" s="61">
        <v>-6.6824545925721281</v>
      </c>
      <c r="I1689" s="61">
        <v>126.652312352716</v>
      </c>
      <c r="J1689" s="61">
        <v>75618842.294883505</v>
      </c>
      <c r="K1689" s="61">
        <v>165.04894883337195</v>
      </c>
      <c r="L1689" s="61">
        <v>848.07737192924924</v>
      </c>
      <c r="M1689" s="61">
        <f>(M1597+M1620+M1666)/3</f>
        <v>42.876595643454401</v>
      </c>
      <c r="N1689" s="60">
        <v>23.303999999999998</v>
      </c>
    </row>
    <row r="1690" spans="1:14" x14ac:dyDescent="0.4">
      <c r="A1690" s="43">
        <v>76</v>
      </c>
      <c r="B1690" s="5" t="s">
        <v>164</v>
      </c>
      <c r="C1690" s="5">
        <v>2008</v>
      </c>
      <c r="D1690" s="5" t="s">
        <v>249</v>
      </c>
      <c r="E1690" s="5" t="s">
        <v>254</v>
      </c>
      <c r="F1690" s="60">
        <v>1.0062084777349936</v>
      </c>
      <c r="G1690" s="61">
        <v>1995014</v>
      </c>
      <c r="H1690" s="61">
        <v>16.719820413429815</v>
      </c>
      <c r="I1690" s="61">
        <v>117.44370923373</v>
      </c>
      <c r="J1690" s="61">
        <v>11009973.0619522</v>
      </c>
      <c r="K1690" s="61">
        <v>161.12659059339077</v>
      </c>
      <c r="L1690" s="61">
        <v>885.65930324266003</v>
      </c>
      <c r="M1690" s="61">
        <f>(M1621+M1598+M1667)/3</f>
        <v>41.741264045954772</v>
      </c>
      <c r="N1690" s="60">
        <v>23.795999999999999</v>
      </c>
    </row>
    <row r="1691" spans="1:14" x14ac:dyDescent="0.4">
      <c r="A1691" s="43">
        <v>76</v>
      </c>
      <c r="B1691" s="5" t="s">
        <v>164</v>
      </c>
      <c r="C1691" s="5">
        <v>2009</v>
      </c>
      <c r="D1691" s="5" t="s">
        <v>249</v>
      </c>
      <c r="E1691" s="5" t="s">
        <v>254</v>
      </c>
      <c r="F1691" s="60">
        <v>1.0460543637692996</v>
      </c>
      <c r="G1691" s="61">
        <v>2009169</v>
      </c>
      <c r="H1691" s="61">
        <v>2.3450308679163072</v>
      </c>
      <c r="I1691" s="61">
        <v>95.4940270656314</v>
      </c>
      <c r="J1691" s="61">
        <v>91348357.113756493</v>
      </c>
      <c r="K1691" s="61">
        <v>158.89473758563747</v>
      </c>
      <c r="L1691" s="61">
        <v>866.4751271819905</v>
      </c>
      <c r="M1691" s="61">
        <f>(M1599+M1622+M1668)/3</f>
        <v>38.626265777084143</v>
      </c>
      <c r="N1691" s="60">
        <v>24.292999999999999</v>
      </c>
    </row>
    <row r="1692" spans="1:14" x14ac:dyDescent="0.4">
      <c r="A1692" s="43">
        <v>76</v>
      </c>
      <c r="B1692" s="5" t="s">
        <v>164</v>
      </c>
      <c r="C1692" s="5">
        <v>2010</v>
      </c>
      <c r="D1692" s="5" t="s">
        <v>249</v>
      </c>
      <c r="E1692" s="5" t="s">
        <v>254</v>
      </c>
      <c r="F1692" s="60">
        <v>1.0672615013147961</v>
      </c>
      <c r="G1692" s="61">
        <v>2022747</v>
      </c>
      <c r="H1692" s="61">
        <v>5.3371101372097058</v>
      </c>
      <c r="I1692" s="61">
        <v>100</v>
      </c>
      <c r="J1692" s="61">
        <v>9508668.8592367508</v>
      </c>
      <c r="K1692" s="61">
        <v>150.10243548733274</v>
      </c>
      <c r="L1692" s="61">
        <v>1104.8115468316987</v>
      </c>
      <c r="M1692" s="61">
        <f>(M1600+M1623+M1669)/3</f>
        <v>38.638025006297312</v>
      </c>
      <c r="N1692" s="60">
        <v>24.797999999999998</v>
      </c>
    </row>
    <row r="1693" spans="1:14" x14ac:dyDescent="0.4">
      <c r="A1693" s="43">
        <v>76</v>
      </c>
      <c r="B1693" s="5" t="s">
        <v>164</v>
      </c>
      <c r="C1693" s="5">
        <v>2011</v>
      </c>
      <c r="D1693" s="5" t="s">
        <v>249</v>
      </c>
      <c r="E1693" s="5" t="s">
        <v>254</v>
      </c>
      <c r="F1693" s="60">
        <v>1.4159260766058603</v>
      </c>
      <c r="G1693" s="61">
        <v>2037677</v>
      </c>
      <c r="H1693" s="61">
        <v>9.4264070032438809</v>
      </c>
      <c r="I1693" s="61">
        <v>99.681490388308802</v>
      </c>
      <c r="J1693" s="61">
        <v>61173319.208514601</v>
      </c>
      <c r="K1693" s="61">
        <v>149.79660669915336</v>
      </c>
      <c r="L1693" s="61">
        <v>1265.8579450851223</v>
      </c>
      <c r="M1693" s="61">
        <f>(M1601+M1624+M1670)/3</f>
        <v>37.991441806500511</v>
      </c>
      <c r="N1693" s="60">
        <v>25.31</v>
      </c>
    </row>
    <row r="1694" spans="1:14" x14ac:dyDescent="0.4">
      <c r="A1694" s="43">
        <v>76</v>
      </c>
      <c r="B1694" s="5" t="s">
        <v>164</v>
      </c>
      <c r="C1694" s="5">
        <v>2012</v>
      </c>
      <c r="D1694" s="5" t="s">
        <v>249</v>
      </c>
      <c r="E1694" s="5" t="s">
        <v>254</v>
      </c>
      <c r="F1694" s="60">
        <v>1.4209249152438437</v>
      </c>
      <c r="G1694" s="61">
        <v>2054718</v>
      </c>
      <c r="H1694" s="61">
        <v>2.1820480175295245</v>
      </c>
      <c r="I1694" s="61">
        <v>95.402760940741103</v>
      </c>
      <c r="J1694" s="61">
        <v>56652703.213514999</v>
      </c>
      <c r="K1694" s="61">
        <v>150.20857535843831</v>
      </c>
      <c r="L1694" s="61">
        <v>1205.8599848100203</v>
      </c>
      <c r="M1694" s="61">
        <f>(M1625+M1602+M1671)/3</f>
        <v>33.476686499576516</v>
      </c>
      <c r="N1694" s="60">
        <v>25.704000000000001</v>
      </c>
    </row>
    <row r="1695" spans="1:14" x14ac:dyDescent="0.4">
      <c r="A1695" s="43">
        <v>76</v>
      </c>
      <c r="B1695" s="5" t="s">
        <v>164</v>
      </c>
      <c r="C1695" s="5">
        <v>2013</v>
      </c>
      <c r="D1695" s="5" t="s">
        <v>249</v>
      </c>
      <c r="E1695" s="5" t="s">
        <v>254</v>
      </c>
      <c r="F1695" s="60">
        <v>1.0639175019130263</v>
      </c>
      <c r="G1695" s="61">
        <v>2073939</v>
      </c>
      <c r="H1695" s="61">
        <v>10.279895643738286</v>
      </c>
      <c r="I1695" s="61">
        <v>86.339927579221893</v>
      </c>
      <c r="J1695" s="61">
        <v>50427512.809290998</v>
      </c>
      <c r="K1695" s="61">
        <v>133.36548975517047</v>
      </c>
      <c r="L1695" s="61">
        <v>1141.3609231718008</v>
      </c>
      <c r="M1695" s="61">
        <f>(M1626+M1603+M1672)/3</f>
        <v>35.241640100101449</v>
      </c>
      <c r="N1695" s="60">
        <v>26.100999999999999</v>
      </c>
    </row>
    <row r="1696" spans="1:14" x14ac:dyDescent="0.4">
      <c r="A1696" s="43">
        <v>76</v>
      </c>
      <c r="B1696" s="5" t="s">
        <v>164</v>
      </c>
      <c r="C1696" s="5">
        <v>2014</v>
      </c>
      <c r="D1696" s="5" t="s">
        <v>249</v>
      </c>
      <c r="E1696" s="5" t="s">
        <v>254</v>
      </c>
      <c r="F1696" s="60">
        <v>1.1211115470193895</v>
      </c>
      <c r="G1696" s="61">
        <v>2095242</v>
      </c>
      <c r="H1696" s="61">
        <v>14.035152154547916</v>
      </c>
      <c r="I1696" s="61">
        <v>81.536107723158494</v>
      </c>
      <c r="J1696" s="61">
        <v>94460146.980572507</v>
      </c>
      <c r="K1696" s="61">
        <v>126.29247536057804</v>
      </c>
      <c r="L1696" s="61">
        <v>1165.050650024159</v>
      </c>
      <c r="M1696" s="61">
        <f>(M1627+M1604+M1673)/3</f>
        <v>35.354348261767676</v>
      </c>
      <c r="N1696" s="60">
        <v>26.501999999999999</v>
      </c>
    </row>
    <row r="1697" spans="1:14" x14ac:dyDescent="0.4">
      <c r="A1697" s="43">
        <v>76</v>
      </c>
      <c r="B1697" s="5" t="s">
        <v>164</v>
      </c>
      <c r="C1697" s="5">
        <v>2015</v>
      </c>
      <c r="D1697" s="5" t="s">
        <v>249</v>
      </c>
      <c r="E1697" s="5" t="s">
        <v>254</v>
      </c>
      <c r="F1697" s="60">
        <v>1.0121211920958064</v>
      </c>
      <c r="G1697" s="61">
        <v>2118521</v>
      </c>
      <c r="H1697" s="61">
        <v>10.203039185490439</v>
      </c>
      <c r="I1697" s="61">
        <v>78.333022712379901</v>
      </c>
      <c r="J1697" s="61">
        <v>113220010.39759301</v>
      </c>
      <c r="K1697" s="61">
        <v>129.72277308286698</v>
      </c>
      <c r="L1697" s="61">
        <v>1113.8368345361157</v>
      </c>
      <c r="M1697" s="61">
        <f>(M1605+M1628+M1674)/3</f>
        <v>34.608128130975473</v>
      </c>
      <c r="N1697" s="60">
        <v>26.908000000000001</v>
      </c>
    </row>
    <row r="1698" spans="1:14" x14ac:dyDescent="0.4">
      <c r="A1698" s="43">
        <v>76</v>
      </c>
      <c r="B1698" s="5" t="s">
        <v>164</v>
      </c>
      <c r="C1698" s="5">
        <v>2016</v>
      </c>
      <c r="D1698" s="5" t="s">
        <v>249</v>
      </c>
      <c r="E1698" s="5" t="s">
        <v>254</v>
      </c>
      <c r="F1698" s="60">
        <v>0.99175697056540679</v>
      </c>
      <c r="G1698" s="61">
        <v>2143872</v>
      </c>
      <c r="H1698" s="61">
        <v>0.51374095164673861</v>
      </c>
      <c r="I1698" s="61">
        <v>73.901415460756098</v>
      </c>
      <c r="J1698" s="61">
        <v>79234548.913133904</v>
      </c>
      <c r="K1698" s="61">
        <v>135.22190183399715</v>
      </c>
      <c r="L1698" s="61">
        <v>994.23976406206668</v>
      </c>
      <c r="M1698" s="61">
        <f>(M1675+M1629+M1606)/3</f>
        <v>35.009815568858308</v>
      </c>
      <c r="N1698" s="60">
        <v>27.317</v>
      </c>
    </row>
    <row r="1699" spans="1:14" x14ac:dyDescent="0.4">
      <c r="A1699" s="43">
        <v>76</v>
      </c>
      <c r="B1699" s="5" t="s">
        <v>164</v>
      </c>
      <c r="C1699" s="5">
        <v>2017</v>
      </c>
      <c r="D1699" s="5" t="s">
        <v>249</v>
      </c>
      <c r="E1699" s="5" t="s">
        <v>254</v>
      </c>
      <c r="F1699" s="60">
        <v>1.1067360110051658</v>
      </c>
      <c r="G1699" s="61">
        <v>2170617</v>
      </c>
      <c r="H1699" s="61">
        <v>1.1762440804542535</v>
      </c>
      <c r="I1699" s="61">
        <v>80.1864379477597</v>
      </c>
      <c r="J1699" s="61">
        <v>42168784.113756701</v>
      </c>
      <c r="K1699" s="61">
        <v>146.40207170749477</v>
      </c>
      <c r="L1699" s="61">
        <v>1062.4561920176043</v>
      </c>
      <c r="M1699" s="61">
        <f>(M1607+M1630+M1676)/3</f>
        <v>34.966561565846852</v>
      </c>
      <c r="N1699" s="60">
        <v>27.73</v>
      </c>
    </row>
    <row r="1700" spans="1:14" x14ac:dyDescent="0.4">
      <c r="A1700" s="43">
        <v>76</v>
      </c>
      <c r="B1700" s="5" t="s">
        <v>164</v>
      </c>
      <c r="C1700" s="5">
        <v>2018</v>
      </c>
      <c r="D1700" s="5" t="s">
        <v>249</v>
      </c>
      <c r="E1700" s="5" t="s">
        <v>254</v>
      </c>
      <c r="F1700" s="60">
        <v>1.0357517708006807</v>
      </c>
      <c r="G1700" s="61">
        <v>2198017</v>
      </c>
      <c r="H1700" s="61">
        <v>11.750013821938367</v>
      </c>
      <c r="I1700" s="61">
        <v>81.688557916881507</v>
      </c>
      <c r="J1700" s="61">
        <v>40874071.930026598</v>
      </c>
      <c r="K1700" s="61">
        <v>144.434955465602</v>
      </c>
      <c r="L1700" s="61">
        <v>1162.9788541207165</v>
      </c>
      <c r="M1700" s="61">
        <f>(M1608+M1631+M1677)/3</f>
        <v>34.861501755226875</v>
      </c>
      <c r="N1700" s="60">
        <v>28.152999999999999</v>
      </c>
    </row>
    <row r="1701" spans="1:14" x14ac:dyDescent="0.4">
      <c r="A1701" s="43">
        <v>76</v>
      </c>
      <c r="B1701" s="5" t="s">
        <v>164</v>
      </c>
      <c r="C1701" s="5">
        <v>2019</v>
      </c>
      <c r="D1701" s="5" t="s">
        <v>249</v>
      </c>
      <c r="E1701" s="5" t="s">
        <v>254</v>
      </c>
      <c r="F1701" s="60">
        <v>1.0334267570411493</v>
      </c>
      <c r="G1701" s="61">
        <v>2225702</v>
      </c>
      <c r="H1701" s="61">
        <v>2.3305161547207263</v>
      </c>
      <c r="I1701" s="61">
        <v>79.944507666440799</v>
      </c>
      <c r="J1701" s="61">
        <v>35732593.408811301</v>
      </c>
      <c r="K1701" s="61">
        <v>142.22613860751346</v>
      </c>
      <c r="L1701" s="61">
        <v>1061.2233561806702</v>
      </c>
      <c r="M1701" s="61">
        <f>(M1609+M1632+M1678)/3</f>
        <v>34.945959629977345</v>
      </c>
      <c r="N1701" s="60">
        <v>28.585000000000001</v>
      </c>
    </row>
    <row r="1702" spans="1:14" x14ac:dyDescent="0.4">
      <c r="A1702" s="43">
        <v>76</v>
      </c>
      <c r="B1702" s="5" t="s">
        <v>164</v>
      </c>
      <c r="C1702" s="5">
        <v>2020</v>
      </c>
      <c r="D1702" s="5" t="s">
        <v>249</v>
      </c>
      <c r="E1702" s="5" t="s">
        <v>254</v>
      </c>
      <c r="F1702" s="60">
        <v>1.025642163169336</v>
      </c>
      <c r="G1702" s="61">
        <v>2254100</v>
      </c>
      <c r="H1702" s="61">
        <v>7.76744371102005</v>
      </c>
      <c r="I1702" s="61">
        <v>75.137159395097001</v>
      </c>
      <c r="J1702" s="61">
        <v>28001666.9222279</v>
      </c>
      <c r="K1702" s="61">
        <v>139.79993965861243</v>
      </c>
      <c r="L1702" s="61">
        <v>917.35638125844184</v>
      </c>
      <c r="M1702" s="61">
        <f>(M1633+M1610+M1679)/3</f>
        <v>34.924674317017029</v>
      </c>
      <c r="N1702" s="60">
        <v>29.027999999999999</v>
      </c>
    </row>
    <row r="1703" spans="1:14" x14ac:dyDescent="0.4">
      <c r="A1703" s="43">
        <v>76</v>
      </c>
      <c r="B1703" s="5" t="s">
        <v>164</v>
      </c>
      <c r="C1703" s="5">
        <v>2021</v>
      </c>
      <c r="D1703" s="5" t="s">
        <v>249</v>
      </c>
      <c r="E1703" s="5" t="s">
        <v>254</v>
      </c>
      <c r="F1703" s="60">
        <f>(F1700+F1701+F1702)/3</f>
        <v>1.031606897003722</v>
      </c>
      <c r="G1703" s="61">
        <v>2281454</v>
      </c>
      <c r="H1703" s="61">
        <v>0.13509855746075061</v>
      </c>
      <c r="I1703" s="61">
        <v>81.700068032424397</v>
      </c>
      <c r="J1703" s="61">
        <v>-12372192.4621816</v>
      </c>
      <c r="K1703" s="61">
        <v>141.98421107239236</v>
      </c>
      <c r="L1703" s="61">
        <v>1029.506189128693</v>
      </c>
      <c r="M1703" s="61">
        <f>(M1634+M1611+M1680)/3</f>
        <v>34.910711900740417</v>
      </c>
      <c r="N1703" s="60">
        <v>29.48</v>
      </c>
    </row>
    <row r="1704" spans="1:14" x14ac:dyDescent="0.4">
      <c r="A1704" s="43">
        <v>76</v>
      </c>
      <c r="B1704" s="5" t="s">
        <v>164</v>
      </c>
      <c r="C1704" s="5">
        <v>2022</v>
      </c>
      <c r="D1704" s="5" t="s">
        <v>249</v>
      </c>
      <c r="E1704" s="5" t="s">
        <v>254</v>
      </c>
      <c r="F1704" s="60">
        <f>(F1701+F1702+F1703)/3</f>
        <v>1.0302252724047358</v>
      </c>
      <c r="G1704" s="61">
        <v>2305825</v>
      </c>
      <c r="H1704" s="61">
        <v>4.2331990717554078</v>
      </c>
      <c r="I1704" s="61">
        <v>80.173091174896697</v>
      </c>
      <c r="J1704" s="61">
        <v>-7820069.1605405305</v>
      </c>
      <c r="K1704" s="61">
        <v>149.18768514469778</v>
      </c>
      <c r="L1704" s="61">
        <v>969.93576015940562</v>
      </c>
      <c r="M1704" s="61">
        <f>(M1635+M1612+M1681)/3</f>
        <v>34.927115282578264</v>
      </c>
      <c r="N1704" s="60">
        <v>29.943000000000001</v>
      </c>
    </row>
    <row r="1705" spans="1:14" hidden="1" x14ac:dyDescent="0.4">
      <c r="A1705" s="43">
        <v>77</v>
      </c>
      <c r="B1705" s="5" t="s">
        <v>165</v>
      </c>
      <c r="C1705" s="5">
        <v>2000</v>
      </c>
      <c r="D1705" s="5" t="s">
        <v>246</v>
      </c>
      <c r="E1705" s="5" t="s">
        <v>247</v>
      </c>
      <c r="F1705" s="60">
        <v>0.14707324890923812</v>
      </c>
      <c r="G1705" s="61">
        <v>2895224</v>
      </c>
      <c r="H1705" s="61">
        <f t="shared" ref="H1705" si="73">H1706*0.95</f>
        <v>0.68402444878326918</v>
      </c>
      <c r="I1705" s="61">
        <f>(I1245+I1107+I1015)/3</f>
        <v>265.00181064357008</v>
      </c>
      <c r="J1705" s="61">
        <v>20800000</v>
      </c>
      <c r="K1705" s="61">
        <f>(K1245+K1107+K1015)/3</f>
        <v>79.242926988030035</v>
      </c>
      <c r="L1705" s="61">
        <v>301.87646966176021</v>
      </c>
      <c r="M1705" s="61">
        <f>(M1245+M1107+M1015)/3</f>
        <v>64.556744555361817</v>
      </c>
      <c r="N1705" s="60">
        <v>44.331000000000003</v>
      </c>
    </row>
    <row r="1706" spans="1:14" hidden="1" x14ac:dyDescent="0.4">
      <c r="A1706" s="43">
        <v>77</v>
      </c>
      <c r="B1706" s="5" t="s">
        <v>165</v>
      </c>
      <c r="C1706" s="5">
        <v>2001</v>
      </c>
      <c r="D1706" s="5" t="s">
        <v>246</v>
      </c>
      <c r="E1706" s="5" t="s">
        <v>247</v>
      </c>
      <c r="F1706" s="60">
        <v>0.1503430317730329</v>
      </c>
      <c r="G1706" s="61">
        <v>2981648</v>
      </c>
      <c r="H1706" s="61">
        <v>0.72002573556133598</v>
      </c>
      <c r="I1706" s="61">
        <f>(I1246+I1108+I1016)/3</f>
        <v>170.81436613632602</v>
      </c>
      <c r="J1706" s="61">
        <v>8300000</v>
      </c>
      <c r="K1706" s="61">
        <f>(K1246+K1108+K1016)/3</f>
        <v>73.80127793712505</v>
      </c>
      <c r="L1706" s="61">
        <v>303.85880560012447</v>
      </c>
      <c r="M1706" s="61">
        <f>(M1246+M1108+M1016)/3</f>
        <v>59.507963684477687</v>
      </c>
      <c r="N1706" s="60">
        <v>44.673000000000002</v>
      </c>
    </row>
    <row r="1707" spans="1:14" hidden="1" x14ac:dyDescent="0.4">
      <c r="A1707" s="43">
        <v>77</v>
      </c>
      <c r="B1707" s="5" t="s">
        <v>165</v>
      </c>
      <c r="C1707" s="5">
        <v>2002</v>
      </c>
      <c r="D1707" s="5" t="s">
        <v>246</v>
      </c>
      <c r="E1707" s="5" t="s">
        <v>247</v>
      </c>
      <c r="F1707" s="60">
        <v>0.14499122557381741</v>
      </c>
      <c r="G1707" s="61">
        <v>3060599</v>
      </c>
      <c r="H1707" s="61">
        <v>-1.3927282142399378</v>
      </c>
      <c r="I1707" s="61">
        <f>(I1247+I1109+I1017)/3</f>
        <v>115.73209745549565</v>
      </c>
      <c r="J1707" s="61">
        <v>2799999.9</v>
      </c>
      <c r="K1707" s="61">
        <f>(K1247+K1109+K1017)/3</f>
        <v>74.715188395541659</v>
      </c>
      <c r="L1707" s="61">
        <v>302.88188684633303</v>
      </c>
      <c r="M1707" s="61">
        <f>(M1247+M1109+M1017)/3</f>
        <v>59.255946691060501</v>
      </c>
      <c r="N1707" s="60">
        <v>45.017000000000003</v>
      </c>
    </row>
    <row r="1708" spans="1:14" hidden="1" x14ac:dyDescent="0.4">
      <c r="A1708" s="43">
        <v>77</v>
      </c>
      <c r="B1708" s="5" t="s">
        <v>165</v>
      </c>
      <c r="C1708" s="5">
        <v>2003</v>
      </c>
      <c r="D1708" s="5" t="s">
        <v>246</v>
      </c>
      <c r="E1708" s="5" t="s">
        <v>247</v>
      </c>
      <c r="F1708" s="60">
        <v>0.15431452304295415</v>
      </c>
      <c r="G1708" s="61">
        <v>3085173</v>
      </c>
      <c r="H1708" s="61">
        <v>15.511491594054334</v>
      </c>
      <c r="I1708" s="61">
        <f>(I1248+I1110+I1018)/3</f>
        <v>92.096543903080018</v>
      </c>
      <c r="J1708" s="61">
        <v>372220000</v>
      </c>
      <c r="K1708" s="61">
        <f>(K1110+K1248+K1018)/3</f>
        <v>78.302429024754531</v>
      </c>
      <c r="L1708" s="61">
        <v>242.44993716721882</v>
      </c>
      <c r="M1708" s="61">
        <f>(M1248+M1110+M1018)/3</f>
        <v>56.987750458656798</v>
      </c>
      <c r="N1708" s="60">
        <v>45.360999999999997</v>
      </c>
    </row>
    <row r="1709" spans="1:14" hidden="1" x14ac:dyDescent="0.4">
      <c r="A1709" s="43">
        <v>77</v>
      </c>
      <c r="B1709" s="5" t="s">
        <v>165</v>
      </c>
      <c r="C1709" s="5">
        <v>2004</v>
      </c>
      <c r="D1709" s="5" t="s">
        <v>246</v>
      </c>
      <c r="E1709" s="5" t="s">
        <v>247</v>
      </c>
      <c r="F1709" s="60">
        <v>0.178920570949643</v>
      </c>
      <c r="G1709" s="61">
        <v>3122447</v>
      </c>
      <c r="H1709" s="61">
        <v>16.858278125499297</v>
      </c>
      <c r="I1709" s="61">
        <f>(I1249+I1111+I1019)/3</f>
        <v>90.146049328897689</v>
      </c>
      <c r="J1709" s="61">
        <v>75351731.649542898</v>
      </c>
      <c r="K1709" s="61">
        <f>(K1249+K1111+K1019)/3</f>
        <v>74.919206546027254</v>
      </c>
      <c r="L1709" s="61">
        <v>287.27469193232105</v>
      </c>
      <c r="M1709" s="61">
        <f>(M1706+M1707+M1708)/3</f>
        <v>58.58388694473166</v>
      </c>
      <c r="N1709" s="60">
        <v>45.706000000000003</v>
      </c>
    </row>
    <row r="1710" spans="1:14" hidden="1" x14ac:dyDescent="0.4">
      <c r="A1710" s="43">
        <v>77</v>
      </c>
      <c r="B1710" s="5" t="s">
        <v>165</v>
      </c>
      <c r="C1710" s="5">
        <v>2005</v>
      </c>
      <c r="D1710" s="5" t="s">
        <v>246</v>
      </c>
      <c r="E1710" s="5" t="s">
        <v>247</v>
      </c>
      <c r="F1710" s="60">
        <v>0.20445039337872184</v>
      </c>
      <c r="G1710" s="61">
        <v>3266318</v>
      </c>
      <c r="H1710" s="61">
        <v>0.49001050060310547</v>
      </c>
      <c r="I1710" s="61">
        <f>(I1250+I1112+I1020)/3</f>
        <v>92.47212314256565</v>
      </c>
      <c r="J1710" s="61">
        <v>82802111.438060999</v>
      </c>
      <c r="K1710" s="61">
        <f>(K1250+K1112+K1020)/3</f>
        <v>75.758640311935508</v>
      </c>
      <c r="L1710" s="61">
        <v>290.5412149092648</v>
      </c>
      <c r="M1710" s="61">
        <f>(M1250+M1112+M1020)/3</f>
        <v>58.599508857138659</v>
      </c>
      <c r="N1710" s="60">
        <v>46.051000000000002</v>
      </c>
    </row>
    <row r="1711" spans="1:14" hidden="1" x14ac:dyDescent="0.4">
      <c r="A1711" s="43">
        <v>77</v>
      </c>
      <c r="B1711" s="5" t="s">
        <v>165</v>
      </c>
      <c r="C1711" s="5">
        <v>2006</v>
      </c>
      <c r="D1711" s="5" t="s">
        <v>246</v>
      </c>
      <c r="E1711" s="5" t="s">
        <v>247</v>
      </c>
      <c r="F1711" s="60">
        <v>0.19886282241953673</v>
      </c>
      <c r="G1711" s="61">
        <v>3455397</v>
      </c>
      <c r="H1711" s="61">
        <v>9.1348816298163342</v>
      </c>
      <c r="I1711" s="61">
        <f>(I1113+I1251+I1021)/3</f>
        <v>95.491529972715966</v>
      </c>
      <c r="J1711" s="61">
        <v>107856671.533941</v>
      </c>
      <c r="K1711" s="61">
        <f>(K1251+K1113+K1021)/3</f>
        <v>75.822295888698392</v>
      </c>
      <c r="L1711" s="61">
        <v>323.84122576942679</v>
      </c>
      <c r="M1711" s="61">
        <f>(M1251+M1113+M1021)/3</f>
        <v>58.203786706545429</v>
      </c>
      <c r="N1711" s="60">
        <v>46.396000000000001</v>
      </c>
    </row>
    <row r="1712" spans="1:14" hidden="1" x14ac:dyDescent="0.4">
      <c r="A1712" s="43">
        <v>77</v>
      </c>
      <c r="B1712" s="5" t="s">
        <v>165</v>
      </c>
      <c r="C1712" s="5">
        <v>2007</v>
      </c>
      <c r="D1712" s="5" t="s">
        <v>246</v>
      </c>
      <c r="E1712" s="5" t="s">
        <v>247</v>
      </c>
      <c r="F1712" s="60">
        <v>0.17647010245709852</v>
      </c>
      <c r="G1712" s="61">
        <v>3632740</v>
      </c>
      <c r="H1712" s="61">
        <v>12.017647138796605</v>
      </c>
      <c r="I1712" s="61">
        <f>(I1252+I1114+I1022)/3</f>
        <v>98.706319326876823</v>
      </c>
      <c r="J1712" s="61">
        <v>131637661.595465</v>
      </c>
      <c r="K1712" s="61">
        <f>(K1252+K1114+K1022)/3</f>
        <v>77.474423316757495</v>
      </c>
      <c r="L1712" s="61">
        <v>377.95162879809732</v>
      </c>
      <c r="M1712" s="61">
        <f>(M1252+M1114+M1022)/3</f>
        <v>60.632393765796031</v>
      </c>
      <c r="N1712" s="60">
        <v>46.741999999999997</v>
      </c>
    </row>
    <row r="1713" spans="1:14" hidden="1" x14ac:dyDescent="0.4">
      <c r="A1713" s="43">
        <v>77</v>
      </c>
      <c r="B1713" s="5" t="s">
        <v>165</v>
      </c>
      <c r="C1713" s="5">
        <v>2008</v>
      </c>
      <c r="D1713" s="5" t="s">
        <v>246</v>
      </c>
      <c r="E1713" s="5" t="s">
        <v>247</v>
      </c>
      <c r="F1713" s="60">
        <v>0.14275267733946598</v>
      </c>
      <c r="G1713" s="61">
        <v>3783887</v>
      </c>
      <c r="H1713" s="61">
        <v>17.326345551449137</v>
      </c>
      <c r="I1713" s="61">
        <f>(I1253+I1115+I1023)/3</f>
        <v>103.15770912831827</v>
      </c>
      <c r="J1713" s="61">
        <v>283536077.40801501</v>
      </c>
      <c r="K1713" s="61">
        <f>(K1253+K1115+K1023)/3</f>
        <v>76.14006520167689</v>
      </c>
      <c r="L1713" s="61">
        <v>456.1446998813654</v>
      </c>
      <c r="M1713" s="61">
        <f>(M1253+M1115+M1023)/3</f>
        <v>59.653287645139621</v>
      </c>
      <c r="N1713" s="60">
        <v>47.088000000000001</v>
      </c>
    </row>
    <row r="1714" spans="1:14" hidden="1" x14ac:dyDescent="0.4">
      <c r="A1714" s="43">
        <v>77</v>
      </c>
      <c r="B1714" s="5" t="s">
        <v>165</v>
      </c>
      <c r="C1714" s="5">
        <v>2009</v>
      </c>
      <c r="D1714" s="5" t="s">
        <v>246</v>
      </c>
      <c r="E1714" s="5" t="s">
        <v>247</v>
      </c>
      <c r="F1714" s="60">
        <v>0.13670447567339453</v>
      </c>
      <c r="G1714" s="61">
        <v>3905066</v>
      </c>
      <c r="H1714" s="61">
        <v>-2.7228431411051304</v>
      </c>
      <c r="I1714" s="61">
        <f>(I1254+I1116+I1024)/3</f>
        <v>99.871582420847076</v>
      </c>
      <c r="J1714" s="61">
        <v>127803424.522852</v>
      </c>
      <c r="K1714" s="61">
        <f>(K1254+K1024+K1116)/3</f>
        <v>70.871339275945473</v>
      </c>
      <c r="L1714" s="61">
        <v>452.74522888985746</v>
      </c>
      <c r="M1714" s="61">
        <f>(M1254+M1116+M1024)/3</f>
        <v>61.0119224570401</v>
      </c>
      <c r="N1714" s="60">
        <v>47.445</v>
      </c>
    </row>
    <row r="1715" spans="1:14" hidden="1" x14ac:dyDescent="0.4">
      <c r="A1715" s="43">
        <v>77</v>
      </c>
      <c r="B1715" s="5" t="s">
        <v>165</v>
      </c>
      <c r="C1715" s="5">
        <v>2010</v>
      </c>
      <c r="D1715" s="5" t="s">
        <v>246</v>
      </c>
      <c r="E1715" s="5" t="s">
        <v>247</v>
      </c>
      <c r="F1715" s="60">
        <v>0.18153432525132118</v>
      </c>
      <c r="G1715" s="61">
        <v>4019956</v>
      </c>
      <c r="H1715" s="61">
        <v>6.5120036890566837</v>
      </c>
      <c r="I1715" s="61">
        <v>100</v>
      </c>
      <c r="J1715" s="61">
        <v>2064680994.2386799</v>
      </c>
      <c r="K1715" s="61">
        <f>(K1255+K1117+K1025)/3</f>
        <v>78.273713387471204</v>
      </c>
      <c r="L1715" s="61">
        <v>497.0203653970342</v>
      </c>
      <c r="M1715" s="61">
        <f>(M1255+M1117+M1025)/3</f>
        <v>63.595519624871081</v>
      </c>
      <c r="N1715" s="60">
        <v>47.813000000000002</v>
      </c>
    </row>
    <row r="1716" spans="1:14" hidden="1" x14ac:dyDescent="0.4">
      <c r="A1716" s="43">
        <v>77</v>
      </c>
      <c r="B1716" s="5" t="s">
        <v>165</v>
      </c>
      <c r="C1716" s="5">
        <v>2011</v>
      </c>
      <c r="D1716" s="5" t="s">
        <v>246</v>
      </c>
      <c r="E1716" s="5" t="s">
        <v>247</v>
      </c>
      <c r="F1716" s="60">
        <v>0.20285806536479195</v>
      </c>
      <c r="G1716" s="61">
        <v>4181150</v>
      </c>
      <c r="H1716" s="61">
        <v>10.923445358978242</v>
      </c>
      <c r="I1716" s="61">
        <f>(I1256+I1118+I1026)/3</f>
        <v>98.873700366009402</v>
      </c>
      <c r="J1716" s="61">
        <v>2086006933.3333299</v>
      </c>
      <c r="K1716" s="61">
        <f>(K1256+K1118+K1026)/3</f>
        <v>88.884229963191203</v>
      </c>
      <c r="L1716" s="61">
        <v>573.52642215658375</v>
      </c>
      <c r="M1716" s="61">
        <f>(M1256+M1118+M1026)/3</f>
        <v>63.312455016138777</v>
      </c>
      <c r="N1716" s="60">
        <v>48.192999999999998</v>
      </c>
    </row>
    <row r="1717" spans="1:14" hidden="1" x14ac:dyDescent="0.4">
      <c r="A1717" s="43">
        <v>77</v>
      </c>
      <c r="B1717" s="5" t="s">
        <v>165</v>
      </c>
      <c r="C1717" s="5">
        <v>2012</v>
      </c>
      <c r="D1717" s="5" t="s">
        <v>246</v>
      </c>
      <c r="E1717" s="5" t="s">
        <v>247</v>
      </c>
      <c r="F1717" s="60">
        <v>0.21796091178140883</v>
      </c>
      <c r="G1717" s="61">
        <v>4331740</v>
      </c>
      <c r="H1717" s="61">
        <v>7.7971571636592927</v>
      </c>
      <c r="I1717" s="61">
        <f>(I1257+I1119+I1027)/3</f>
        <v>99.020618540025268</v>
      </c>
      <c r="J1717" s="61">
        <v>2309981241.25</v>
      </c>
      <c r="K1717" s="61">
        <f>(K1119+K1257+K1027)/3</f>
        <v>86.544530792330704</v>
      </c>
      <c r="L1717" s="61">
        <v>644.45557674283316</v>
      </c>
      <c r="M1717" s="61">
        <f>(M1257+M1119+M1027)/3</f>
        <v>62.92884658175484</v>
      </c>
      <c r="N1717" s="60">
        <v>48.582999999999998</v>
      </c>
    </row>
    <row r="1718" spans="1:14" hidden="1" x14ac:dyDescent="0.4">
      <c r="A1718" s="43">
        <v>77</v>
      </c>
      <c r="B1718" s="5" t="s">
        <v>165</v>
      </c>
      <c r="C1718" s="5">
        <v>2013</v>
      </c>
      <c r="D1718" s="5" t="s">
        <v>246</v>
      </c>
      <c r="E1718" s="5" t="s">
        <v>247</v>
      </c>
      <c r="F1718" s="60">
        <v>0.20446035778360375</v>
      </c>
      <c r="G1718" s="61">
        <v>4427313</v>
      </c>
      <c r="H1718" s="61">
        <v>4.715308132832547</v>
      </c>
      <c r="I1718" s="61">
        <f>(I1258+I1120+I1028)/3</f>
        <v>96.808397557965137</v>
      </c>
      <c r="J1718" s="61">
        <v>1998675365.6600001</v>
      </c>
      <c r="K1718" s="61">
        <f>(K1258+K1120+K1028)/3</f>
        <v>85.331715023293626</v>
      </c>
      <c r="L1718" s="61">
        <v>717.63575333390702</v>
      </c>
      <c r="M1718" s="61">
        <f>(M1258+M1120+M1028)/3</f>
        <v>63.906093890646467</v>
      </c>
      <c r="N1718" s="60">
        <v>48.984999999999999</v>
      </c>
    </row>
    <row r="1719" spans="1:14" hidden="1" x14ac:dyDescent="0.4">
      <c r="A1719" s="43">
        <v>77</v>
      </c>
      <c r="B1719" s="5" t="s">
        <v>165</v>
      </c>
      <c r="C1719" s="5">
        <v>2014</v>
      </c>
      <c r="D1719" s="5" t="s">
        <v>246</v>
      </c>
      <c r="E1719" s="5" t="s">
        <v>247</v>
      </c>
      <c r="F1719" s="60">
        <v>0.26665055832657358</v>
      </c>
      <c r="G1719" s="61">
        <v>4519398</v>
      </c>
      <c r="H1719" s="61">
        <v>0.8179213267644343</v>
      </c>
      <c r="I1719" s="61">
        <f>(I1259+I1121+I1029)/3</f>
        <v>93.620232294468735</v>
      </c>
      <c r="J1719" s="61">
        <v>501870828.62042397</v>
      </c>
      <c r="K1719" s="61">
        <f>(K1259+K1121+K1029)/3</f>
        <v>90.030806564971556</v>
      </c>
      <c r="L1719" s="61">
        <v>713.73488238920311</v>
      </c>
      <c r="M1719" s="61">
        <f>(M1259+M1121+M1029)/3</f>
        <v>63.20414956259706</v>
      </c>
      <c r="N1719" s="60">
        <v>49.396999999999998</v>
      </c>
    </row>
    <row r="1720" spans="1:14" hidden="1" x14ac:dyDescent="0.4">
      <c r="A1720" s="43">
        <v>77</v>
      </c>
      <c r="B1720" s="5" t="s">
        <v>165</v>
      </c>
      <c r="C1720" s="5">
        <v>2015</v>
      </c>
      <c r="D1720" s="5" t="s">
        <v>246</v>
      </c>
      <c r="E1720" s="5" t="s">
        <v>247</v>
      </c>
      <c r="F1720" s="60">
        <v>0.27053577487642355</v>
      </c>
      <c r="G1720" s="61">
        <v>4612329</v>
      </c>
      <c r="H1720" s="61">
        <v>6.271342555808701E-2</v>
      </c>
      <c r="I1720" s="61">
        <f>(I1260+I1122+I1030)/3</f>
        <v>98.892698036226136</v>
      </c>
      <c r="J1720" s="61">
        <v>232679832.47377899</v>
      </c>
      <c r="K1720" s="61">
        <f>(K1260+K1122+K1030)/3</f>
        <v>87.88541053382211</v>
      </c>
      <c r="L1720" s="61">
        <v>699.66294685396463</v>
      </c>
      <c r="M1720" s="61">
        <f>(M1260+M1122+M1030)/3</f>
        <v>63.346363344999453</v>
      </c>
      <c r="N1720" s="60">
        <v>49.82</v>
      </c>
    </row>
    <row r="1721" spans="1:14" hidden="1" x14ac:dyDescent="0.4">
      <c r="A1721" s="43">
        <v>77</v>
      </c>
      <c r="B1721" s="5" t="s">
        <v>165</v>
      </c>
      <c r="C1721" s="5">
        <v>2016</v>
      </c>
      <c r="D1721" s="5" t="s">
        <v>246</v>
      </c>
      <c r="E1721" s="5" t="s">
        <v>247</v>
      </c>
      <c r="F1721" s="60">
        <v>0.29703807635074247</v>
      </c>
      <c r="G1721" s="61">
        <v>4706097</v>
      </c>
      <c r="H1721" s="61">
        <v>6.9729569715392756</v>
      </c>
      <c r="I1721" s="61">
        <f>(I1261+I1123+I1031)/3</f>
        <v>103.82499326970412</v>
      </c>
      <c r="J1721" s="61">
        <v>311699760.32287502</v>
      </c>
      <c r="K1721" s="61">
        <f>(K1123+K1261+K1031)/3</f>
        <v>84.747441614188176</v>
      </c>
      <c r="L1721" s="61">
        <v>722.13122678941806</v>
      </c>
      <c r="M1721" s="61">
        <f>(M1123+M1261+M1031)/3</f>
        <v>63.485535599414327</v>
      </c>
      <c r="N1721" s="60">
        <v>50.253999999999998</v>
      </c>
    </row>
    <row r="1722" spans="1:14" hidden="1" x14ac:dyDescent="0.4">
      <c r="A1722" s="43">
        <v>77</v>
      </c>
      <c r="B1722" s="5" t="s">
        <v>165</v>
      </c>
      <c r="C1722" s="5">
        <v>2017</v>
      </c>
      <c r="D1722" s="5" t="s">
        <v>246</v>
      </c>
      <c r="E1722" s="5" t="s">
        <v>247</v>
      </c>
      <c r="F1722" s="60">
        <v>0.26443560073726746</v>
      </c>
      <c r="G1722" s="61">
        <v>4796631</v>
      </c>
      <c r="H1722" s="61">
        <v>-2.6179341529938682</v>
      </c>
      <c r="I1722" s="61">
        <f>I1723*0.95</f>
        <v>98.908590080657419</v>
      </c>
      <c r="J1722" s="61">
        <v>247842983.01405001</v>
      </c>
      <c r="K1722" s="61">
        <f>K1723*0.95</f>
        <v>83.931715818631403</v>
      </c>
      <c r="L1722" s="61">
        <v>706.89269197484646</v>
      </c>
      <c r="M1722" s="61">
        <f>(M1720+M1719+M1721)/3</f>
        <v>63.345349502336944</v>
      </c>
      <c r="N1722" s="60">
        <v>50.697000000000003</v>
      </c>
    </row>
    <row r="1723" spans="1:14" hidden="1" x14ac:dyDescent="0.4">
      <c r="A1723" s="43">
        <v>77</v>
      </c>
      <c r="B1723" s="5" t="s">
        <v>165</v>
      </c>
      <c r="C1723" s="5">
        <v>2018</v>
      </c>
      <c r="D1723" s="5" t="s">
        <v>246</v>
      </c>
      <c r="E1723" s="5" t="s">
        <v>247</v>
      </c>
      <c r="F1723" s="60">
        <v>0.23041724419257939</v>
      </c>
      <c r="G1723" s="61">
        <v>4889391</v>
      </c>
      <c r="H1723" s="61">
        <v>-0.20987279738781695</v>
      </c>
      <c r="I1723" s="61">
        <f>(I1263+I1125+I1033)/3</f>
        <v>104.11430534806044</v>
      </c>
      <c r="J1723" s="61">
        <v>129129754.83329301</v>
      </c>
      <c r="K1723" s="61">
        <f>(K1263+K1125+K1033)/3</f>
        <v>88.349174545927795</v>
      </c>
      <c r="L1723" s="61">
        <v>700.0370393777057</v>
      </c>
      <c r="M1723" s="61">
        <f>(M1721+M1720+M1722)/3</f>
        <v>63.392416148916908</v>
      </c>
      <c r="N1723" s="60">
        <v>51.151000000000003</v>
      </c>
    </row>
    <row r="1724" spans="1:14" hidden="1" x14ac:dyDescent="0.4">
      <c r="A1724" s="43">
        <v>77</v>
      </c>
      <c r="B1724" s="5" t="s">
        <v>165</v>
      </c>
      <c r="C1724" s="5">
        <v>2019</v>
      </c>
      <c r="D1724" s="5" t="s">
        <v>246</v>
      </c>
      <c r="E1724" s="5" t="s">
        <v>247</v>
      </c>
      <c r="F1724" s="60">
        <v>0.2299164602092276</v>
      </c>
      <c r="G1724" s="61">
        <v>4985289</v>
      </c>
      <c r="H1724" s="61">
        <v>-0.56042663404490156</v>
      </c>
      <c r="I1724" s="61">
        <f>(I1264+I1126+I1034)/3</f>
        <v>107.72308045077568</v>
      </c>
      <c r="J1724" s="61">
        <v>86681700.459676206</v>
      </c>
      <c r="K1724" s="61">
        <f>(K1264+K1126+K1034)/3</f>
        <v>84.132256134275153</v>
      </c>
      <c r="L1724" s="61">
        <v>665.87844756843583</v>
      </c>
      <c r="M1724" s="61">
        <f>(M1264+M1126+M1034)/3</f>
        <v>63.407767083556074</v>
      </c>
      <c r="N1724" s="60">
        <v>51.615000000000002</v>
      </c>
    </row>
    <row r="1725" spans="1:14" hidden="1" x14ac:dyDescent="0.4">
      <c r="A1725" s="43">
        <v>77</v>
      </c>
      <c r="B1725" s="5" t="s">
        <v>165</v>
      </c>
      <c r="C1725" s="5">
        <v>2020</v>
      </c>
      <c r="D1725" s="5" t="s">
        <v>246</v>
      </c>
      <c r="E1725" s="5" t="s">
        <v>247</v>
      </c>
      <c r="F1725" s="60">
        <v>0.23183892393717725</v>
      </c>
      <c r="G1725" s="61">
        <v>5087584</v>
      </c>
      <c r="H1725" s="61">
        <v>-5.6078958775908916</v>
      </c>
      <c r="I1725" s="61">
        <f>(I1265+I1127+I1035)/3</f>
        <v>108.4930986264755</v>
      </c>
      <c r="J1725" s="61">
        <v>737967946.55770302</v>
      </c>
      <c r="K1725" s="61">
        <f>(K1265+K1127+K1035)/3</f>
        <v>76.534181365551149</v>
      </c>
      <c r="L1725" s="61">
        <v>597.52969189304781</v>
      </c>
      <c r="M1725" s="61">
        <f>(M1265+M1127+M1035)/3</f>
        <v>63.381844244936651</v>
      </c>
      <c r="N1725" s="60">
        <v>52.088999999999999</v>
      </c>
    </row>
    <row r="1726" spans="1:14" hidden="1" x14ac:dyDescent="0.4">
      <c r="A1726" s="43">
        <v>77</v>
      </c>
      <c r="B1726" s="5" t="s">
        <v>165</v>
      </c>
      <c r="C1726" s="5">
        <v>2021</v>
      </c>
      <c r="D1726" s="5" t="s">
        <v>246</v>
      </c>
      <c r="E1726" s="5" t="s">
        <v>247</v>
      </c>
      <c r="F1726" s="60">
        <f>(F1723+F1724+F1725)/3</f>
        <v>0.23072420944632807</v>
      </c>
      <c r="G1726" s="61">
        <v>5193416</v>
      </c>
      <c r="H1726" s="61">
        <v>9.9456235311021999</v>
      </c>
      <c r="I1726" s="61">
        <f>(I1266+I1128+I1036)/3</f>
        <v>106.84440074901111</v>
      </c>
      <c r="J1726" s="61">
        <v>535582905.54248101</v>
      </c>
      <c r="K1726" s="61">
        <f>(K1266+K1128+K1036)/3</f>
        <v>83.575458054067397</v>
      </c>
      <c r="L1726" s="61">
        <v>675.66318584915973</v>
      </c>
      <c r="M1726" s="61">
        <f>(M1266+M1128+M1036)/3</f>
        <v>63.394009159136544</v>
      </c>
      <c r="N1726" s="60">
        <v>52.573</v>
      </c>
    </row>
    <row r="1727" spans="1:14" hidden="1" x14ac:dyDescent="0.4">
      <c r="A1727" s="43">
        <v>77</v>
      </c>
      <c r="B1727" s="5" t="s">
        <v>165</v>
      </c>
      <c r="C1727" s="5">
        <v>2022</v>
      </c>
      <c r="D1727" s="5" t="s">
        <v>246</v>
      </c>
      <c r="E1727" s="5" t="s">
        <v>247</v>
      </c>
      <c r="F1727" s="60">
        <f>(F1724+F1725+F1726)/3</f>
        <v>0.23082653119757765</v>
      </c>
      <c r="G1727" s="61">
        <v>5302681</v>
      </c>
      <c r="H1727" s="61">
        <v>8.791612356741922</v>
      </c>
      <c r="I1727" s="61">
        <f>(I1267+I1129+I1037)/3</f>
        <v>111.68762270636489</v>
      </c>
      <c r="J1727" s="61">
        <v>960192468.67283106</v>
      </c>
      <c r="K1727" s="61">
        <f>(K1267+K1129+K1037)/3</f>
        <v>85.71105806905662</v>
      </c>
      <c r="L1727" s="61">
        <v>754.53284291474449</v>
      </c>
      <c r="M1727" s="61">
        <f>(M1267+M1129+M1037)/3</f>
        <v>63.39454016254308</v>
      </c>
      <c r="N1727" s="60">
        <v>53.064999999999998</v>
      </c>
    </row>
    <row r="1728" spans="1:14" x14ac:dyDescent="0.4">
      <c r="A1728" s="53">
        <v>78</v>
      </c>
      <c r="B1728" s="5" t="s">
        <v>166</v>
      </c>
      <c r="C1728" s="5">
        <v>2000</v>
      </c>
      <c r="D1728" s="5" t="s">
        <v>249</v>
      </c>
      <c r="E1728" s="5" t="s">
        <v>247</v>
      </c>
      <c r="F1728" s="60">
        <v>8.6763767292169032</v>
      </c>
      <c r="G1728" s="61">
        <v>5154790</v>
      </c>
      <c r="H1728" s="61">
        <v>13.306862300266204</v>
      </c>
      <c r="I1728" s="61">
        <f>(I1429+I1383+I1475)/3</f>
        <v>100.1916578030946</v>
      </c>
      <c r="J1728" s="61">
        <v>141000000</v>
      </c>
      <c r="K1728" s="61">
        <v>45.281093765942245</v>
      </c>
      <c r="L1728" s="61">
        <v>7424.353471567224</v>
      </c>
      <c r="M1728" s="61">
        <v>54.4613710554951</v>
      </c>
      <c r="N1728" s="60">
        <v>76.387</v>
      </c>
    </row>
    <row r="1729" spans="1:14" x14ac:dyDescent="0.4">
      <c r="A1729" s="53">
        <v>78</v>
      </c>
      <c r="B1729" s="5" t="s">
        <v>166</v>
      </c>
      <c r="C1729" s="5">
        <v>2001</v>
      </c>
      <c r="D1729" s="5" t="s">
        <v>249</v>
      </c>
      <c r="E1729" s="5" t="s">
        <v>247</v>
      </c>
      <c r="F1729" s="60">
        <v>8.426385105448988</v>
      </c>
      <c r="G1729" s="61">
        <v>5275916</v>
      </c>
      <c r="H1729" s="61">
        <v>7.1848746565277963</v>
      </c>
      <c r="I1729" s="61">
        <f>(I1384+I1430+I1476)/3</f>
        <v>100.49610591710602</v>
      </c>
      <c r="J1729" s="61">
        <v>-133000000</v>
      </c>
      <c r="K1729" s="61">
        <v>43.173449612403104</v>
      </c>
      <c r="L1729" s="61">
        <v>6465.6222026198348</v>
      </c>
      <c r="M1729" s="61">
        <v>54.314452091053468</v>
      </c>
      <c r="N1729" s="60">
        <v>76.501999999999995</v>
      </c>
    </row>
    <row r="1730" spans="1:14" x14ac:dyDescent="0.4">
      <c r="A1730" s="53">
        <v>78</v>
      </c>
      <c r="B1730" s="5" t="s">
        <v>166</v>
      </c>
      <c r="C1730" s="5">
        <v>2002</v>
      </c>
      <c r="D1730" s="5" t="s">
        <v>249</v>
      </c>
      <c r="E1730" s="5" t="s">
        <v>247</v>
      </c>
      <c r="F1730" s="60">
        <v>8.4354024160614927</v>
      </c>
      <c r="G1730" s="61">
        <v>5405326</v>
      </c>
      <c r="H1730" s="61">
        <v>27.247302775381968</v>
      </c>
      <c r="I1730" s="61">
        <f>(I1592+I1523+I1477)/3</f>
        <v>91.779879684577097</v>
      </c>
      <c r="J1730" s="61">
        <v>145000000</v>
      </c>
      <c r="K1730" s="61">
        <v>78.859757035214514</v>
      </c>
      <c r="L1730" s="61">
        <v>3789.2052697246245</v>
      </c>
      <c r="M1730" s="61">
        <v>56.242150213514186</v>
      </c>
      <c r="N1730" s="60">
        <v>76.629000000000005</v>
      </c>
    </row>
    <row r="1731" spans="1:14" x14ac:dyDescent="0.4">
      <c r="A1731" s="53">
        <v>78</v>
      </c>
      <c r="B1731" s="5" t="s">
        <v>166</v>
      </c>
      <c r="C1731" s="5">
        <v>2003</v>
      </c>
      <c r="D1731" s="5" t="s">
        <v>249</v>
      </c>
      <c r="E1731" s="5" t="s">
        <v>247</v>
      </c>
      <c r="F1731" s="60">
        <v>8.8281921921336775</v>
      </c>
      <c r="G1731" s="61">
        <v>5542641</v>
      </c>
      <c r="H1731" s="61">
        <v>14.36256527297472</v>
      </c>
      <c r="I1731" s="61">
        <f>(I1524+I1593+I1478)/3</f>
        <v>84.609359172754196</v>
      </c>
      <c r="J1731" s="61">
        <v>143000000</v>
      </c>
      <c r="K1731" s="61">
        <v>90.612730517549082</v>
      </c>
      <c r="L1731" s="61">
        <v>4738.8284754506021</v>
      </c>
      <c r="M1731" s="61">
        <v>57.528306432185026</v>
      </c>
      <c r="N1731" s="60">
        <v>76.768000000000001</v>
      </c>
    </row>
    <row r="1732" spans="1:14" x14ac:dyDescent="0.4">
      <c r="A1732" s="53">
        <v>78</v>
      </c>
      <c r="B1732" s="5" t="s">
        <v>166</v>
      </c>
      <c r="C1732" s="5">
        <v>2004</v>
      </c>
      <c r="D1732" s="5" t="s">
        <v>249</v>
      </c>
      <c r="E1732" s="5" t="s">
        <v>247</v>
      </c>
      <c r="F1732" s="60">
        <v>8.5219275812856932</v>
      </c>
      <c r="G1732" s="61">
        <v>5687563</v>
      </c>
      <c r="H1732" s="61">
        <v>22.605342495158155</v>
      </c>
      <c r="I1732" s="61">
        <f>(I1548+I1479+I1686)/3</f>
        <v>111.68830132371563</v>
      </c>
      <c r="J1732" s="61">
        <v>357000000</v>
      </c>
      <c r="K1732" s="61">
        <v>96.129332079240115</v>
      </c>
      <c r="L1732" s="61">
        <v>5823.6379434052315</v>
      </c>
      <c r="M1732" s="61">
        <v>56.378212685687345</v>
      </c>
      <c r="N1732" s="60">
        <v>76.918999999999997</v>
      </c>
    </row>
    <row r="1733" spans="1:14" x14ac:dyDescent="0.4">
      <c r="A1733" s="53">
        <v>78</v>
      </c>
      <c r="B1733" s="5" t="s">
        <v>166</v>
      </c>
      <c r="C1733" s="5">
        <v>2005</v>
      </c>
      <c r="D1733" s="5" t="s">
        <v>249</v>
      </c>
      <c r="E1733" s="5" t="s">
        <v>247</v>
      </c>
      <c r="F1733" s="60">
        <v>9.0791755924046402</v>
      </c>
      <c r="G1733" s="61">
        <v>5837986</v>
      </c>
      <c r="H1733" s="61">
        <v>28.568503997206307</v>
      </c>
      <c r="I1733" s="61">
        <f>(I1641+I1503+I1687)/3</f>
        <v>99.736081452869868</v>
      </c>
      <c r="J1733" s="61">
        <v>1038000000</v>
      </c>
      <c r="K1733" s="61">
        <v>90.860889685461473</v>
      </c>
      <c r="L1733" s="61">
        <v>8108.0526079423253</v>
      </c>
      <c r="M1733" s="61">
        <v>56.677524429967427</v>
      </c>
      <c r="N1733" s="60">
        <v>77.08</v>
      </c>
    </row>
    <row r="1734" spans="1:14" x14ac:dyDescent="0.4">
      <c r="A1734" s="53">
        <v>78</v>
      </c>
      <c r="B1734" s="5" t="s">
        <v>166</v>
      </c>
      <c r="C1734" s="5">
        <v>2006</v>
      </c>
      <c r="D1734" s="5" t="s">
        <v>249</v>
      </c>
      <c r="E1734" s="5" t="s">
        <v>247</v>
      </c>
      <c r="F1734" s="60">
        <v>8.8610631621786631</v>
      </c>
      <c r="G1734" s="61">
        <v>5973369</v>
      </c>
      <c r="H1734" s="61">
        <v>19.6795130437458</v>
      </c>
      <c r="I1734" s="61">
        <f>(I1481+I1527+I1596)/3</f>
        <v>88.470508159167821</v>
      </c>
      <c r="J1734" s="61">
        <v>2064000000</v>
      </c>
      <c r="K1734" s="61">
        <v>97.738101119738118</v>
      </c>
      <c r="L1734" s="61">
        <v>10060.361041074973</v>
      </c>
      <c r="M1734" s="61">
        <v>58.353279080899945</v>
      </c>
      <c r="N1734" s="60">
        <v>77.253</v>
      </c>
    </row>
    <row r="1735" spans="1:14" x14ac:dyDescent="0.4">
      <c r="A1735" s="53">
        <v>78</v>
      </c>
      <c r="B1735" s="5" t="s">
        <v>166</v>
      </c>
      <c r="C1735" s="5">
        <v>2007</v>
      </c>
      <c r="D1735" s="5" t="s">
        <v>249</v>
      </c>
      <c r="E1735" s="5" t="s">
        <v>247</v>
      </c>
      <c r="F1735" s="60">
        <v>8.1013721596076351</v>
      </c>
      <c r="G1735" s="61">
        <v>6097177</v>
      </c>
      <c r="H1735" s="61">
        <v>2.4393861682751066</v>
      </c>
      <c r="I1735" s="61">
        <f>(I1390+I1436+I1482)/3</f>
        <v>97.365256814734721</v>
      </c>
      <c r="J1735" s="61">
        <v>4689000000</v>
      </c>
      <c r="K1735" s="61">
        <v>102.73231550089346</v>
      </c>
      <c r="L1735" s="61">
        <v>11158.112273778501</v>
      </c>
      <c r="M1735" s="61">
        <v>58.638473439917483</v>
      </c>
      <c r="N1735" s="60">
        <v>77.436999999999998</v>
      </c>
    </row>
    <row r="1736" spans="1:14" x14ac:dyDescent="0.4">
      <c r="A1736" s="53">
        <v>78</v>
      </c>
      <c r="B1736" s="5" t="s">
        <v>166</v>
      </c>
      <c r="C1736" s="5">
        <v>2008</v>
      </c>
      <c r="D1736" s="5" t="s">
        <v>249</v>
      </c>
      <c r="E1736" s="5" t="s">
        <v>247</v>
      </c>
      <c r="F1736" s="60">
        <v>8.5537468069494906</v>
      </c>
      <c r="G1736" s="61">
        <v>6228370</v>
      </c>
      <c r="H1736" s="61">
        <v>23.709371496227163</v>
      </c>
      <c r="I1736" s="61">
        <f>(I1437+I1391+I1483)/3</f>
        <v>100.2551827720762</v>
      </c>
      <c r="J1736" s="61">
        <v>4111300000</v>
      </c>
      <c r="K1736" s="61">
        <v>103.24215804554366</v>
      </c>
      <c r="L1736" s="61">
        <v>13921.899234611245</v>
      </c>
      <c r="M1736" s="61">
        <v>55.367769578671755</v>
      </c>
      <c r="N1736" s="60">
        <v>77.632000000000005</v>
      </c>
    </row>
    <row r="1737" spans="1:14" x14ac:dyDescent="0.4">
      <c r="A1737" s="53">
        <v>78</v>
      </c>
      <c r="B1737" s="5" t="s">
        <v>166</v>
      </c>
      <c r="C1737" s="5">
        <v>2009</v>
      </c>
      <c r="D1737" s="5" t="s">
        <v>249</v>
      </c>
      <c r="E1737" s="5" t="s">
        <v>247</v>
      </c>
      <c r="F1737" s="60">
        <v>8.8682871316285947</v>
      </c>
      <c r="G1737" s="61">
        <v>6360191</v>
      </c>
      <c r="H1737" s="61">
        <v>-24.847267747377572</v>
      </c>
      <c r="I1737" s="61">
        <f>(I1484+I1530+I1599)/3</f>
        <v>98.5499012113238</v>
      </c>
      <c r="J1737" s="61">
        <v>1371000000</v>
      </c>
      <c r="K1737" s="61">
        <v>107.62093050103903</v>
      </c>
      <c r="L1737" s="61">
        <v>9560.8038078710961</v>
      </c>
      <c r="M1737" s="61">
        <v>52.788844621513945</v>
      </c>
      <c r="N1737" s="60">
        <v>77.837000000000003</v>
      </c>
    </row>
    <row r="1738" spans="1:14" x14ac:dyDescent="0.4">
      <c r="A1738" s="53">
        <v>78</v>
      </c>
      <c r="B1738" s="5" t="s">
        <v>166</v>
      </c>
      <c r="C1738" s="5">
        <v>2010</v>
      </c>
      <c r="D1738" s="5" t="s">
        <v>249</v>
      </c>
      <c r="E1738" s="5" t="s">
        <v>247</v>
      </c>
      <c r="F1738" s="60">
        <v>9.1743237972713452</v>
      </c>
      <c r="G1738" s="61">
        <v>6491988</v>
      </c>
      <c r="H1738" s="61">
        <v>19.278545342938955</v>
      </c>
      <c r="I1738" s="61">
        <v>100</v>
      </c>
      <c r="J1738" s="61">
        <v>1784000000</v>
      </c>
      <c r="K1738" s="61">
        <v>98.077213074238983</v>
      </c>
      <c r="L1738" s="61">
        <v>11611.358595426071</v>
      </c>
      <c r="M1738" s="61">
        <v>50.509885535900104</v>
      </c>
      <c r="N1738" s="60">
        <v>78.052000000000007</v>
      </c>
    </row>
    <row r="1739" spans="1:14" x14ac:dyDescent="0.4">
      <c r="A1739" s="53">
        <v>78</v>
      </c>
      <c r="B1739" s="5" t="s">
        <v>166</v>
      </c>
      <c r="C1739" s="5">
        <v>2011</v>
      </c>
      <c r="D1739" s="5" t="s">
        <v>249</v>
      </c>
      <c r="E1739" s="5" t="s">
        <v>247</v>
      </c>
      <c r="F1739" s="60">
        <v>6.7074199451466132</v>
      </c>
      <c r="G1739" s="61">
        <v>6188132</v>
      </c>
      <c r="H1739" s="61">
        <v>24.342753351190538</v>
      </c>
      <c r="I1739" s="61">
        <f>(I1486+I1532+I1601)/3</f>
        <v>102.06454338412784</v>
      </c>
      <c r="J1739" s="61">
        <f>J1738*0.95</f>
        <v>1694800000</v>
      </c>
      <c r="K1739" s="61">
        <v>63.005435289528798</v>
      </c>
      <c r="L1739" s="61">
        <v>7784.1332137146183</v>
      </c>
      <c r="M1739" s="61">
        <v>53.389583939482108</v>
      </c>
      <c r="N1739" s="60">
        <v>78.277000000000001</v>
      </c>
    </row>
    <row r="1740" spans="1:14" x14ac:dyDescent="0.4">
      <c r="A1740" s="53">
        <v>78</v>
      </c>
      <c r="B1740" s="5" t="s">
        <v>166</v>
      </c>
      <c r="C1740" s="5">
        <v>2012</v>
      </c>
      <c r="D1740" s="5" t="s">
        <v>249</v>
      </c>
      <c r="E1740" s="5" t="s">
        <v>247</v>
      </c>
      <c r="F1740" s="60">
        <v>9.9346493193205312</v>
      </c>
      <c r="G1740" s="61">
        <v>5869870</v>
      </c>
      <c r="H1740" s="61">
        <v>5.9819305037218271</v>
      </c>
      <c r="I1740" s="61">
        <f>(I1487+I1533+I1602)/3</f>
        <v>105.2194980528201</v>
      </c>
      <c r="J1740" s="61">
        <v>1425000000</v>
      </c>
      <c r="K1740" s="61">
        <v>98.224318916844823</v>
      </c>
      <c r="L1740" s="61">
        <v>15765.419790667653</v>
      </c>
      <c r="M1740" s="61">
        <v>54.329640515487235</v>
      </c>
      <c r="N1740" s="60">
        <v>78.512</v>
      </c>
    </row>
    <row r="1741" spans="1:14" x14ac:dyDescent="0.4">
      <c r="A1741" s="53">
        <v>78</v>
      </c>
      <c r="B1741" s="5" t="s">
        <v>166</v>
      </c>
      <c r="C1741" s="5">
        <v>2013</v>
      </c>
      <c r="D1741" s="5" t="s">
        <v>249</v>
      </c>
      <c r="E1741" s="5" t="s">
        <v>247</v>
      </c>
      <c r="F1741" s="60">
        <v>9.9858133893468608</v>
      </c>
      <c r="G1741" s="61">
        <v>5985221</v>
      </c>
      <c r="H1741" s="61">
        <v>8.5392342268278298E-2</v>
      </c>
      <c r="I1741" s="61">
        <f>(I1488+I1534+I1603)/3</f>
        <v>104.41473824081015</v>
      </c>
      <c r="J1741" s="61">
        <v>702000000</v>
      </c>
      <c r="K1741" s="61">
        <v>106.3343609181056</v>
      </c>
      <c r="L1741" s="61">
        <v>12589.529714835779</v>
      </c>
      <c r="M1741" s="61">
        <v>53.807843951027188</v>
      </c>
      <c r="N1741" s="60">
        <v>78.756</v>
      </c>
    </row>
    <row r="1742" spans="1:14" x14ac:dyDescent="0.4">
      <c r="A1742" s="53">
        <v>78</v>
      </c>
      <c r="B1742" s="5" t="s">
        <v>166</v>
      </c>
      <c r="C1742" s="5">
        <v>2014</v>
      </c>
      <c r="D1742" s="5" t="s">
        <v>249</v>
      </c>
      <c r="E1742" s="5" t="s">
        <v>247</v>
      </c>
      <c r="F1742" s="60">
        <v>9.7230886600399753</v>
      </c>
      <c r="G1742" s="61">
        <v>6097764</v>
      </c>
      <c r="H1742" s="61">
        <v>-1.0066040166524175</v>
      </c>
      <c r="I1742" s="61">
        <f>(I1489+I1535+I1604)/3</f>
        <v>84.947528458579953</v>
      </c>
      <c r="J1742" s="61">
        <f t="shared" ref="J1742:J1748" si="74">J1743*0.95</f>
        <v>421097389.54453123</v>
      </c>
      <c r="K1742" s="61">
        <v>76.524882638111691</v>
      </c>
      <c r="L1742" s="61">
        <v>9408.752546341153</v>
      </c>
      <c r="M1742" s="61">
        <v>53.194154488517754</v>
      </c>
      <c r="N1742" s="60">
        <v>79.009</v>
      </c>
    </row>
    <row r="1743" spans="1:14" x14ac:dyDescent="0.4">
      <c r="A1743" s="53">
        <v>78</v>
      </c>
      <c r="B1743" s="5" t="s">
        <v>166</v>
      </c>
      <c r="C1743" s="5">
        <v>2015</v>
      </c>
      <c r="D1743" s="5" t="s">
        <v>249</v>
      </c>
      <c r="E1743" s="5" t="s">
        <v>247</v>
      </c>
      <c r="F1743" s="60">
        <v>8.2896078717942707</v>
      </c>
      <c r="G1743" s="61">
        <v>6192235</v>
      </c>
      <c r="H1743" s="61">
        <v>-7.0407072719537922</v>
      </c>
      <c r="I1743" s="61">
        <f>(I1398+I1444+I1490)/3</f>
        <v>96.490265086747584</v>
      </c>
      <c r="J1743" s="61">
        <f t="shared" si="74"/>
        <v>443260410.046875</v>
      </c>
      <c r="K1743" s="61">
        <v>56.90490733268836</v>
      </c>
      <c r="L1743" s="61">
        <v>7867.5157311439043</v>
      </c>
      <c r="M1743" s="61">
        <f t="shared" ref="M1743:M1750" si="75">(M1742+M1741+M1740)/3</f>
        <v>53.777212985010721</v>
      </c>
      <c r="N1743" s="60">
        <v>79.27</v>
      </c>
    </row>
    <row r="1744" spans="1:14" x14ac:dyDescent="0.4">
      <c r="A1744" s="53">
        <v>78</v>
      </c>
      <c r="B1744" s="5" t="s">
        <v>166</v>
      </c>
      <c r="C1744" s="5">
        <v>2016</v>
      </c>
      <c r="D1744" s="5" t="s">
        <v>249</v>
      </c>
      <c r="E1744" s="5" t="s">
        <v>247</v>
      </c>
      <c r="F1744" s="60">
        <v>7.7512385796304351</v>
      </c>
      <c r="G1744" s="61">
        <v>6282196</v>
      </c>
      <c r="H1744" s="61">
        <v>4.6923143181040672</v>
      </c>
      <c r="I1744" s="61">
        <f>(I1606+I1491+I1537)/3</f>
        <v>94.94090852675653</v>
      </c>
      <c r="J1744" s="61">
        <f t="shared" si="74"/>
        <v>466589905.3125</v>
      </c>
      <c r="K1744" s="61">
        <v>41.110176061513457</v>
      </c>
      <c r="L1744" s="61">
        <v>7945.0060501596463</v>
      </c>
      <c r="M1744" s="61">
        <f t="shared" si="75"/>
        <v>53.593070474851885</v>
      </c>
      <c r="N1744" s="60">
        <v>79.540000000000006</v>
      </c>
    </row>
    <row r="1745" spans="1:14" x14ac:dyDescent="0.4">
      <c r="A1745" s="53">
        <v>78</v>
      </c>
      <c r="B1745" s="5" t="s">
        <v>166</v>
      </c>
      <c r="C1745" s="5">
        <v>2017</v>
      </c>
      <c r="D1745" s="5" t="s">
        <v>249</v>
      </c>
      <c r="E1745" s="5" t="s">
        <v>247</v>
      </c>
      <c r="F1745" s="60">
        <v>8.1676024232937472</v>
      </c>
      <c r="G1745" s="61">
        <v>6378261</v>
      </c>
      <c r="H1745" s="61">
        <v>1.806663821783161</v>
      </c>
      <c r="I1745" s="61">
        <f>(I1400+I1446+I1492)/3</f>
        <v>93.982563467755313</v>
      </c>
      <c r="J1745" s="61">
        <f t="shared" si="74"/>
        <v>491147268.75</v>
      </c>
      <c r="K1745" s="61">
        <v>47.548966192121398</v>
      </c>
      <c r="L1745" s="61">
        <v>10529.116268745509</v>
      </c>
      <c r="M1745" s="61">
        <f t="shared" si="75"/>
        <v>53.521479316126793</v>
      </c>
      <c r="N1745" s="60">
        <v>79.816999999999993</v>
      </c>
    </row>
    <row r="1746" spans="1:14" x14ac:dyDescent="0.4">
      <c r="A1746" s="53">
        <v>78</v>
      </c>
      <c r="B1746" s="5" t="s">
        <v>166</v>
      </c>
      <c r="C1746" s="5">
        <v>2018</v>
      </c>
      <c r="D1746" s="5" t="s">
        <v>249</v>
      </c>
      <c r="E1746" s="5" t="s">
        <v>247</v>
      </c>
      <c r="F1746" s="60">
        <v>8.3516253143624688</v>
      </c>
      <c r="G1746" s="61">
        <v>6477793</v>
      </c>
      <c r="H1746" s="61">
        <v>3.5975738926426857</v>
      </c>
      <c r="I1746" s="61">
        <f>(I1539+I1493+I1608)/3</f>
        <v>92.603659665572593</v>
      </c>
      <c r="J1746" s="61">
        <f t="shared" si="74"/>
        <v>516997125</v>
      </c>
      <c r="K1746" s="61">
        <v>63.781133596818307</v>
      </c>
      <c r="L1746" s="61">
        <v>11838.298707210948</v>
      </c>
      <c r="M1746" s="61">
        <f t="shared" si="75"/>
        <v>53.630587591996466</v>
      </c>
      <c r="N1746" s="60">
        <v>80.102000000000004</v>
      </c>
    </row>
    <row r="1747" spans="1:14" x14ac:dyDescent="0.4">
      <c r="A1747" s="53">
        <v>78</v>
      </c>
      <c r="B1747" s="5" t="s">
        <v>166</v>
      </c>
      <c r="C1747" s="5">
        <v>2019</v>
      </c>
      <c r="D1747" s="5" t="s">
        <v>249</v>
      </c>
      <c r="E1747" s="5" t="s">
        <v>247</v>
      </c>
      <c r="F1747" s="60">
        <v>8.3257675951364938</v>
      </c>
      <c r="G1747" s="61">
        <v>6569088</v>
      </c>
      <c r="H1747" s="61">
        <v>4.1746792419080379</v>
      </c>
      <c r="I1747" s="61">
        <f>(I1494+I1563+I1701)/3</f>
        <v>106.01205143056478</v>
      </c>
      <c r="J1747" s="61">
        <f t="shared" si="74"/>
        <v>544207500</v>
      </c>
      <c r="K1747" s="61">
        <v>78.20912785083982</v>
      </c>
      <c r="L1747" s="61">
        <v>10542.429020104197</v>
      </c>
      <c r="M1747" s="61">
        <f t="shared" si="75"/>
        <v>53.581712460991717</v>
      </c>
      <c r="N1747" s="60">
        <v>80.393000000000001</v>
      </c>
    </row>
    <row r="1748" spans="1:14" x14ac:dyDescent="0.4">
      <c r="A1748" s="53">
        <v>78</v>
      </c>
      <c r="B1748" s="5" t="s">
        <v>166</v>
      </c>
      <c r="C1748" s="5">
        <v>2020</v>
      </c>
      <c r="D1748" s="5" t="s">
        <v>249</v>
      </c>
      <c r="E1748" s="5" t="s">
        <v>247</v>
      </c>
      <c r="F1748" s="60">
        <v>6.6828054708021201</v>
      </c>
      <c r="G1748" s="61">
        <v>6653942</v>
      </c>
      <c r="H1748" s="61">
        <v>-4.3975934919535717</v>
      </c>
      <c r="I1748" s="61">
        <f>(I1495+I1564+I1702)/3</f>
        <v>101.2177896145041</v>
      </c>
      <c r="J1748" s="61">
        <f t="shared" si="74"/>
        <v>572850000</v>
      </c>
      <c r="K1748" s="61">
        <f>(K1747+K1746+K1745)/3</f>
        <v>63.179742546593182</v>
      </c>
      <c r="L1748" s="61">
        <v>7034.658364332583</v>
      </c>
      <c r="M1748" s="61">
        <f t="shared" si="75"/>
        <v>53.577926456371664</v>
      </c>
      <c r="N1748" s="60">
        <v>80.691000000000003</v>
      </c>
    </row>
    <row r="1749" spans="1:14" x14ac:dyDescent="0.4">
      <c r="A1749" s="53">
        <v>78</v>
      </c>
      <c r="B1749" s="5" t="s">
        <v>166</v>
      </c>
      <c r="C1749" s="5">
        <v>2021</v>
      </c>
      <c r="D1749" s="5" t="s">
        <v>249</v>
      </c>
      <c r="E1749" s="5" t="s">
        <v>247</v>
      </c>
      <c r="F1749" s="60">
        <f>(F1746+F1747+F1748)/3</f>
        <v>7.7867327934336936</v>
      </c>
      <c r="G1749" s="61">
        <v>6735277</v>
      </c>
      <c r="H1749" s="61">
        <v>110.39904419630781</v>
      </c>
      <c r="I1749" s="61">
        <f>(I1496+I1542+I1611)/3</f>
        <v>140.49841875125816</v>
      </c>
      <c r="J1749" s="61">
        <v>603000000</v>
      </c>
      <c r="K1749" s="61">
        <f>(K1748+K1747+K1746)/3</f>
        <v>68.39000133141711</v>
      </c>
      <c r="L1749" s="61">
        <v>5908.9513231650999</v>
      </c>
      <c r="M1749" s="61">
        <f t="shared" si="75"/>
        <v>53.596742169786616</v>
      </c>
      <c r="N1749" s="60">
        <v>80.994</v>
      </c>
    </row>
    <row r="1750" spans="1:14" s="65" customFormat="1" x14ac:dyDescent="0.4">
      <c r="A1750" s="53">
        <v>78</v>
      </c>
      <c r="B1750" s="66" t="s">
        <v>166</v>
      </c>
      <c r="C1750" s="66">
        <v>2022</v>
      </c>
      <c r="D1750" s="5" t="s">
        <v>249</v>
      </c>
      <c r="E1750" s="5" t="s">
        <v>247</v>
      </c>
      <c r="F1750" s="60">
        <f>(F1747+F1748+F1749)/3</f>
        <v>7.5984352864574349</v>
      </c>
      <c r="G1750" s="64">
        <v>6812341</v>
      </c>
      <c r="H1750" s="64">
        <v>24.102993274171141</v>
      </c>
      <c r="I1750" s="61">
        <f>(I1612+I1497+I1543)/3</f>
        <v>176.88704908971249</v>
      </c>
      <c r="J1750" s="64">
        <f>(J1749+J1748+J1747)/3</f>
        <v>573352500</v>
      </c>
      <c r="K1750" s="64">
        <f>(K1749+K1748+K1747)/3</f>
        <v>69.926290576283364</v>
      </c>
      <c r="L1750" s="64">
        <v>6716.0959846232827</v>
      </c>
      <c r="M1750" s="64">
        <f t="shared" si="75"/>
        <v>53.585460362383337</v>
      </c>
      <c r="N1750" s="60">
        <v>81.302000000000007</v>
      </c>
    </row>
    <row r="1751" spans="1:14" hidden="1" x14ac:dyDescent="0.4">
      <c r="A1751" s="43">
        <v>79</v>
      </c>
      <c r="B1751" s="5" t="s">
        <v>167</v>
      </c>
      <c r="C1751" s="5">
        <v>2000</v>
      </c>
      <c r="D1751" s="5" t="s">
        <v>251</v>
      </c>
      <c r="E1751" s="5" t="s">
        <v>248</v>
      </c>
      <c r="F1751" s="60">
        <v>3.0049412264940263</v>
      </c>
      <c r="G1751" s="61">
        <v>3499536</v>
      </c>
      <c r="H1751" s="61">
        <v>1.2985383464518634</v>
      </c>
      <c r="I1751" s="61">
        <f>(I1544+I1567+I1636)/3</f>
        <v>91.881779839418485</v>
      </c>
      <c r="J1751" s="61">
        <v>380272500</v>
      </c>
      <c r="K1751" s="61">
        <v>83.378589328173547</v>
      </c>
      <c r="L1751" s="61">
        <v>3293.2299786708563</v>
      </c>
      <c r="M1751" s="61">
        <v>49.510763209393346</v>
      </c>
      <c r="N1751" s="60">
        <v>66.986000000000004</v>
      </c>
    </row>
    <row r="1752" spans="1:14" hidden="1" x14ac:dyDescent="0.4">
      <c r="A1752" s="43">
        <v>79</v>
      </c>
      <c r="B1752" s="5" t="s">
        <v>167</v>
      </c>
      <c r="C1752" s="5">
        <v>2001</v>
      </c>
      <c r="D1752" s="5" t="s">
        <v>251</v>
      </c>
      <c r="E1752" s="5" t="s">
        <v>248</v>
      </c>
      <c r="F1752" s="60">
        <v>3.2140838269249494</v>
      </c>
      <c r="G1752" s="61">
        <v>3470818</v>
      </c>
      <c r="H1752" s="61">
        <v>-0.32181060141184048</v>
      </c>
      <c r="I1752" s="61">
        <f>(I1545+I1568+I1637)/3</f>
        <v>96.073843446651225</v>
      </c>
      <c r="J1752" s="61">
        <v>442400000</v>
      </c>
      <c r="K1752" s="61">
        <v>93.665697163027417</v>
      </c>
      <c r="L1752" s="61">
        <v>3525.7936318546144</v>
      </c>
      <c r="M1752" s="61">
        <v>50.781968721251147</v>
      </c>
      <c r="N1752" s="60">
        <v>66.918999999999997</v>
      </c>
    </row>
    <row r="1753" spans="1:14" hidden="1" x14ac:dyDescent="0.4">
      <c r="A1753" s="43">
        <v>79</v>
      </c>
      <c r="B1753" s="5" t="s">
        <v>167</v>
      </c>
      <c r="C1753" s="5">
        <v>2002</v>
      </c>
      <c r="D1753" s="5" t="s">
        <v>251</v>
      </c>
      <c r="E1753" s="5" t="s">
        <v>248</v>
      </c>
      <c r="F1753" s="60">
        <v>3.2596519324195552</v>
      </c>
      <c r="G1753" s="61">
        <v>3443067</v>
      </c>
      <c r="H1753" s="61">
        <v>0.31865660761221193</v>
      </c>
      <c r="I1753" s="61">
        <f>(I1546+I1569+I1638)/3</f>
        <v>86.278644545677594</v>
      </c>
      <c r="J1753" s="61">
        <v>660790497.92164803</v>
      </c>
      <c r="K1753" s="61">
        <v>100.49062107419327</v>
      </c>
      <c r="L1753" s="61">
        <v>4141.5927018010188</v>
      </c>
      <c r="M1753" s="61">
        <v>48.673376029277215</v>
      </c>
      <c r="N1753" s="60">
        <v>66.828000000000003</v>
      </c>
    </row>
    <row r="1754" spans="1:14" hidden="1" x14ac:dyDescent="0.4">
      <c r="A1754" s="43">
        <v>79</v>
      </c>
      <c r="B1754" s="5" t="s">
        <v>167</v>
      </c>
      <c r="C1754" s="5">
        <v>2003</v>
      </c>
      <c r="D1754" s="5" t="s">
        <v>251</v>
      </c>
      <c r="E1754" s="5" t="s">
        <v>248</v>
      </c>
      <c r="F1754" s="60">
        <v>3.2890188693940909</v>
      </c>
      <c r="G1754" s="61">
        <v>3415213</v>
      </c>
      <c r="H1754" s="61">
        <v>-0.81349450348946561</v>
      </c>
      <c r="I1754" s="61">
        <f>(I1751+I1752+I1753)/3</f>
        <v>91.41142261058242</v>
      </c>
      <c r="J1754" s="61">
        <v>217398839.89375401</v>
      </c>
      <c r="K1754" s="61">
        <v>98.234906482860424</v>
      </c>
      <c r="L1754" s="61">
        <v>5499.4289891138669</v>
      </c>
      <c r="M1754" s="61">
        <v>47.849954254345832</v>
      </c>
      <c r="N1754" s="60">
        <v>66.736999999999995</v>
      </c>
    </row>
    <row r="1755" spans="1:14" hidden="1" x14ac:dyDescent="0.4">
      <c r="A1755" s="43">
        <v>79</v>
      </c>
      <c r="B1755" s="5" t="s">
        <v>167</v>
      </c>
      <c r="C1755" s="5">
        <v>2004</v>
      </c>
      <c r="D1755" s="5" t="s">
        <v>251</v>
      </c>
      <c r="E1755" s="5" t="s">
        <v>248</v>
      </c>
      <c r="F1755" s="60">
        <v>3.52820118001525</v>
      </c>
      <c r="G1755" s="61">
        <v>3377075</v>
      </c>
      <c r="H1755" s="61">
        <v>2.6817972100969598</v>
      </c>
      <c r="I1755" s="61">
        <f t="shared" ref="I1755:I1760" si="76">(I1752+I1753+I1754)/3</f>
        <v>91.254636867637075</v>
      </c>
      <c r="J1755" s="61">
        <v>879540745.77416801</v>
      </c>
      <c r="K1755" s="61">
        <v>104.60401887652296</v>
      </c>
      <c r="L1755" s="61">
        <v>6700.3271918938217</v>
      </c>
      <c r="M1755" s="61">
        <v>46.626297577854665</v>
      </c>
      <c r="N1755" s="60">
        <v>66.646000000000001</v>
      </c>
    </row>
    <row r="1756" spans="1:14" hidden="1" x14ac:dyDescent="0.4">
      <c r="A1756" s="43">
        <v>79</v>
      </c>
      <c r="B1756" s="5" t="s">
        <v>167</v>
      </c>
      <c r="C1756" s="5">
        <v>2005</v>
      </c>
      <c r="D1756" s="5" t="s">
        <v>251</v>
      </c>
      <c r="E1756" s="5" t="s">
        <v>248</v>
      </c>
      <c r="F1756" s="60">
        <v>3.8612767145980413</v>
      </c>
      <c r="G1756" s="61">
        <v>3322528</v>
      </c>
      <c r="H1756" s="61">
        <v>6.885108591357664</v>
      </c>
      <c r="I1756" s="61">
        <f t="shared" si="76"/>
        <v>89.648234674632363</v>
      </c>
      <c r="J1756" s="61">
        <v>1292550783.5724199</v>
      </c>
      <c r="K1756" s="61">
        <v>117.48357703696053</v>
      </c>
      <c r="L1756" s="61">
        <v>7854.7652786785529</v>
      </c>
      <c r="M1756" s="61">
        <v>46.454767726161371</v>
      </c>
      <c r="N1756" s="60">
        <v>66.635000000000005</v>
      </c>
    </row>
    <row r="1757" spans="1:14" hidden="1" x14ac:dyDescent="0.4">
      <c r="A1757" s="43">
        <v>79</v>
      </c>
      <c r="B1757" s="5" t="s">
        <v>167</v>
      </c>
      <c r="C1757" s="5">
        <v>2006</v>
      </c>
      <c r="D1757" s="5" t="s">
        <v>251</v>
      </c>
      <c r="E1757" s="5" t="s">
        <v>248</v>
      </c>
      <c r="F1757" s="60">
        <v>3.9816704379235017</v>
      </c>
      <c r="G1757" s="61">
        <v>3269909</v>
      </c>
      <c r="H1757" s="61">
        <v>6.735585151556208</v>
      </c>
      <c r="I1757" s="61">
        <f t="shared" si="76"/>
        <v>90.771431384283957</v>
      </c>
      <c r="J1757" s="61">
        <v>2259381844.95682</v>
      </c>
      <c r="K1757" s="61">
        <v>124.33544332873203</v>
      </c>
      <c r="L1757" s="61">
        <v>9230.7079810252089</v>
      </c>
      <c r="M1757" s="61">
        <v>42.258064516129032</v>
      </c>
      <c r="N1757" s="60">
        <v>66.706000000000003</v>
      </c>
    </row>
    <row r="1758" spans="1:14" hidden="1" x14ac:dyDescent="0.4">
      <c r="A1758" s="43">
        <v>79</v>
      </c>
      <c r="B1758" s="5" t="s">
        <v>167</v>
      </c>
      <c r="C1758" s="5">
        <v>2007</v>
      </c>
      <c r="D1758" s="5" t="s">
        <v>251</v>
      </c>
      <c r="E1758" s="5" t="s">
        <v>248</v>
      </c>
      <c r="F1758" s="60">
        <v>4.0880217027605656</v>
      </c>
      <c r="G1758" s="61">
        <v>3231294</v>
      </c>
      <c r="H1758" s="61">
        <v>8.5545856187064118</v>
      </c>
      <c r="I1758" s="61">
        <f t="shared" si="76"/>
        <v>90.558100975517803</v>
      </c>
      <c r="J1758" s="61">
        <v>2601486958.0357099</v>
      </c>
      <c r="K1758" s="61">
        <v>116.38738792740835</v>
      </c>
      <c r="L1758" s="61">
        <v>12285.44705370142</v>
      </c>
      <c r="M1758" s="61">
        <v>37.909018355945733</v>
      </c>
      <c r="N1758" s="60">
        <v>66.777000000000001</v>
      </c>
    </row>
    <row r="1759" spans="1:14" hidden="1" x14ac:dyDescent="0.4">
      <c r="A1759" s="43">
        <v>79</v>
      </c>
      <c r="B1759" s="5" t="s">
        <v>167</v>
      </c>
      <c r="C1759" s="5">
        <v>2008</v>
      </c>
      <c r="D1759" s="5" t="s">
        <v>251</v>
      </c>
      <c r="E1759" s="5" t="s">
        <v>248</v>
      </c>
      <c r="F1759" s="60">
        <v>4.0855085201788111</v>
      </c>
      <c r="G1759" s="61">
        <v>3198231</v>
      </c>
      <c r="H1759" s="61">
        <v>9.7091085717381276</v>
      </c>
      <c r="I1759" s="61">
        <f t="shared" si="76"/>
        <v>90.325922344811374</v>
      </c>
      <c r="J1759" s="61">
        <v>1727292156.1454401</v>
      </c>
      <c r="K1759" s="61">
        <v>126.84908760291276</v>
      </c>
      <c r="L1759" s="61">
        <v>14944.996652175008</v>
      </c>
      <c r="M1759" s="61">
        <v>39.406099518459072</v>
      </c>
      <c r="N1759" s="60">
        <v>66.847999999999999</v>
      </c>
    </row>
    <row r="1760" spans="1:14" hidden="1" x14ac:dyDescent="0.4">
      <c r="A1760" s="43">
        <v>79</v>
      </c>
      <c r="B1760" s="5" t="s">
        <v>167</v>
      </c>
      <c r="C1760" s="5">
        <v>2009</v>
      </c>
      <c r="D1760" s="5" t="s">
        <v>251</v>
      </c>
      <c r="E1760" s="5" t="s">
        <v>248</v>
      </c>
      <c r="F1760" s="60">
        <v>3.696620460359997</v>
      </c>
      <c r="G1760" s="61">
        <v>3162916</v>
      </c>
      <c r="H1760" s="61">
        <v>-3.2960387737051633</v>
      </c>
      <c r="I1760" s="61">
        <f t="shared" si="76"/>
        <v>90.55181823487105</v>
      </c>
      <c r="J1760" s="61">
        <v>-360197700.77457899</v>
      </c>
      <c r="K1760" s="61">
        <v>105.33877829937634</v>
      </c>
      <c r="L1760" s="61">
        <v>11820.776159135927</v>
      </c>
      <c r="M1760" s="61">
        <v>43.439716312056746</v>
      </c>
      <c r="N1760" s="60">
        <v>66.841999999999999</v>
      </c>
    </row>
    <row r="1761" spans="1:14" hidden="1" x14ac:dyDescent="0.4">
      <c r="A1761" s="43">
        <v>79</v>
      </c>
      <c r="B1761" s="5" t="s">
        <v>167</v>
      </c>
      <c r="C1761" s="5">
        <v>2010</v>
      </c>
      <c r="D1761" s="5" t="s">
        <v>251</v>
      </c>
      <c r="E1761" s="5" t="s">
        <v>248</v>
      </c>
      <c r="F1761" s="60">
        <v>4.0690515103242131</v>
      </c>
      <c r="G1761" s="61">
        <v>3097282</v>
      </c>
      <c r="H1761" s="61">
        <v>2.5334836604555164</v>
      </c>
      <c r="I1761" s="61">
        <f>(I1554+I1577+I1646)/3</f>
        <v>86.145423422866415</v>
      </c>
      <c r="J1761" s="61">
        <v>1102696146.6955199</v>
      </c>
      <c r="K1761" s="61">
        <v>129.88738286341365</v>
      </c>
      <c r="L1761" s="61">
        <v>11987.508411647046</v>
      </c>
      <c r="M1761" s="61">
        <v>44.462674323215751</v>
      </c>
      <c r="N1761" s="60">
        <v>66.757000000000005</v>
      </c>
    </row>
    <row r="1762" spans="1:14" hidden="1" x14ac:dyDescent="0.4">
      <c r="A1762" s="43">
        <v>79</v>
      </c>
      <c r="B1762" s="5" t="s">
        <v>167</v>
      </c>
      <c r="C1762" s="5">
        <v>2011</v>
      </c>
      <c r="D1762" s="5" t="s">
        <v>251</v>
      </c>
      <c r="E1762" s="5" t="s">
        <v>248</v>
      </c>
      <c r="F1762" s="60">
        <v>3.9118725675874271</v>
      </c>
      <c r="G1762" s="61">
        <v>3028115</v>
      </c>
      <c r="H1762" s="61">
        <v>5.3499522979577137</v>
      </c>
      <c r="I1762" s="61">
        <f>(I1555+I1647+I1578)/3</f>
        <v>96.872062812026954</v>
      </c>
      <c r="J1762" s="61">
        <v>1880811089.2054801</v>
      </c>
      <c r="K1762" s="61">
        <v>148.44721910997828</v>
      </c>
      <c r="L1762" s="61">
        <v>14376.94786439316</v>
      </c>
      <c r="M1762" s="61">
        <v>39.911894273127757</v>
      </c>
      <c r="N1762" s="60">
        <v>66.741</v>
      </c>
    </row>
    <row r="1763" spans="1:14" hidden="1" x14ac:dyDescent="0.4">
      <c r="A1763" s="43">
        <v>79</v>
      </c>
      <c r="B1763" s="5" t="s">
        <v>167</v>
      </c>
      <c r="C1763" s="5">
        <v>2012</v>
      </c>
      <c r="D1763" s="5" t="s">
        <v>251</v>
      </c>
      <c r="E1763" s="5" t="s">
        <v>248</v>
      </c>
      <c r="F1763" s="60">
        <v>3.9915348321308204</v>
      </c>
      <c r="G1763" s="61">
        <v>2987773</v>
      </c>
      <c r="H1763" s="61">
        <v>2.7342534936863956</v>
      </c>
      <c r="I1763" s="61">
        <f>(I1556+I1648+I1579)/3</f>
        <v>90.051408192874945</v>
      </c>
      <c r="J1763" s="61">
        <v>677182759.66704404</v>
      </c>
      <c r="K1763" s="61">
        <v>155.84316065743229</v>
      </c>
      <c r="L1763" s="61">
        <v>14367.70942487197</v>
      </c>
      <c r="M1763" s="61">
        <v>39.524647887323951</v>
      </c>
      <c r="N1763" s="60">
        <v>66.864000000000004</v>
      </c>
    </row>
    <row r="1764" spans="1:14" hidden="1" x14ac:dyDescent="0.4">
      <c r="A1764" s="43">
        <v>79</v>
      </c>
      <c r="B1764" s="5" t="s">
        <v>167</v>
      </c>
      <c r="C1764" s="5">
        <v>2013</v>
      </c>
      <c r="D1764" s="5" t="s">
        <v>251</v>
      </c>
      <c r="E1764" s="5" t="s">
        <v>248</v>
      </c>
      <c r="F1764" s="60">
        <v>3.8310654027519462</v>
      </c>
      <c r="G1764" s="61">
        <v>2957689</v>
      </c>
      <c r="H1764" s="61">
        <v>1.2813322272774457</v>
      </c>
      <c r="I1764" s="61">
        <f>(I1761+I1762+I1763)/3</f>
        <v>91.022964809256109</v>
      </c>
      <c r="J1764" s="61">
        <v>768657971.98243701</v>
      </c>
      <c r="K1764" s="61">
        <v>155.88679086863607</v>
      </c>
      <c r="L1764" s="61">
        <v>15729.652466651236</v>
      </c>
      <c r="M1764" s="61">
        <v>36.346691519105313</v>
      </c>
      <c r="N1764" s="60">
        <v>66.986000000000004</v>
      </c>
    </row>
    <row r="1765" spans="1:14" hidden="1" x14ac:dyDescent="0.4">
      <c r="A1765" s="43">
        <v>79</v>
      </c>
      <c r="B1765" s="5" t="s">
        <v>167</v>
      </c>
      <c r="C1765" s="5">
        <v>2014</v>
      </c>
      <c r="D1765" s="5" t="s">
        <v>251</v>
      </c>
      <c r="E1765" s="5" t="s">
        <v>248</v>
      </c>
      <c r="F1765" s="60">
        <v>3.7044817377906654</v>
      </c>
      <c r="G1765" s="61">
        <v>2932367</v>
      </c>
      <c r="H1765" s="61">
        <v>0.83359206424866272</v>
      </c>
      <c r="I1765" s="61">
        <f t="shared" ref="I1765:I1773" si="77">(I1762+I1763+I1764)/3</f>
        <v>92.648811938052674</v>
      </c>
      <c r="J1765" s="61">
        <v>357323216.16892499</v>
      </c>
      <c r="K1765" s="61">
        <v>142.72164275359077</v>
      </c>
      <c r="L1765" s="61">
        <v>16551.018202077976</v>
      </c>
      <c r="M1765" s="61">
        <v>30.940834141610086</v>
      </c>
      <c r="N1765" s="60">
        <v>67.108000000000004</v>
      </c>
    </row>
    <row r="1766" spans="1:14" hidden="1" x14ac:dyDescent="0.4">
      <c r="A1766" s="43">
        <v>79</v>
      </c>
      <c r="B1766" s="5" t="s">
        <v>167</v>
      </c>
      <c r="C1766" s="5">
        <v>2015</v>
      </c>
      <c r="D1766" s="5" t="s">
        <v>251</v>
      </c>
      <c r="E1766" s="5" t="s">
        <v>248</v>
      </c>
      <c r="F1766" s="60">
        <v>3.8098942824390432</v>
      </c>
      <c r="G1766" s="61">
        <v>2904910</v>
      </c>
      <c r="H1766" s="61">
        <v>6.3682791466931121E-2</v>
      </c>
      <c r="I1766" s="61">
        <f t="shared" si="77"/>
        <v>91.241061646727914</v>
      </c>
      <c r="J1766" s="61">
        <v>1036954105.5948</v>
      </c>
      <c r="K1766" s="61">
        <v>138.5523173244747</v>
      </c>
      <c r="L1766" s="61">
        <v>14263.964577349474</v>
      </c>
      <c r="M1766" s="61">
        <f t="shared" ref="M1766:M1773" si="78">(M1765+M1764+M1763)/3</f>
        <v>35.604057849346454</v>
      </c>
      <c r="N1766" s="60">
        <v>67.23</v>
      </c>
    </row>
    <row r="1767" spans="1:14" hidden="1" x14ac:dyDescent="0.4">
      <c r="A1767" s="43">
        <v>79</v>
      </c>
      <c r="B1767" s="5" t="s">
        <v>167</v>
      </c>
      <c r="C1767" s="5">
        <v>2016</v>
      </c>
      <c r="D1767" s="5" t="s">
        <v>251</v>
      </c>
      <c r="E1767" s="5" t="s">
        <v>248</v>
      </c>
      <c r="F1767" s="60">
        <v>3.9059266844267428</v>
      </c>
      <c r="G1767" s="61">
        <v>2868231</v>
      </c>
      <c r="H1767" s="61">
        <v>1.57625277213522</v>
      </c>
      <c r="I1767" s="61">
        <f t="shared" si="77"/>
        <v>91.637612798012242</v>
      </c>
      <c r="J1767" s="61">
        <v>1177533775.8812201</v>
      </c>
      <c r="K1767" s="61">
        <v>134.45385843745089</v>
      </c>
      <c r="L1767" s="61">
        <v>15008.313244552579</v>
      </c>
      <c r="M1767" s="61">
        <f t="shared" si="78"/>
        <v>34.29719450335395</v>
      </c>
      <c r="N1767" s="60">
        <v>67.366</v>
      </c>
    </row>
    <row r="1768" spans="1:14" hidden="1" x14ac:dyDescent="0.4">
      <c r="A1768" s="43">
        <v>79</v>
      </c>
      <c r="B1768" s="5" t="s">
        <v>167</v>
      </c>
      <c r="C1768" s="5">
        <v>2017</v>
      </c>
      <c r="D1768" s="5" t="s">
        <v>251</v>
      </c>
      <c r="E1768" s="5" t="s">
        <v>248</v>
      </c>
      <c r="F1768" s="60">
        <v>3.9676807017953246</v>
      </c>
      <c r="G1768" s="61">
        <v>2828403</v>
      </c>
      <c r="H1768" s="61">
        <v>4.2434317896480707</v>
      </c>
      <c r="I1768" s="61">
        <f t="shared" si="77"/>
        <v>91.842495460930948</v>
      </c>
      <c r="J1768" s="61">
        <v>1383731106.4056001</v>
      </c>
      <c r="K1768" s="61">
        <v>144.87335539344897</v>
      </c>
      <c r="L1768" s="61">
        <v>16885.407394837326</v>
      </c>
      <c r="M1768" s="61">
        <f t="shared" si="78"/>
        <v>33.614028831436826</v>
      </c>
      <c r="N1768" s="60">
        <v>67.516000000000005</v>
      </c>
    </row>
    <row r="1769" spans="1:14" hidden="1" x14ac:dyDescent="0.4">
      <c r="A1769" s="43">
        <v>79</v>
      </c>
      <c r="B1769" s="5" t="s">
        <v>167</v>
      </c>
      <c r="C1769" s="5">
        <v>2018</v>
      </c>
      <c r="D1769" s="5" t="s">
        <v>251</v>
      </c>
      <c r="E1769" s="5" t="s">
        <v>248</v>
      </c>
      <c r="F1769" s="60">
        <v>4.1593150631634073</v>
      </c>
      <c r="G1769" s="61">
        <v>2801543</v>
      </c>
      <c r="H1769" s="61">
        <v>3.5271742753475621</v>
      </c>
      <c r="I1769" s="61">
        <f t="shared" si="77"/>
        <v>91.573723301890368</v>
      </c>
      <c r="J1769" s="61">
        <v>1299841764.3737099</v>
      </c>
      <c r="K1769" s="61">
        <v>148.5947801291814</v>
      </c>
      <c r="L1769" s="61">
        <v>19186.359591640987</v>
      </c>
      <c r="M1769" s="61">
        <f t="shared" si="78"/>
        <v>34.505093728045743</v>
      </c>
      <c r="N1769" s="60">
        <v>67.679000000000002</v>
      </c>
    </row>
    <row r="1770" spans="1:14" hidden="1" x14ac:dyDescent="0.4">
      <c r="A1770" s="43">
        <v>79</v>
      </c>
      <c r="B1770" s="5" t="s">
        <v>167</v>
      </c>
      <c r="C1770" s="5">
        <v>2019</v>
      </c>
      <c r="D1770" s="5" t="s">
        <v>251</v>
      </c>
      <c r="E1770" s="5" t="s">
        <v>248</v>
      </c>
      <c r="F1770" s="60">
        <v>4.2001519610527325</v>
      </c>
      <c r="G1770" s="61">
        <v>2794137</v>
      </c>
      <c r="H1770" s="61">
        <v>2.771563062854753</v>
      </c>
      <c r="I1770" s="61">
        <f t="shared" si="77"/>
        <v>91.684610520277843</v>
      </c>
      <c r="J1770" s="61">
        <v>3434299309.82763</v>
      </c>
      <c r="K1770" s="61">
        <v>149.17621135656739</v>
      </c>
      <c r="L1770" s="61">
        <v>19615.549145017467</v>
      </c>
      <c r="M1770" s="61">
        <f t="shared" si="78"/>
        <v>34.138772354278842</v>
      </c>
      <c r="N1770" s="60">
        <v>67.855000000000004</v>
      </c>
    </row>
    <row r="1771" spans="1:14" hidden="1" x14ac:dyDescent="0.4">
      <c r="A1771" s="43">
        <v>79</v>
      </c>
      <c r="B1771" s="5" t="s">
        <v>167</v>
      </c>
      <c r="C1771" s="5">
        <v>2020</v>
      </c>
      <c r="D1771" s="5" t="s">
        <v>251</v>
      </c>
      <c r="E1771" s="5" t="s">
        <v>248</v>
      </c>
      <c r="F1771" s="60">
        <v>4.1840004150439096</v>
      </c>
      <c r="G1771" s="61">
        <v>2794885</v>
      </c>
      <c r="H1771" s="61">
        <v>1.8919647601098148</v>
      </c>
      <c r="I1771" s="61">
        <f t="shared" si="77"/>
        <v>91.700276427699706</v>
      </c>
      <c r="J1771" s="61">
        <v>4505744062.3346901</v>
      </c>
      <c r="K1771" s="61">
        <v>136.91260704251977</v>
      </c>
      <c r="L1771" s="61">
        <v>20381.855782747818</v>
      </c>
      <c r="M1771" s="61">
        <f t="shared" si="78"/>
        <v>34.085964971253809</v>
      </c>
      <c r="N1771" s="60">
        <v>68.046000000000006</v>
      </c>
    </row>
    <row r="1772" spans="1:14" hidden="1" x14ac:dyDescent="0.4">
      <c r="A1772" s="43">
        <v>79</v>
      </c>
      <c r="B1772" s="5" t="s">
        <v>167</v>
      </c>
      <c r="C1772" s="5">
        <v>2021</v>
      </c>
      <c r="D1772" s="5" t="s">
        <v>251</v>
      </c>
      <c r="E1772" s="5" t="s">
        <v>248</v>
      </c>
      <c r="F1772" s="60">
        <f>(F1769+F1770+F1771)/3</f>
        <v>4.1811558130866837</v>
      </c>
      <c r="G1772" s="61">
        <v>2800839</v>
      </c>
      <c r="H1772" s="61">
        <v>6.5472755177669058</v>
      </c>
      <c r="I1772" s="61">
        <f t="shared" si="77"/>
        <v>91.652870083289301</v>
      </c>
      <c r="J1772" s="61">
        <v>2971618905.0310502</v>
      </c>
      <c r="K1772" s="61">
        <v>155.63662571056074</v>
      </c>
      <c r="L1772" s="61">
        <v>23849.6156993566</v>
      </c>
      <c r="M1772" s="61">
        <f t="shared" si="78"/>
        <v>34.243277017859469</v>
      </c>
      <c r="N1772" s="60">
        <v>68.248999999999995</v>
      </c>
    </row>
    <row r="1773" spans="1:14" hidden="1" x14ac:dyDescent="0.4">
      <c r="A1773" s="43">
        <v>79</v>
      </c>
      <c r="B1773" s="5" t="s">
        <v>167</v>
      </c>
      <c r="C1773" s="5">
        <v>2022</v>
      </c>
      <c r="D1773" s="5" t="s">
        <v>251</v>
      </c>
      <c r="E1773" s="5" t="s">
        <v>248</v>
      </c>
      <c r="F1773" s="60">
        <f>(F1770+F1771+F1772)/3</f>
        <v>4.1884360630611086</v>
      </c>
      <c r="G1773" s="61">
        <v>2831639</v>
      </c>
      <c r="H1773" s="61">
        <v>16.493959556748933</v>
      </c>
      <c r="I1773" s="61">
        <f t="shared" si="77"/>
        <v>91.679252343755607</v>
      </c>
      <c r="J1773" s="61">
        <v>745150135.64119101</v>
      </c>
      <c r="K1773" s="61">
        <v>175.70317224889567</v>
      </c>
      <c r="L1773" s="61">
        <v>25064.808914729048</v>
      </c>
      <c r="M1773" s="61">
        <f t="shared" si="78"/>
        <v>34.156004781130711</v>
      </c>
      <c r="N1773" s="60">
        <v>68.465000000000003</v>
      </c>
    </row>
    <row r="1774" spans="1:14" hidden="1" x14ac:dyDescent="0.4">
      <c r="A1774" s="43">
        <v>80</v>
      </c>
      <c r="B1774" s="5" t="s">
        <v>168</v>
      </c>
      <c r="C1774" s="5">
        <v>2000</v>
      </c>
      <c r="D1774" s="5" t="s">
        <v>251</v>
      </c>
      <c r="E1774" s="5" t="s">
        <v>248</v>
      </c>
      <c r="F1774" s="60">
        <v>19.6119642447857</v>
      </c>
      <c r="G1774" s="61">
        <v>436300</v>
      </c>
      <c r="H1774" s="61">
        <v>4.608473022609445</v>
      </c>
      <c r="I1774" s="61">
        <v>93.170779621900294</v>
      </c>
      <c r="J1774" s="61">
        <f t="shared" ref="J1774:J1775" si="79">J1775*0.95</f>
        <v>3829464863.9612494</v>
      </c>
      <c r="K1774" s="61">
        <v>272.41232684534828</v>
      </c>
      <c r="L1774" s="61">
        <v>48659.59887532334</v>
      </c>
      <c r="M1774" s="61">
        <v>2.8535980148883371</v>
      </c>
      <c r="N1774" s="60">
        <v>84.215999999999994</v>
      </c>
    </row>
    <row r="1775" spans="1:14" hidden="1" x14ac:dyDescent="0.4">
      <c r="A1775" s="43">
        <v>80</v>
      </c>
      <c r="B1775" s="5" t="s">
        <v>168</v>
      </c>
      <c r="C1775" s="5">
        <v>2001</v>
      </c>
      <c r="D1775" s="5" t="s">
        <v>251</v>
      </c>
      <c r="E1775" s="5" t="s">
        <v>248</v>
      </c>
      <c r="F1775" s="60">
        <v>20.652284695090877</v>
      </c>
      <c r="G1775" s="61">
        <v>441525</v>
      </c>
      <c r="H1775" s="61">
        <v>0.79007431458353494</v>
      </c>
      <c r="I1775" s="61">
        <v>93.691205432084303</v>
      </c>
      <c r="J1775" s="61">
        <f t="shared" si="79"/>
        <v>4031015646.2749996</v>
      </c>
      <c r="K1775" s="61">
        <v>270.76563044325707</v>
      </c>
      <c r="L1775" s="61">
        <v>48440.142015135505</v>
      </c>
      <c r="M1775" s="61">
        <v>4.7180667433831998</v>
      </c>
      <c r="N1775" s="60">
        <v>84.843000000000004</v>
      </c>
    </row>
    <row r="1776" spans="1:14" hidden="1" x14ac:dyDescent="0.4">
      <c r="A1776" s="43">
        <v>80</v>
      </c>
      <c r="B1776" s="5" t="s">
        <v>168</v>
      </c>
      <c r="C1776" s="5">
        <v>2002</v>
      </c>
      <c r="D1776" s="5" t="s">
        <v>251</v>
      </c>
      <c r="E1776" s="5" t="s">
        <v>248</v>
      </c>
      <c r="F1776" s="60">
        <v>22.005491118955565</v>
      </c>
      <c r="G1776" s="61">
        <v>446175</v>
      </c>
      <c r="H1776" s="61">
        <v>1.4644111190519169</v>
      </c>
      <c r="I1776" s="61">
        <v>94.856004646349405</v>
      </c>
      <c r="J1776" s="61">
        <v>4243174364.5</v>
      </c>
      <c r="K1776" s="61">
        <v>250.68919816142389</v>
      </c>
      <c r="L1776" s="61">
        <v>53005.733920917868</v>
      </c>
      <c r="M1776" s="61">
        <v>12.286324786324789</v>
      </c>
      <c r="N1776" s="60">
        <v>85.299000000000007</v>
      </c>
    </row>
    <row r="1777" spans="1:14" hidden="1" x14ac:dyDescent="0.4">
      <c r="A1777" s="43">
        <v>80</v>
      </c>
      <c r="B1777" s="5" t="s">
        <v>168</v>
      </c>
      <c r="C1777" s="5">
        <v>2003</v>
      </c>
      <c r="D1777" s="5" t="s">
        <v>251</v>
      </c>
      <c r="E1777" s="5" t="s">
        <v>248</v>
      </c>
      <c r="F1777" s="60">
        <v>22.676970086132453</v>
      </c>
      <c r="G1777" s="61">
        <v>451630</v>
      </c>
      <c r="H1777" s="61">
        <v>2.1859765845399011</v>
      </c>
      <c r="I1777" s="61">
        <v>98.366198072123296</v>
      </c>
      <c r="J1777" s="61">
        <v>4291105683.1900001</v>
      </c>
      <c r="K1777" s="61">
        <v>244.9779460605285</v>
      </c>
      <c r="L1777" s="61">
        <v>65689.32145369114</v>
      </c>
      <c r="M1777" s="61">
        <v>11.788617886178864</v>
      </c>
      <c r="N1777" s="60">
        <v>85.742999999999995</v>
      </c>
    </row>
    <row r="1778" spans="1:14" hidden="1" x14ac:dyDescent="0.4">
      <c r="A1778" s="43">
        <v>80</v>
      </c>
      <c r="B1778" s="5" t="s">
        <v>168</v>
      </c>
      <c r="C1778" s="5">
        <v>2004</v>
      </c>
      <c r="D1778" s="5" t="s">
        <v>251</v>
      </c>
      <c r="E1778" s="5" t="s">
        <v>248</v>
      </c>
      <c r="F1778" s="60">
        <v>25.452799091891421</v>
      </c>
      <c r="G1778" s="61">
        <v>458095</v>
      </c>
      <c r="H1778" s="61">
        <v>3.1173265957131377</v>
      </c>
      <c r="I1778" s="61">
        <v>99.422479216505494</v>
      </c>
      <c r="J1778" s="61">
        <v>5179643438.5649996</v>
      </c>
      <c r="K1778" s="61">
        <v>265.22688485563737</v>
      </c>
      <c r="L1778" s="61">
        <v>76544.917086847316</v>
      </c>
      <c r="M1778" s="61">
        <v>12.19946571682992</v>
      </c>
      <c r="N1778" s="60">
        <v>86.177000000000007</v>
      </c>
    </row>
    <row r="1779" spans="1:14" hidden="1" x14ac:dyDescent="0.4">
      <c r="A1779" s="43">
        <v>80</v>
      </c>
      <c r="B1779" s="5" t="s">
        <v>168</v>
      </c>
      <c r="C1779" s="5">
        <v>2005</v>
      </c>
      <c r="D1779" s="5" t="s">
        <v>251</v>
      </c>
      <c r="E1779" s="5" t="s">
        <v>248</v>
      </c>
      <c r="F1779" s="60">
        <v>25.610437743734387</v>
      </c>
      <c r="G1779" s="61">
        <v>465158</v>
      </c>
      <c r="H1779" s="61">
        <v>4.8173272087173018</v>
      </c>
      <c r="I1779" s="61">
        <v>99.260571327265396</v>
      </c>
      <c r="J1779" s="61">
        <v>4644769483.2860003</v>
      </c>
      <c r="K1779" s="61">
        <v>284.07747686947846</v>
      </c>
      <c r="L1779" s="61">
        <v>80988.137623085844</v>
      </c>
      <c r="M1779" s="61">
        <v>11.759581881533101</v>
      </c>
      <c r="N1779" s="60">
        <v>86.597999999999999</v>
      </c>
    </row>
    <row r="1780" spans="1:14" hidden="1" x14ac:dyDescent="0.4">
      <c r="A1780" s="43">
        <v>80</v>
      </c>
      <c r="B1780" s="5" t="s">
        <v>168</v>
      </c>
      <c r="C1780" s="5">
        <v>2006</v>
      </c>
      <c r="D1780" s="5" t="s">
        <v>251</v>
      </c>
      <c r="E1780" s="5" t="s">
        <v>248</v>
      </c>
      <c r="F1780" s="60">
        <v>24.791118765564274</v>
      </c>
      <c r="G1780" s="61">
        <v>472637</v>
      </c>
      <c r="H1780" s="61">
        <v>6.4546752201781317</v>
      </c>
      <c r="I1780" s="61">
        <v>99.800090200472894</v>
      </c>
      <c r="J1780" s="61">
        <v>32219534640.547001</v>
      </c>
      <c r="K1780" s="61">
        <v>305.87954748852565</v>
      </c>
      <c r="L1780" s="61">
        <v>90788.800487614484</v>
      </c>
      <c r="M1780" s="61">
        <v>12.577502214348984</v>
      </c>
      <c r="N1780" s="60">
        <v>87.009</v>
      </c>
    </row>
    <row r="1781" spans="1:14" hidden="1" x14ac:dyDescent="0.4">
      <c r="A1781" s="43">
        <v>80</v>
      </c>
      <c r="B1781" s="5" t="s">
        <v>168</v>
      </c>
      <c r="C1781" s="5">
        <v>2007</v>
      </c>
      <c r="D1781" s="5" t="s">
        <v>251</v>
      </c>
      <c r="E1781" s="5" t="s">
        <v>248</v>
      </c>
      <c r="F1781" s="60">
        <v>23.155337682007861</v>
      </c>
      <c r="G1781" s="61">
        <v>479993</v>
      </c>
      <c r="H1781" s="61">
        <v>1.8924805401275222</v>
      </c>
      <c r="I1781" s="61">
        <v>100.71488155954199</v>
      </c>
      <c r="J1781" s="61">
        <v>-29679425809.909</v>
      </c>
      <c r="K1781" s="61">
        <v>307.48502008519603</v>
      </c>
      <c r="L1781" s="61">
        <v>107475.32029797773</v>
      </c>
      <c r="M1781" s="61">
        <v>11.880261927034612</v>
      </c>
      <c r="N1781" s="60">
        <v>87.409000000000006</v>
      </c>
    </row>
    <row r="1782" spans="1:14" hidden="1" x14ac:dyDescent="0.4">
      <c r="A1782" s="43">
        <v>80</v>
      </c>
      <c r="B1782" s="5" t="s">
        <v>168</v>
      </c>
      <c r="C1782" s="5">
        <v>2008</v>
      </c>
      <c r="D1782" s="5" t="s">
        <v>251</v>
      </c>
      <c r="E1782" s="5" t="s">
        <v>248</v>
      </c>
      <c r="F1782" s="60">
        <v>22.55704491967666</v>
      </c>
      <c r="G1782" s="61">
        <v>488650</v>
      </c>
      <c r="H1782" s="61">
        <v>6.6099654052112413</v>
      </c>
      <c r="I1782" s="61">
        <v>101.80616733421699</v>
      </c>
      <c r="J1782" s="61">
        <v>7117112828.2130003</v>
      </c>
      <c r="K1782" s="61">
        <v>292.21348078342982</v>
      </c>
      <c r="L1782" s="61">
        <v>120422.1379341569</v>
      </c>
      <c r="M1782" s="61">
        <v>10.357815442561206</v>
      </c>
      <c r="N1782" s="60">
        <v>87.8</v>
      </c>
    </row>
    <row r="1783" spans="1:14" hidden="1" x14ac:dyDescent="0.4">
      <c r="A1783" s="43">
        <v>80</v>
      </c>
      <c r="B1783" s="5" t="s">
        <v>168</v>
      </c>
      <c r="C1783" s="5">
        <v>2009</v>
      </c>
      <c r="D1783" s="5" t="s">
        <v>251</v>
      </c>
      <c r="E1783" s="5" t="s">
        <v>248</v>
      </c>
      <c r="F1783" s="60">
        <v>20.978820088271394</v>
      </c>
      <c r="G1783" s="61">
        <v>497783</v>
      </c>
      <c r="H1783" s="61">
        <v>0.87068790351803216</v>
      </c>
      <c r="I1783" s="61">
        <v>102.630922286849</v>
      </c>
      <c r="J1783" s="61">
        <v>27255154248.912998</v>
      </c>
      <c r="K1783" s="61">
        <v>263.53270154168388</v>
      </c>
      <c r="L1783" s="61">
        <v>109419.74695310641</v>
      </c>
      <c r="M1783" s="61">
        <v>12.313803376365442</v>
      </c>
      <c r="N1783" s="60">
        <v>88.177999999999997</v>
      </c>
    </row>
    <row r="1784" spans="1:14" hidden="1" x14ac:dyDescent="0.4">
      <c r="A1784" s="43">
        <v>80</v>
      </c>
      <c r="B1784" s="5" t="s">
        <v>168</v>
      </c>
      <c r="C1784" s="5">
        <v>2010</v>
      </c>
      <c r="D1784" s="5" t="s">
        <v>251</v>
      </c>
      <c r="E1784" s="5" t="s">
        <v>248</v>
      </c>
      <c r="F1784" s="60">
        <v>21.755665712600575</v>
      </c>
      <c r="G1784" s="61">
        <v>506953</v>
      </c>
      <c r="H1784" s="61">
        <v>4.648418462387454</v>
      </c>
      <c r="I1784" s="61">
        <v>100</v>
      </c>
      <c r="J1784" s="61">
        <v>39128528763.185997</v>
      </c>
      <c r="K1784" s="61">
        <v>293.67187690693862</v>
      </c>
      <c r="L1784" s="61">
        <v>110885.99137872107</v>
      </c>
      <c r="M1784" s="61">
        <v>12.018779342723004</v>
      </c>
      <c r="N1784" s="60">
        <v>88.546999999999997</v>
      </c>
    </row>
    <row r="1785" spans="1:14" hidden="1" x14ac:dyDescent="0.4">
      <c r="A1785" s="43">
        <v>80</v>
      </c>
      <c r="B1785" s="5" t="s">
        <v>168</v>
      </c>
      <c r="C1785" s="5">
        <v>2011</v>
      </c>
      <c r="D1785" s="5" t="s">
        <v>251</v>
      </c>
      <c r="E1785" s="5" t="s">
        <v>248</v>
      </c>
      <c r="F1785" s="60">
        <v>21.041503085770728</v>
      </c>
      <c r="G1785" s="61">
        <v>518347</v>
      </c>
      <c r="H1785" s="61">
        <v>3.4494616796761193</v>
      </c>
      <c r="I1785" s="61">
        <v>100.646675619029</v>
      </c>
      <c r="J1785" s="61">
        <v>8843156716.7810001</v>
      </c>
      <c r="K1785" s="61">
        <v>308.7144538741623</v>
      </c>
      <c r="L1785" s="61">
        <v>119025.05720346651</v>
      </c>
      <c r="M1785" s="61">
        <v>10.371075166508088</v>
      </c>
      <c r="N1785" s="60">
        <v>88.906000000000006</v>
      </c>
    </row>
    <row r="1786" spans="1:14" hidden="1" x14ac:dyDescent="0.4">
      <c r="A1786" s="43">
        <v>80</v>
      </c>
      <c r="B1786" s="5" t="s">
        <v>168</v>
      </c>
      <c r="C1786" s="5">
        <v>2012</v>
      </c>
      <c r="D1786" s="5" t="s">
        <v>251</v>
      </c>
      <c r="E1786" s="5" t="s">
        <v>248</v>
      </c>
      <c r="F1786" s="60">
        <v>20.148941700285906</v>
      </c>
      <c r="G1786" s="61">
        <v>530946</v>
      </c>
      <c r="H1786" s="61">
        <v>3.2659773184067262</v>
      </c>
      <c r="I1786" s="61">
        <v>98.7966374543455</v>
      </c>
      <c r="J1786" s="61">
        <v>2824125587.5029998</v>
      </c>
      <c r="K1786" s="61">
        <v>311.78683520468604</v>
      </c>
      <c r="L1786" s="61">
        <v>112584.6762709582</v>
      </c>
      <c r="M1786" s="61">
        <v>10.755813953488373</v>
      </c>
      <c r="N1786" s="60">
        <v>89.248999999999995</v>
      </c>
    </row>
    <row r="1787" spans="1:14" hidden="1" x14ac:dyDescent="0.4">
      <c r="A1787" s="43">
        <v>80</v>
      </c>
      <c r="B1787" s="5" t="s">
        <v>168</v>
      </c>
      <c r="C1787" s="5">
        <v>2013</v>
      </c>
      <c r="D1787" s="5" t="s">
        <v>251</v>
      </c>
      <c r="E1787" s="5" t="s">
        <v>248</v>
      </c>
      <c r="F1787" s="60">
        <v>18.722946113074205</v>
      </c>
      <c r="G1787" s="61">
        <v>543360</v>
      </c>
      <c r="H1787" s="61">
        <v>2.27602449452651</v>
      </c>
      <c r="I1787" s="61">
        <v>100.56920963549599</v>
      </c>
      <c r="J1787" s="61">
        <v>23299023839.563999</v>
      </c>
      <c r="K1787" s="61">
        <v>320.53350631676807</v>
      </c>
      <c r="L1787" s="61">
        <v>120000.14072985915</v>
      </c>
      <c r="M1787" s="61">
        <v>7.6765609007164795</v>
      </c>
      <c r="N1787" s="60">
        <v>89.573999999999998</v>
      </c>
    </row>
    <row r="1788" spans="1:14" hidden="1" x14ac:dyDescent="0.4">
      <c r="A1788" s="43">
        <v>80</v>
      </c>
      <c r="B1788" s="5" t="s">
        <v>168</v>
      </c>
      <c r="C1788" s="5">
        <v>2014</v>
      </c>
      <c r="D1788" s="5" t="s">
        <v>251</v>
      </c>
      <c r="E1788" s="5" t="s">
        <v>248</v>
      </c>
      <c r="F1788" s="60">
        <v>17.333939700064175</v>
      </c>
      <c r="G1788" s="61">
        <v>556319</v>
      </c>
      <c r="H1788" s="61">
        <v>2.7967022008578084</v>
      </c>
      <c r="I1788" s="61">
        <v>100.789318315514</v>
      </c>
      <c r="J1788" s="61">
        <v>20060313791.133999</v>
      </c>
      <c r="K1788" s="61">
        <v>333.42885319668034</v>
      </c>
      <c r="L1788" s="61">
        <v>123678.70214327476</v>
      </c>
      <c r="M1788" s="61">
        <v>8.3243243243243246</v>
      </c>
      <c r="N1788" s="60">
        <v>89.884</v>
      </c>
    </row>
    <row r="1789" spans="1:14" hidden="1" x14ac:dyDescent="0.4">
      <c r="A1789" s="43">
        <v>80</v>
      </c>
      <c r="B1789" s="5" t="s">
        <v>168</v>
      </c>
      <c r="C1789" s="5">
        <v>2015</v>
      </c>
      <c r="D1789" s="5" t="s">
        <v>251</v>
      </c>
      <c r="E1789" s="5" t="s">
        <v>248</v>
      </c>
      <c r="F1789" s="60">
        <v>16.034648633085439</v>
      </c>
      <c r="G1789" s="61">
        <v>569604</v>
      </c>
      <c r="H1789" s="61">
        <v>2.2191806573309805</v>
      </c>
      <c r="I1789" s="61">
        <v>97.119460859988294</v>
      </c>
      <c r="J1789" s="61">
        <v>45432153555.974998</v>
      </c>
      <c r="K1789" s="61">
        <v>351.13197436149005</v>
      </c>
      <c r="L1789" s="61">
        <v>105462.01258442263</v>
      </c>
      <c r="M1789" s="61">
        <f t="shared" ref="M1789:M1796" si="80">(M1788+M1787+M1786)/3</f>
        <v>8.9188997261763916</v>
      </c>
      <c r="N1789" s="60">
        <v>90.179000000000002</v>
      </c>
    </row>
    <row r="1790" spans="1:14" hidden="1" x14ac:dyDescent="0.4">
      <c r="A1790" s="43">
        <v>80</v>
      </c>
      <c r="B1790" s="5" t="s">
        <v>168</v>
      </c>
      <c r="C1790" s="5">
        <v>2016</v>
      </c>
      <c r="D1790" s="5" t="s">
        <v>251</v>
      </c>
      <c r="E1790" s="5" t="s">
        <v>248</v>
      </c>
      <c r="F1790" s="60">
        <v>15.198775287192403</v>
      </c>
      <c r="G1790" s="61">
        <v>582014</v>
      </c>
      <c r="H1790" s="61">
        <v>-1.107616926404603</v>
      </c>
      <c r="I1790" s="61">
        <v>98.094868381958904</v>
      </c>
      <c r="J1790" s="61">
        <v>17580970091.43</v>
      </c>
      <c r="K1790" s="61">
        <v>348.43740937688875</v>
      </c>
      <c r="L1790" s="61">
        <v>106899.29354955172</v>
      </c>
      <c r="M1790" s="61">
        <f t="shared" si="80"/>
        <v>8.3065949837390658</v>
      </c>
      <c r="N1790" s="60">
        <v>90.46</v>
      </c>
    </row>
    <row r="1791" spans="1:14" hidden="1" x14ac:dyDescent="0.4">
      <c r="A1791" s="43">
        <v>80</v>
      </c>
      <c r="B1791" s="5" t="s">
        <v>168</v>
      </c>
      <c r="C1791" s="5">
        <v>2017</v>
      </c>
      <c r="D1791" s="5" t="s">
        <v>251</v>
      </c>
      <c r="E1791" s="5" t="s">
        <v>248</v>
      </c>
      <c r="F1791" s="60">
        <v>15.103062702905744</v>
      </c>
      <c r="G1791" s="61">
        <v>596336</v>
      </c>
      <c r="H1791" s="61">
        <v>2.1429039969016941</v>
      </c>
      <c r="I1791" s="61">
        <v>98.9233234732733</v>
      </c>
      <c r="J1791" s="61">
        <v>-27369776663.165001</v>
      </c>
      <c r="K1791" s="61">
        <v>353.79399198030342</v>
      </c>
      <c r="L1791" s="61">
        <v>110193.21379722781</v>
      </c>
      <c r="M1791" s="61">
        <f t="shared" si="80"/>
        <v>8.5166063447465934</v>
      </c>
      <c r="N1791" s="60">
        <v>90.727000000000004</v>
      </c>
    </row>
    <row r="1792" spans="1:14" hidden="1" x14ac:dyDescent="0.4">
      <c r="A1792" s="43">
        <v>80</v>
      </c>
      <c r="B1792" s="5" t="s">
        <v>168</v>
      </c>
      <c r="C1792" s="5">
        <v>2018</v>
      </c>
      <c r="D1792" s="5" t="s">
        <v>251</v>
      </c>
      <c r="E1792" s="5" t="s">
        <v>248</v>
      </c>
      <c r="F1792" s="60">
        <v>15.331523974011018</v>
      </c>
      <c r="G1792" s="61">
        <v>607950</v>
      </c>
      <c r="H1792" s="61">
        <v>2.1113391045987129</v>
      </c>
      <c r="I1792" s="61">
        <v>100.31941877577501</v>
      </c>
      <c r="J1792" s="61">
        <v>-83336482547.841003</v>
      </c>
      <c r="K1792" s="61">
        <v>362.42390450058485</v>
      </c>
      <c r="L1792" s="61">
        <v>116786.51165467739</v>
      </c>
      <c r="M1792" s="61">
        <f t="shared" si="80"/>
        <v>8.5807003515540163</v>
      </c>
      <c r="N1792" s="60">
        <v>90.980999999999995</v>
      </c>
    </row>
    <row r="1793" spans="1:14" hidden="1" x14ac:dyDescent="0.4">
      <c r="A1793" s="43">
        <v>80</v>
      </c>
      <c r="B1793" s="5" t="s">
        <v>168</v>
      </c>
      <c r="C1793" s="5">
        <v>2019</v>
      </c>
      <c r="D1793" s="5" t="s">
        <v>251</v>
      </c>
      <c r="E1793" s="5" t="s">
        <v>248</v>
      </c>
      <c r="F1793" s="60">
        <v>15.323039801548706</v>
      </c>
      <c r="G1793" s="61">
        <v>620001</v>
      </c>
      <c r="H1793" s="61">
        <v>0.90073607679332213</v>
      </c>
      <c r="I1793" s="61">
        <v>99.603197377670199</v>
      </c>
      <c r="J1793" s="61">
        <v>163717596800.98901</v>
      </c>
      <c r="K1793" s="61">
        <v>382.34836920300319</v>
      </c>
      <c r="L1793" s="61">
        <v>112726.43967281375</v>
      </c>
      <c r="M1793" s="61">
        <f t="shared" si="80"/>
        <v>8.4679672266798907</v>
      </c>
      <c r="N1793" s="60">
        <v>91.222999999999999</v>
      </c>
    </row>
    <row r="1794" spans="1:14" hidden="1" x14ac:dyDescent="0.4">
      <c r="A1794" s="43">
        <v>80</v>
      </c>
      <c r="B1794" s="5" t="s">
        <v>168</v>
      </c>
      <c r="C1794" s="5">
        <v>2020</v>
      </c>
      <c r="D1794" s="5" t="s">
        <v>251</v>
      </c>
      <c r="E1794" s="5" t="s">
        <v>248</v>
      </c>
      <c r="F1794" s="60">
        <v>12.456953232691275</v>
      </c>
      <c r="G1794" s="61">
        <v>630419</v>
      </c>
      <c r="H1794" s="61">
        <v>4.3010148081046964</v>
      </c>
      <c r="I1794" s="61">
        <v>100.995247945274</v>
      </c>
      <c r="J1794" s="61">
        <v>9838881743.8139992</v>
      </c>
      <c r="K1794" s="61">
        <v>372.27140294363983</v>
      </c>
      <c r="L1794" s="61">
        <v>116905.37039685264</v>
      </c>
      <c r="M1794" s="61">
        <f t="shared" si="80"/>
        <v>8.5217579743268335</v>
      </c>
      <c r="N1794" s="60">
        <v>91.453000000000003</v>
      </c>
    </row>
    <row r="1795" spans="1:14" hidden="1" x14ac:dyDescent="0.4">
      <c r="A1795" s="43">
        <v>80</v>
      </c>
      <c r="B1795" s="5" t="s">
        <v>168</v>
      </c>
      <c r="C1795" s="5">
        <v>2021</v>
      </c>
      <c r="D1795" s="5" t="s">
        <v>251</v>
      </c>
      <c r="E1795" s="5" t="s">
        <v>248</v>
      </c>
      <c r="F1795" s="60">
        <f>(F1792+F1793+F1794)/3</f>
        <v>14.370505669417</v>
      </c>
      <c r="G1795" s="61">
        <v>640064</v>
      </c>
      <c r="H1795" s="61">
        <v>4.6438923181245855</v>
      </c>
      <c r="I1795" s="61">
        <v>101.17136189094499</v>
      </c>
      <c r="J1795" s="61">
        <v>25122591053.278</v>
      </c>
      <c r="K1795" s="61">
        <v>393.1411981560197</v>
      </c>
      <c r="L1795" s="61">
        <v>133711.79443598544</v>
      </c>
      <c r="M1795" s="61">
        <f t="shared" si="80"/>
        <v>8.5234751841869141</v>
      </c>
      <c r="N1795" s="60">
        <v>91.671999999999997</v>
      </c>
    </row>
    <row r="1796" spans="1:14" hidden="1" x14ac:dyDescent="0.4">
      <c r="A1796" s="43">
        <v>80</v>
      </c>
      <c r="B1796" s="5" t="s">
        <v>168</v>
      </c>
      <c r="C1796" s="5">
        <v>2022</v>
      </c>
      <c r="D1796" s="5" t="s">
        <v>251</v>
      </c>
      <c r="E1796" s="5" t="s">
        <v>248</v>
      </c>
      <c r="F1796" s="60">
        <f>(F1793+F1794+F1795)/3</f>
        <v>14.050166234552327</v>
      </c>
      <c r="G1796" s="61">
        <v>653103</v>
      </c>
      <c r="H1796" s="61">
        <v>5.6835466331717726</v>
      </c>
      <c r="I1796" s="61">
        <v>98.185465699379506</v>
      </c>
      <c r="J1796" s="61">
        <v>-322053781286.06702</v>
      </c>
      <c r="K1796" s="61">
        <v>388.51366843374734</v>
      </c>
      <c r="L1796" s="61">
        <v>125006.02181548558</v>
      </c>
      <c r="M1796" s="61">
        <f t="shared" si="80"/>
        <v>8.5044001283978776</v>
      </c>
      <c r="N1796" s="60">
        <v>91.881</v>
      </c>
    </row>
    <row r="1797" spans="1:14" hidden="1" x14ac:dyDescent="0.4">
      <c r="A1797" s="44">
        <v>81</v>
      </c>
      <c r="B1797" s="5" t="s">
        <v>169</v>
      </c>
      <c r="C1797" s="5">
        <v>2000</v>
      </c>
      <c r="D1797" s="66" t="s">
        <v>246</v>
      </c>
      <c r="E1797" s="5" t="s">
        <v>247</v>
      </c>
      <c r="F1797" s="60">
        <v>0.10199654905570775</v>
      </c>
      <c r="G1797" s="61">
        <v>16216431</v>
      </c>
      <c r="H1797" s="61">
        <v>11.570352966941286</v>
      </c>
      <c r="I1797" s="61">
        <f>(I1705+I1245+I1107)/3</f>
        <v>239.11246115566294</v>
      </c>
      <c r="J1797" s="61">
        <v>82952580.705498695</v>
      </c>
      <c r="K1797" s="61">
        <v>42.777122663972463</v>
      </c>
      <c r="L1797" s="61">
        <v>285.46646323381759</v>
      </c>
      <c r="M1797" s="61">
        <f>(M1705+M1245+M1107)/3</f>
        <v>60.001687433797379</v>
      </c>
      <c r="N1797" s="60">
        <v>27.120999999999999</v>
      </c>
    </row>
    <row r="1798" spans="1:14" hidden="1" x14ac:dyDescent="0.4">
      <c r="A1798" s="44">
        <v>81</v>
      </c>
      <c r="B1798" s="5" t="s">
        <v>169</v>
      </c>
      <c r="C1798" s="5">
        <v>2001</v>
      </c>
      <c r="D1798" s="66" t="s">
        <v>246</v>
      </c>
      <c r="E1798" s="5" t="s">
        <v>247</v>
      </c>
      <c r="F1798" s="60">
        <v>9.9884707443267121E-2</v>
      </c>
      <c r="G1798" s="61">
        <v>16709665</v>
      </c>
      <c r="H1798" s="61">
        <v>7.9169448389372974</v>
      </c>
      <c r="I1798" s="61">
        <f>(I1246+I1706+I1108)/3</f>
        <v>166.05841481103508</v>
      </c>
      <c r="J1798" s="61">
        <v>93059224</v>
      </c>
      <c r="K1798" s="61">
        <v>41.035126092385894</v>
      </c>
      <c r="L1798" s="61">
        <v>325.46030108371298</v>
      </c>
      <c r="M1798" s="61">
        <f>(M1706+M1246+M1108)/3</f>
        <v>54.516518936239684</v>
      </c>
      <c r="N1798" s="60">
        <v>27.390999999999998</v>
      </c>
    </row>
    <row r="1799" spans="1:14" hidden="1" x14ac:dyDescent="0.4">
      <c r="A1799" s="44">
        <v>81</v>
      </c>
      <c r="B1799" s="5" t="s">
        <v>169</v>
      </c>
      <c r="C1799" s="5">
        <v>2002</v>
      </c>
      <c r="D1799" s="66" t="s">
        <v>246</v>
      </c>
      <c r="E1799" s="5" t="s">
        <v>247</v>
      </c>
      <c r="F1799" s="60">
        <v>6.5183261799632741E-2</v>
      </c>
      <c r="G1799" s="61">
        <v>17211934</v>
      </c>
      <c r="H1799" s="61">
        <v>16.498525534896984</v>
      </c>
      <c r="I1799" s="61">
        <f>(I1707+I1247+I1109)/3</f>
        <v>119.80335466032295</v>
      </c>
      <c r="J1799" s="61">
        <v>14661798.0720596</v>
      </c>
      <c r="K1799" s="61">
        <v>50.181691937929841</v>
      </c>
      <c r="L1799" s="61">
        <v>310.92971094405044</v>
      </c>
      <c r="M1799" s="61">
        <f>(M1707+M1247+M1109)/3</f>
        <v>53.842062986845256</v>
      </c>
      <c r="N1799" s="60">
        <v>27.663</v>
      </c>
    </row>
    <row r="1800" spans="1:14" hidden="1" x14ac:dyDescent="0.4">
      <c r="A1800" s="44">
        <v>81</v>
      </c>
      <c r="B1800" s="5" t="s">
        <v>169</v>
      </c>
      <c r="C1800" s="5">
        <v>2003</v>
      </c>
      <c r="D1800" s="66" t="s">
        <v>246</v>
      </c>
      <c r="E1800" s="5" t="s">
        <v>247</v>
      </c>
      <c r="F1800" s="60">
        <v>8.7642339814638773E-2</v>
      </c>
      <c r="G1800" s="61">
        <v>17724310</v>
      </c>
      <c r="H1800" s="61">
        <v>-1.7040047987300682</v>
      </c>
      <c r="I1800" s="61">
        <f>(I1708+I1248+I1110)/3</f>
        <v>92.910964560455682</v>
      </c>
      <c r="J1800" s="61">
        <v>12874087</v>
      </c>
      <c r="K1800" s="61">
        <v>34.030602917474987</v>
      </c>
      <c r="L1800" s="61">
        <v>359.53438467651762</v>
      </c>
      <c r="M1800" s="61">
        <f>(M1708+M1248+M1110)/3</f>
        <v>50.138256650189739</v>
      </c>
      <c r="N1800" s="60">
        <v>27.936</v>
      </c>
    </row>
    <row r="1801" spans="1:14" hidden="1" x14ac:dyDescent="0.4">
      <c r="A1801" s="44">
        <v>81</v>
      </c>
      <c r="B1801" s="5" t="s">
        <v>169</v>
      </c>
      <c r="C1801" s="5">
        <v>2004</v>
      </c>
      <c r="D1801" s="66" t="s">
        <v>246</v>
      </c>
      <c r="E1801" s="5" t="s">
        <v>247</v>
      </c>
      <c r="F1801" s="60">
        <v>9.0162751453719159E-2</v>
      </c>
      <c r="G1801" s="61">
        <v>18250774</v>
      </c>
      <c r="H1801" s="61">
        <v>13.955801803389932</v>
      </c>
      <c r="I1801" s="61">
        <f>(I1709+I1249+I1111)/3</f>
        <v>91.094629736096564</v>
      </c>
      <c r="J1801" s="61">
        <v>52910748.000000097</v>
      </c>
      <c r="K1801" s="61">
        <v>48.775381885215637</v>
      </c>
      <c r="L1801" s="61">
        <v>277.50782658828007</v>
      </c>
      <c r="M1801" s="61">
        <f>(M1798+M1799+M1800)/3</f>
        <v>52.832279524424898</v>
      </c>
      <c r="N1801" s="60">
        <v>28.210999999999999</v>
      </c>
    </row>
    <row r="1802" spans="1:14" hidden="1" x14ac:dyDescent="0.4">
      <c r="A1802" s="44">
        <v>81</v>
      </c>
      <c r="B1802" s="5" t="s">
        <v>169</v>
      </c>
      <c r="C1802" s="5">
        <v>2005</v>
      </c>
      <c r="D1802" s="66" t="s">
        <v>246</v>
      </c>
      <c r="E1802" s="5" t="s">
        <v>247</v>
      </c>
      <c r="F1802" s="60">
        <v>9.0976183645838482E-2</v>
      </c>
      <c r="G1802" s="61">
        <v>18792171</v>
      </c>
      <c r="H1802" s="61">
        <v>18.3638246481935</v>
      </c>
      <c r="I1802" s="61">
        <f>(I1710+I1250+I1112)/3</f>
        <v>94.364206404093082</v>
      </c>
      <c r="J1802" s="61">
        <v>85428623.902193293</v>
      </c>
      <c r="K1802" s="61">
        <v>59.130084935767698</v>
      </c>
      <c r="L1802" s="61">
        <v>311.79312664903489</v>
      </c>
      <c r="M1802" s="61">
        <f>(M1710+M1250+M1112)/3</f>
        <v>52.607510025927247</v>
      </c>
      <c r="N1802" s="60">
        <v>28.814</v>
      </c>
    </row>
    <row r="1803" spans="1:14" hidden="1" x14ac:dyDescent="0.4">
      <c r="A1803" s="44">
        <v>81</v>
      </c>
      <c r="B1803" s="5" t="s">
        <v>169</v>
      </c>
      <c r="C1803" s="5">
        <v>2006</v>
      </c>
      <c r="D1803" s="66" t="s">
        <v>246</v>
      </c>
      <c r="E1803" s="5" t="s">
        <v>247</v>
      </c>
      <c r="F1803" s="60">
        <v>8.4602827067426709E-2</v>
      </c>
      <c r="G1803" s="61">
        <v>19350299</v>
      </c>
      <c r="H1803" s="61">
        <v>10.765637160438587</v>
      </c>
      <c r="I1803" s="61">
        <f>(I1711+I1251+I1113)/3</f>
        <v>96.37044078827897</v>
      </c>
      <c r="J1803" s="61">
        <v>294681941.54268301</v>
      </c>
      <c r="K1803" s="61">
        <v>62.102838937024444</v>
      </c>
      <c r="L1803" s="61">
        <v>330.52267000851208</v>
      </c>
      <c r="M1803" s="61">
        <f>(M1711+M1251+M1113)/3</f>
        <v>52.857248984988246</v>
      </c>
      <c r="N1803" s="60">
        <v>29.425000000000001</v>
      </c>
    </row>
    <row r="1804" spans="1:14" hidden="1" x14ac:dyDescent="0.4">
      <c r="A1804" s="44">
        <v>81</v>
      </c>
      <c r="B1804" s="5" t="s">
        <v>169</v>
      </c>
      <c r="C1804" s="5">
        <v>2007</v>
      </c>
      <c r="D1804" s="66" t="s">
        <v>246</v>
      </c>
      <c r="E1804" s="5" t="s">
        <v>247</v>
      </c>
      <c r="F1804" s="60">
        <v>8.6479479655615824E-2</v>
      </c>
      <c r="G1804" s="61">
        <v>19924958</v>
      </c>
      <c r="H1804" s="61">
        <v>10.287966315995007</v>
      </c>
      <c r="I1804" s="61">
        <f>(I1712+I1252+I1114)/3</f>
        <v>101.02254013509844</v>
      </c>
      <c r="J1804" s="61">
        <v>789389724.08449697</v>
      </c>
      <c r="K1804" s="61">
        <v>66.702735357004897</v>
      </c>
      <c r="L1804" s="61">
        <v>427.83632916955048</v>
      </c>
      <c r="M1804" s="61">
        <f>(M1712+M1252+M1114)/3</f>
        <v>55.076214783212357</v>
      </c>
      <c r="N1804" s="60">
        <v>30.042999999999999</v>
      </c>
    </row>
    <row r="1805" spans="1:14" hidden="1" x14ac:dyDescent="0.4">
      <c r="A1805" s="44">
        <v>81</v>
      </c>
      <c r="B1805" s="5" t="s">
        <v>169</v>
      </c>
      <c r="C1805" s="5">
        <v>2008</v>
      </c>
      <c r="D1805" s="66" t="s">
        <v>246</v>
      </c>
      <c r="E1805" s="5" t="s">
        <v>247</v>
      </c>
      <c r="F1805" s="60">
        <v>8.6788281276240206E-2</v>
      </c>
      <c r="G1805" s="61">
        <v>20513599</v>
      </c>
      <c r="H1805" s="61">
        <v>7.4863002764100202</v>
      </c>
      <c r="I1805" s="61">
        <f>(I1713+I1253+I1115)/3</f>
        <v>106.01796456438865</v>
      </c>
      <c r="J1805" s="61">
        <v>1134497642.4209099</v>
      </c>
      <c r="K1805" s="61">
        <v>74.357353960806023</v>
      </c>
      <c r="L1805" s="61">
        <v>522.83062195253365</v>
      </c>
      <c r="M1805" s="61">
        <f>(M1713+M1253+M1115)/3</f>
        <v>54.087266409735712</v>
      </c>
      <c r="N1805" s="60">
        <v>30.67</v>
      </c>
    </row>
    <row r="1806" spans="1:14" hidden="1" x14ac:dyDescent="0.4">
      <c r="A1806" s="44">
        <v>81</v>
      </c>
      <c r="B1806" s="5" t="s">
        <v>169</v>
      </c>
      <c r="C1806" s="5">
        <v>2009</v>
      </c>
      <c r="D1806" s="66" t="s">
        <v>246</v>
      </c>
      <c r="E1806" s="5" t="s">
        <v>247</v>
      </c>
      <c r="F1806" s="60">
        <v>7.9850956751052651E-2</v>
      </c>
      <c r="G1806" s="61">
        <v>21117092</v>
      </c>
      <c r="H1806" s="61">
        <v>6.929159085308001</v>
      </c>
      <c r="I1806" s="61">
        <f>(I1714+I1254+I1116)/3</f>
        <v>100.71216165303464</v>
      </c>
      <c r="J1806" s="61">
        <v>1293330142.2609401</v>
      </c>
      <c r="K1806" s="61">
        <v>62.411697595819625</v>
      </c>
      <c r="L1806" s="61">
        <v>455.40737377276628</v>
      </c>
      <c r="M1806" s="61">
        <f>(M1714+M1254+M1116)/3</f>
        <v>55.874975200172713</v>
      </c>
      <c r="N1806" s="60">
        <v>31.300999999999998</v>
      </c>
    </row>
    <row r="1807" spans="1:14" hidden="1" x14ac:dyDescent="0.4">
      <c r="A1807" s="44">
        <v>81</v>
      </c>
      <c r="B1807" s="5" t="s">
        <v>169</v>
      </c>
      <c r="C1807" s="5">
        <v>2010</v>
      </c>
      <c r="D1807" s="66" t="s">
        <v>246</v>
      </c>
      <c r="E1807" s="5" t="s">
        <v>247</v>
      </c>
      <c r="F1807" s="60">
        <v>8.604277022378988E-2</v>
      </c>
      <c r="G1807" s="61">
        <v>21731053</v>
      </c>
      <c r="H1807" s="61">
        <v>10.218541029330282</v>
      </c>
      <c r="I1807" s="61">
        <v>100</v>
      </c>
      <c r="J1807" s="61">
        <v>912287179.83556902</v>
      </c>
      <c r="K1807" s="61">
        <v>57.874894510180653</v>
      </c>
      <c r="L1807" s="61">
        <v>459.37540799657933</v>
      </c>
      <c r="M1807" s="61">
        <f>(M1715+M1255+M1117)/3</f>
        <v>57.877136086065811</v>
      </c>
      <c r="N1807" s="60">
        <v>31.937999999999999</v>
      </c>
    </row>
    <row r="1808" spans="1:14" hidden="1" x14ac:dyDescent="0.4">
      <c r="A1808" s="44">
        <v>81</v>
      </c>
      <c r="B1808" s="5" t="s">
        <v>169</v>
      </c>
      <c r="C1808" s="5">
        <v>2011</v>
      </c>
      <c r="D1808" s="66" t="s">
        <v>246</v>
      </c>
      <c r="E1808" s="5" t="s">
        <v>247</v>
      </c>
      <c r="F1808" s="60">
        <v>9.816871708173891E-2</v>
      </c>
      <c r="G1808" s="61">
        <v>22348158</v>
      </c>
      <c r="H1808" s="61">
        <v>10.386187135887496</v>
      </c>
      <c r="I1808" s="61">
        <f>(I1716+I1256+I1118)/3</f>
        <v>97.147655208598579</v>
      </c>
      <c r="J1808" s="61">
        <v>815534454.53206301</v>
      </c>
      <c r="K1808" s="61">
        <v>56.483092595189312</v>
      </c>
      <c r="L1808" s="61">
        <v>516.90253925509307</v>
      </c>
      <c r="M1808" s="61">
        <f>(M1716+M1256+M1118)/3</f>
        <v>58.292006650541516</v>
      </c>
      <c r="N1808" s="60">
        <v>32.58</v>
      </c>
    </row>
    <row r="1809" spans="1:14" hidden="1" x14ac:dyDescent="0.4">
      <c r="A1809" s="44">
        <v>81</v>
      </c>
      <c r="B1809" s="5" t="s">
        <v>169</v>
      </c>
      <c r="C1809" s="5">
        <v>2012</v>
      </c>
      <c r="D1809" s="66" t="s">
        <v>246</v>
      </c>
      <c r="E1809" s="5" t="s">
        <v>247</v>
      </c>
      <c r="F1809" s="60">
        <v>0.11938131796933237</v>
      </c>
      <c r="G1809" s="61">
        <v>22966240</v>
      </c>
      <c r="H1809" s="61">
        <v>5.4661748633336913</v>
      </c>
      <c r="I1809" s="61">
        <f>(I1717+I1257+I1119)/3</f>
        <v>96.378251210486368</v>
      </c>
      <c r="J1809" s="61">
        <v>814789934.73020005</v>
      </c>
      <c r="K1809" s="61">
        <v>52.651714081125469</v>
      </c>
      <c r="L1809" s="61">
        <v>504.17373771013212</v>
      </c>
      <c r="M1809" s="61">
        <f>(M1717+M1257+M1119)/3</f>
        <v>58.296856269590386</v>
      </c>
      <c r="N1809" s="60">
        <v>33.226999999999997</v>
      </c>
    </row>
    <row r="1810" spans="1:14" hidden="1" x14ac:dyDescent="0.4">
      <c r="A1810" s="44">
        <v>81</v>
      </c>
      <c r="B1810" s="5" t="s">
        <v>169</v>
      </c>
      <c r="C1810" s="5">
        <v>2013</v>
      </c>
      <c r="D1810" s="66" t="s">
        <v>246</v>
      </c>
      <c r="E1810" s="5" t="s">
        <v>247</v>
      </c>
      <c r="F1810" s="60">
        <v>0.12422506916949087</v>
      </c>
      <c r="G1810" s="61">
        <v>23588073</v>
      </c>
      <c r="H1810" s="61">
        <v>5.452302454911802</v>
      </c>
      <c r="I1810" s="61">
        <f>(I1718+I1258+I1120)/3</f>
        <v>92.819748033382766</v>
      </c>
      <c r="J1810" s="61">
        <v>565848886.01427698</v>
      </c>
      <c r="K1810" s="61">
        <v>56.367581790093169</v>
      </c>
      <c r="L1810" s="61">
        <v>526.68801963540307</v>
      </c>
      <c r="M1810" s="61">
        <f>(M1718+M1258+M1120)/3</f>
        <v>58.891405498592597</v>
      </c>
      <c r="N1810" s="60">
        <v>33.878</v>
      </c>
    </row>
    <row r="1811" spans="1:14" hidden="1" x14ac:dyDescent="0.4">
      <c r="A1811" s="44">
        <v>81</v>
      </c>
      <c r="B1811" s="5" t="s">
        <v>169</v>
      </c>
      <c r="C1811" s="5">
        <v>2014</v>
      </c>
      <c r="D1811" s="66" t="s">
        <v>246</v>
      </c>
      <c r="E1811" s="5" t="s">
        <v>247</v>
      </c>
      <c r="F1811" s="60">
        <v>0.12432371092538247</v>
      </c>
      <c r="G1811" s="61">
        <v>24215976</v>
      </c>
      <c r="H1811" s="61">
        <v>6.7317708095171014</v>
      </c>
      <c r="I1811" s="61">
        <f>(I1719+I1121+I1259)/3</f>
        <v>88.439766664561716</v>
      </c>
      <c r="J1811" s="61">
        <v>372872463.26277602</v>
      </c>
      <c r="K1811" s="61">
        <v>61.969432211123355</v>
      </c>
      <c r="L1811" s="61">
        <v>517.13618312258416</v>
      </c>
      <c r="M1811" s="61">
        <f>(M1719+M1259+M1121)/3</f>
        <v>58.244802156522098</v>
      </c>
      <c r="N1811" s="60">
        <v>34.533999999999999</v>
      </c>
    </row>
    <row r="1812" spans="1:14" hidden="1" x14ac:dyDescent="0.4">
      <c r="A1812" s="44">
        <v>81</v>
      </c>
      <c r="B1812" s="5" t="s">
        <v>169</v>
      </c>
      <c r="C1812" s="5">
        <v>2015</v>
      </c>
      <c r="D1812" s="66" t="s">
        <v>246</v>
      </c>
      <c r="E1812" s="5" t="s">
        <v>247</v>
      </c>
      <c r="F1812" s="60">
        <v>0.13217301642692225</v>
      </c>
      <c r="G1812" s="61">
        <v>24850912</v>
      </c>
      <c r="H1812" s="61">
        <v>6.5037166915161038</v>
      </c>
      <c r="I1812" s="61">
        <f>(I1720+I1260+I1122)/3</f>
        <v>92.103074931302373</v>
      </c>
      <c r="J1812" s="61">
        <v>328059305.56932002</v>
      </c>
      <c r="K1812" s="61">
        <v>61.220378836507805</v>
      </c>
      <c r="L1812" s="61">
        <v>455.63803458407023</v>
      </c>
      <c r="M1812" s="61">
        <f>(M1260+M1122+M1720)/3</f>
        <v>58.477687974901698</v>
      </c>
      <c r="N1812" s="60">
        <v>35.192999999999998</v>
      </c>
    </row>
    <row r="1813" spans="1:14" hidden="1" x14ac:dyDescent="0.4">
      <c r="A1813" s="44">
        <v>81</v>
      </c>
      <c r="B1813" s="5" t="s">
        <v>169</v>
      </c>
      <c r="C1813" s="5">
        <v>2016</v>
      </c>
      <c r="D1813" s="66" t="s">
        <v>246</v>
      </c>
      <c r="E1813" s="5" t="s">
        <v>247</v>
      </c>
      <c r="F1813" s="60">
        <v>0.12476383660365303</v>
      </c>
      <c r="G1813" s="61">
        <v>25501941</v>
      </c>
      <c r="H1813" s="61">
        <v>8.9600807299204064</v>
      </c>
      <c r="I1813" s="61">
        <f>(I1721+I1261+I1123)/3</f>
        <v>99.782172940871718</v>
      </c>
      <c r="J1813" s="61">
        <v>540842779.82933402</v>
      </c>
      <c r="K1813" s="61">
        <v>60.834698483142326</v>
      </c>
      <c r="L1813" s="61">
        <v>464.61615837170973</v>
      </c>
      <c r="M1813" s="61">
        <f>(M1721+M1261+M1123)/3</f>
        <v>58.537965210005467</v>
      </c>
      <c r="N1813" s="60">
        <v>35.856000000000002</v>
      </c>
    </row>
    <row r="1814" spans="1:14" hidden="1" x14ac:dyDescent="0.4">
      <c r="A1814" s="44">
        <v>81</v>
      </c>
      <c r="B1814" s="5" t="s">
        <v>169</v>
      </c>
      <c r="C1814" s="5">
        <v>2017</v>
      </c>
      <c r="D1814" s="66" t="s">
        <v>246</v>
      </c>
      <c r="E1814" s="5" t="s">
        <v>247</v>
      </c>
      <c r="F1814" s="60">
        <v>0.13301723048878733</v>
      </c>
      <c r="G1814" s="61">
        <v>26169542</v>
      </c>
      <c r="H1814" s="61">
        <v>4.9615397560154264</v>
      </c>
      <c r="I1814" s="61">
        <f>(I1811+I1812+I1813)/3</f>
        <v>93.441671512245264</v>
      </c>
      <c r="J1814" s="61">
        <v>464856589.64880902</v>
      </c>
      <c r="K1814" s="61">
        <v>65.343401507291475</v>
      </c>
      <c r="L1814" s="61">
        <v>503.49805868023725</v>
      </c>
      <c r="M1814" s="61">
        <f>(M1812+M1813+M1811)/3</f>
        <v>58.420151780476424</v>
      </c>
      <c r="N1814" s="60">
        <v>36.521999999999998</v>
      </c>
    </row>
    <row r="1815" spans="1:14" hidden="1" x14ac:dyDescent="0.4">
      <c r="A1815" s="44">
        <v>81</v>
      </c>
      <c r="B1815" s="5" t="s">
        <v>169</v>
      </c>
      <c r="C1815" s="5">
        <v>2018</v>
      </c>
      <c r="D1815" s="66" t="s">
        <v>246</v>
      </c>
      <c r="E1815" s="5" t="s">
        <v>247</v>
      </c>
      <c r="F1815" s="60">
        <v>0.12310226483180831</v>
      </c>
      <c r="G1815" s="61">
        <v>26846541</v>
      </c>
      <c r="H1815" s="61">
        <v>8.2979933109484278</v>
      </c>
      <c r="I1815" s="61">
        <f>(I1723+I1125+I1263)/3</f>
        <v>100.15825699456165</v>
      </c>
      <c r="J1815" s="61">
        <v>612036371.422122</v>
      </c>
      <c r="K1815" s="61">
        <v>67.841504668358212</v>
      </c>
      <c r="L1815" s="61">
        <v>512.54399150685788</v>
      </c>
      <c r="M1815" s="61">
        <f>(M1813+M1814+M1812)/3</f>
        <v>58.478601655127868</v>
      </c>
      <c r="N1815" s="60">
        <v>37.191000000000003</v>
      </c>
    </row>
    <row r="1816" spans="1:14" hidden="1" x14ac:dyDescent="0.4">
      <c r="A1816" s="44">
        <v>81</v>
      </c>
      <c r="B1816" s="5" t="s">
        <v>169</v>
      </c>
      <c r="C1816" s="5">
        <v>2019</v>
      </c>
      <c r="D1816" s="66" t="s">
        <v>246</v>
      </c>
      <c r="E1816" s="5" t="s">
        <v>247</v>
      </c>
      <c r="F1816" s="60">
        <v>0.14265357514331639</v>
      </c>
      <c r="G1816" s="61">
        <v>27533134</v>
      </c>
      <c r="H1816" s="61">
        <v>6.5220906407727881</v>
      </c>
      <c r="I1816" s="61">
        <f>(I1724+I1264+I1126)/3</f>
        <v>103.94059377460211</v>
      </c>
      <c r="J1816" s="61">
        <v>474311425.432437</v>
      </c>
      <c r="K1816" s="61">
        <v>62.601323045712796</v>
      </c>
      <c r="L1816" s="61">
        <v>512.27966560240952</v>
      </c>
      <c r="M1816" s="61">
        <f>(M1724+M1264+M1126)/3</f>
        <v>58.47890621520326</v>
      </c>
      <c r="N1816" s="60">
        <v>37.860999999999997</v>
      </c>
    </row>
    <row r="1817" spans="1:14" hidden="1" x14ac:dyDescent="0.4">
      <c r="A1817" s="44">
        <v>81</v>
      </c>
      <c r="B1817" s="5" t="s">
        <v>169</v>
      </c>
      <c r="C1817" s="5">
        <v>2020</v>
      </c>
      <c r="D1817" s="66" t="s">
        <v>246</v>
      </c>
      <c r="E1817" s="5" t="s">
        <v>247</v>
      </c>
      <c r="F1817" s="60">
        <v>9.726954059490929E-2</v>
      </c>
      <c r="G1817" s="61">
        <v>28225177</v>
      </c>
      <c r="H1817" s="61">
        <v>4.3111451358348774</v>
      </c>
      <c r="I1817" s="61">
        <f>(I1725+I1265+I1127)/3</f>
        <v>104.83760705082462</v>
      </c>
      <c r="J1817" s="61">
        <v>358467141.41430199</v>
      </c>
      <c r="K1817" s="61">
        <v>49.010707366437103</v>
      </c>
      <c r="L1817" s="61">
        <v>462.40422881838282</v>
      </c>
      <c r="M1817" s="61">
        <f>(M1725+M1265+M1127)/3</f>
        <v>58.459219883602522</v>
      </c>
      <c r="N1817" s="60">
        <v>38.533999999999999</v>
      </c>
    </row>
    <row r="1818" spans="1:14" hidden="1" x14ac:dyDescent="0.4">
      <c r="A1818" s="44">
        <v>81</v>
      </c>
      <c r="B1818" s="5" t="s">
        <v>169</v>
      </c>
      <c r="C1818" s="5">
        <v>2021</v>
      </c>
      <c r="D1818" s="66" t="s">
        <v>246</v>
      </c>
      <c r="E1818" s="5" t="s">
        <v>247</v>
      </c>
      <c r="F1818" s="60">
        <f>(F1815+F1816+F1817)/3</f>
        <v>0.12100846019001132</v>
      </c>
      <c r="G1818" s="61">
        <v>28915653</v>
      </c>
      <c r="H1818" s="61">
        <v>6.6407434160977488</v>
      </c>
      <c r="I1818" s="61">
        <f>(I1726+I1266+I1128)/3</f>
        <v>103.74712415378974</v>
      </c>
      <c r="J1818" s="61">
        <v>357536665.26470399</v>
      </c>
      <c r="K1818" s="61">
        <v>54.45704159170679</v>
      </c>
      <c r="L1818" s="61">
        <v>503.35208119085786</v>
      </c>
      <c r="M1818" s="61">
        <f>(M1726+M1266+M1128)/3</f>
        <v>58.47224258464454</v>
      </c>
      <c r="N1818" s="60">
        <v>39.207000000000001</v>
      </c>
    </row>
    <row r="1819" spans="1:14" hidden="1" x14ac:dyDescent="0.4">
      <c r="A1819" s="44">
        <v>81</v>
      </c>
      <c r="B1819" s="5" t="s">
        <v>169</v>
      </c>
      <c r="C1819" s="5">
        <v>2022</v>
      </c>
      <c r="D1819" s="66" t="s">
        <v>246</v>
      </c>
      <c r="E1819" s="5" t="s">
        <v>247</v>
      </c>
      <c r="F1819" s="60">
        <f>(F1816+F1817+F1818)/3</f>
        <v>0.12031052530941233</v>
      </c>
      <c r="G1819" s="61">
        <v>29611714</v>
      </c>
      <c r="H1819" s="61">
        <v>8.3309039885634206</v>
      </c>
      <c r="I1819" s="61">
        <f>(I1727+I1267+I1129)/3</f>
        <v>108.47258607696722</v>
      </c>
      <c r="J1819" s="61">
        <v>467848664.235502</v>
      </c>
      <c r="K1819" s="61">
        <v>69.604671976125388</v>
      </c>
      <c r="L1819" s="61">
        <v>516.59261598221303</v>
      </c>
      <c r="M1819" s="61">
        <f>(M1727+M1267+M1129)/3</f>
        <v>58.470122894483431</v>
      </c>
      <c r="N1819" s="60">
        <v>39.881999999999998</v>
      </c>
    </row>
    <row r="1820" spans="1:14" hidden="1" x14ac:dyDescent="0.4">
      <c r="A1820" s="67">
        <v>82</v>
      </c>
      <c r="B1820" s="5" t="s">
        <v>170</v>
      </c>
      <c r="C1820" s="5">
        <v>2000</v>
      </c>
      <c r="D1820" s="5" t="s">
        <v>246</v>
      </c>
      <c r="E1820" s="5" t="s">
        <v>247</v>
      </c>
      <c r="F1820" s="60">
        <v>7.7941030975243797E-2</v>
      </c>
      <c r="G1820" s="61">
        <v>11229387</v>
      </c>
      <c r="H1820" s="61">
        <v>30.533953677205204</v>
      </c>
      <c r="I1820" s="61">
        <v>134.28914115315101</v>
      </c>
      <c r="J1820" s="61">
        <v>25999996.361222599</v>
      </c>
      <c r="K1820" s="61">
        <f>(K1797+K1705+K1245)/3</f>
        <v>58.96446685515803</v>
      </c>
      <c r="L1820" s="61">
        <v>225.95245673945371</v>
      </c>
      <c r="M1820" s="61">
        <f>(M1797+M1705+M1245)/3</f>
        <v>61.48380008058205</v>
      </c>
      <c r="N1820" s="60">
        <v>14.61</v>
      </c>
    </row>
    <row r="1821" spans="1:14" hidden="1" x14ac:dyDescent="0.4">
      <c r="A1821" s="67">
        <v>82</v>
      </c>
      <c r="B1821" s="5" t="s">
        <v>170</v>
      </c>
      <c r="C1821" s="5">
        <v>2001</v>
      </c>
      <c r="D1821" s="5" t="s">
        <v>246</v>
      </c>
      <c r="E1821" s="5" t="s">
        <v>247</v>
      </c>
      <c r="F1821" s="60">
        <v>7.368409518265269E-2</v>
      </c>
      <c r="G1821" s="61">
        <v>11498818</v>
      </c>
      <c r="H1821" s="61">
        <v>25.622469973349155</v>
      </c>
      <c r="I1821" s="61">
        <v>145.154315923741</v>
      </c>
      <c r="J1821" s="61">
        <v>19299991.0892369</v>
      </c>
      <c r="K1821" s="61">
        <f>(K1798+K1706+K1246)/3</f>
        <v>54.284662250938688</v>
      </c>
      <c r="L1821" s="61">
        <v>217.24047329639404</v>
      </c>
      <c r="M1821" s="61">
        <f>(M1798+M1706+M1246)/3</f>
        <v>56.492116968821229</v>
      </c>
      <c r="N1821" s="60">
        <v>14.698</v>
      </c>
    </row>
    <row r="1822" spans="1:14" hidden="1" x14ac:dyDescent="0.4">
      <c r="A1822" s="67">
        <v>82</v>
      </c>
      <c r="B1822" s="5" t="s">
        <v>170</v>
      </c>
      <c r="C1822" s="5">
        <v>2002</v>
      </c>
      <c r="D1822" s="5" t="s">
        <v>246</v>
      </c>
      <c r="E1822" s="5" t="s">
        <v>247</v>
      </c>
      <c r="F1822" s="60">
        <v>7.2970439640279966E-2</v>
      </c>
      <c r="G1822" s="61">
        <v>11784498</v>
      </c>
      <c r="H1822" s="61">
        <v>112.69364910407248</v>
      </c>
      <c r="I1822" s="61">
        <v>158.33793857026899</v>
      </c>
      <c r="J1822" s="61">
        <v>5899999.3588624196</v>
      </c>
      <c r="K1822" s="61">
        <f>(K1799+K1707+K1247)/3</f>
        <v>55.360426631535212</v>
      </c>
      <c r="L1822" s="61">
        <v>431.69666097560508</v>
      </c>
      <c r="M1822" s="61">
        <f>(M1799+M1707+M1247)/3</f>
        <v>55.796151514895335</v>
      </c>
      <c r="N1822" s="60">
        <v>14.786</v>
      </c>
    </row>
    <row r="1823" spans="1:14" hidden="1" x14ac:dyDescent="0.4">
      <c r="A1823" s="67">
        <v>82</v>
      </c>
      <c r="B1823" s="5" t="s">
        <v>170</v>
      </c>
      <c r="C1823" s="5">
        <v>2003</v>
      </c>
      <c r="D1823" s="5" t="s">
        <v>246</v>
      </c>
      <c r="E1823" s="5" t="s">
        <v>247</v>
      </c>
      <c r="F1823" s="60">
        <v>7.3911531014525605E-2</v>
      </c>
      <c r="G1823" s="61">
        <v>12087965</v>
      </c>
      <c r="H1823" s="61">
        <v>10.346096672330816</v>
      </c>
      <c r="I1823" s="61">
        <v>110.674824267498</v>
      </c>
      <c r="J1823" s="61">
        <v>65885630.022228204</v>
      </c>
      <c r="K1823" s="61">
        <f>(K1800+K1708+K1248)/3</f>
        <v>51.8682169158973</v>
      </c>
      <c r="L1823" s="61">
        <v>386.31724201357474</v>
      </c>
      <c r="M1823" s="61">
        <f>(M1800+M1708+M1248)/3</f>
        <v>53.313815606170259</v>
      </c>
      <c r="N1823" s="60">
        <v>14.875</v>
      </c>
    </row>
    <row r="1824" spans="1:14" hidden="1" x14ac:dyDescent="0.4">
      <c r="A1824" s="67">
        <v>82</v>
      </c>
      <c r="B1824" s="5" t="s">
        <v>170</v>
      </c>
      <c r="C1824" s="5">
        <v>2004</v>
      </c>
      <c r="D1824" s="5" t="s">
        <v>246</v>
      </c>
      <c r="E1824" s="5" t="s">
        <v>247</v>
      </c>
      <c r="F1824" s="60">
        <v>7.2399100758000226E-2</v>
      </c>
      <c r="G1824" s="61">
        <v>12411342</v>
      </c>
      <c r="H1824" s="61">
        <v>14.846626115217916</v>
      </c>
      <c r="I1824" s="61">
        <v>98.743455472840694</v>
      </c>
      <c r="J1824" s="61">
        <v>107811374.01292001</v>
      </c>
      <c r="K1824" s="61">
        <f>(K1801+K1709+K1249)/3</f>
        <v>56.179900156074609</v>
      </c>
      <c r="L1824" s="61">
        <v>407.5889900132442</v>
      </c>
      <c r="M1824" s="61">
        <f>(M1821+M1822+M1823)/3</f>
        <v>55.200694696628943</v>
      </c>
      <c r="N1824" s="60">
        <v>14.964</v>
      </c>
    </row>
    <row r="1825" spans="1:14" hidden="1" x14ac:dyDescent="0.4">
      <c r="A1825" s="67">
        <v>82</v>
      </c>
      <c r="B1825" s="5" t="s">
        <v>170</v>
      </c>
      <c r="C1825" s="5">
        <v>2005</v>
      </c>
      <c r="D1825" s="5" t="s">
        <v>246</v>
      </c>
      <c r="E1825" s="5" t="s">
        <v>247</v>
      </c>
      <c r="F1825" s="60">
        <v>6.6976369997039736E-2</v>
      </c>
      <c r="G1825" s="61">
        <v>12755648</v>
      </c>
      <c r="H1825" s="61">
        <v>10.741236815262383</v>
      </c>
      <c r="I1825" s="61">
        <v>100.560198534734</v>
      </c>
      <c r="J1825" s="61">
        <v>139696402.63468999</v>
      </c>
      <c r="K1825" s="61">
        <f>(K1802+K1710+K1250)/3</f>
        <v>58.735702067925523</v>
      </c>
      <c r="L1825" s="61">
        <v>417.10226336407499</v>
      </c>
      <c r="M1825" s="61">
        <f>(M1710+M1802+M1250)/3</f>
        <v>55.741872014387091</v>
      </c>
      <c r="N1825" s="60">
        <v>15.054</v>
      </c>
    </row>
    <row r="1826" spans="1:14" hidden="1" x14ac:dyDescent="0.4">
      <c r="A1826" s="67">
        <v>82</v>
      </c>
      <c r="B1826" s="5" t="s">
        <v>170</v>
      </c>
      <c r="C1826" s="5">
        <v>2006</v>
      </c>
      <c r="D1826" s="5" t="s">
        <v>246</v>
      </c>
      <c r="E1826" s="5" t="s">
        <v>247</v>
      </c>
      <c r="F1826" s="60">
        <v>6.5705429824138128E-2</v>
      </c>
      <c r="G1826" s="61">
        <v>13118307</v>
      </c>
      <c r="H1826" s="61">
        <v>19.967259545060003</v>
      </c>
      <c r="I1826" s="61">
        <v>97.166326392788903</v>
      </c>
      <c r="J1826" s="61">
        <v>35561803.981251702</v>
      </c>
      <c r="K1826" s="61">
        <f>(K1803+K1711+K1251)/3</f>
        <v>59.458110987721874</v>
      </c>
      <c r="L1826" s="61">
        <v>443.52367566512521</v>
      </c>
      <c r="M1826" s="61">
        <f>(M1803+M1711+M1251)/3</f>
        <v>55.904625240480918</v>
      </c>
      <c r="N1826" s="60">
        <v>15.144</v>
      </c>
    </row>
    <row r="1827" spans="1:14" hidden="1" x14ac:dyDescent="0.4">
      <c r="A1827" s="67">
        <v>82</v>
      </c>
      <c r="B1827" s="5" t="s">
        <v>170</v>
      </c>
      <c r="C1827" s="5">
        <v>2007</v>
      </c>
      <c r="D1827" s="5" t="s">
        <v>246</v>
      </c>
      <c r="E1827" s="5" t="s">
        <v>247</v>
      </c>
      <c r="F1827" s="60">
        <v>6.8703830316899833E-2</v>
      </c>
      <c r="G1827" s="61">
        <v>13495463</v>
      </c>
      <c r="H1827" s="61">
        <v>4.0997248677262235</v>
      </c>
      <c r="I1827" s="61">
        <v>95.149624928327697</v>
      </c>
      <c r="J1827" s="61">
        <v>124388649.054177</v>
      </c>
      <c r="K1827" s="61">
        <f>(K1804+K1712+K1252)/3</f>
        <v>66.106327635307011</v>
      </c>
      <c r="L1827" s="61">
        <v>478.0280764814687</v>
      </c>
      <c r="M1827" s="61">
        <f>(M1804+M1712+M1252)/3</f>
        <v>58.319471359145687</v>
      </c>
      <c r="N1827" s="60">
        <v>15.234999999999999</v>
      </c>
    </row>
    <row r="1828" spans="1:14" hidden="1" x14ac:dyDescent="0.4">
      <c r="A1828" s="67">
        <v>82</v>
      </c>
      <c r="B1828" s="5" t="s">
        <v>170</v>
      </c>
      <c r="C1828" s="5">
        <v>2008</v>
      </c>
      <c r="D1828" s="5" t="s">
        <v>246</v>
      </c>
      <c r="E1828" s="5" t="s">
        <v>247</v>
      </c>
      <c r="F1828" s="60">
        <v>7.2709787872397583E-2</v>
      </c>
      <c r="G1828" s="61">
        <v>13889423</v>
      </c>
      <c r="H1828" s="61">
        <v>11.964667527033043</v>
      </c>
      <c r="I1828" s="61">
        <v>97.981821640710393</v>
      </c>
      <c r="J1828" s="61">
        <v>195425887.191773</v>
      </c>
      <c r="K1828" s="61">
        <f>(K1805+K1713+K1253)/3</f>
        <v>67.713154722665635</v>
      </c>
      <c r="L1828" s="61">
        <v>557.51900940840164</v>
      </c>
      <c r="M1828" s="61">
        <f>(M1805+M1713+M1253)/3</f>
        <v>57.284204270661952</v>
      </c>
      <c r="N1828" s="60">
        <v>15.326000000000001</v>
      </c>
    </row>
    <row r="1829" spans="1:14" hidden="1" x14ac:dyDescent="0.4">
      <c r="A1829" s="67">
        <v>82</v>
      </c>
      <c r="B1829" s="5" t="s">
        <v>170</v>
      </c>
      <c r="C1829" s="5">
        <v>2009</v>
      </c>
      <c r="D1829" s="5" t="s">
        <v>246</v>
      </c>
      <c r="E1829" s="5" t="s">
        <v>247</v>
      </c>
      <c r="F1829" s="60">
        <v>7.2501218972158193E-2</v>
      </c>
      <c r="G1829" s="61">
        <v>14298932</v>
      </c>
      <c r="H1829" s="61">
        <v>7.8998229507883764</v>
      </c>
      <c r="I1829" s="61">
        <v>107.247143215218</v>
      </c>
      <c r="J1829" s="61">
        <v>49130371.225841597</v>
      </c>
      <c r="K1829" s="61">
        <f>(K1806+K1714+K1254)/3</f>
        <v>62.451637533393018</v>
      </c>
      <c r="L1829" s="61">
        <v>630.10915408370317</v>
      </c>
      <c r="M1829" s="61">
        <f>(M1806+M1714+M1254)/3</f>
        <v>58.844909462960601</v>
      </c>
      <c r="N1829" s="60">
        <v>15.429</v>
      </c>
    </row>
    <row r="1830" spans="1:14" hidden="1" x14ac:dyDescent="0.4">
      <c r="A1830" s="67">
        <v>82</v>
      </c>
      <c r="B1830" s="5" t="s">
        <v>170</v>
      </c>
      <c r="C1830" s="5">
        <v>2010</v>
      </c>
      <c r="D1830" s="5" t="s">
        <v>246</v>
      </c>
      <c r="E1830" s="5" t="s">
        <v>247</v>
      </c>
      <c r="F1830" s="60">
        <v>6.6886246365269325E-2</v>
      </c>
      <c r="G1830" s="61">
        <v>14718422</v>
      </c>
      <c r="H1830" s="61">
        <v>12.127222061322811</v>
      </c>
      <c r="I1830" s="61">
        <v>100</v>
      </c>
      <c r="J1830" s="61">
        <v>97010558.692678899</v>
      </c>
      <c r="K1830" s="61">
        <f>(K1807+K1715+K1255)/3</f>
        <v>62.093002984500011</v>
      </c>
      <c r="L1830" s="61">
        <v>688.13919118536774</v>
      </c>
      <c r="M1830" s="61">
        <f>(M1807+M1715+M1255)/3</f>
        <v>60.903654032085626</v>
      </c>
      <c r="N1830" s="60">
        <v>15.544</v>
      </c>
    </row>
    <row r="1831" spans="1:14" hidden="1" x14ac:dyDescent="0.4">
      <c r="A1831" s="67">
        <v>82</v>
      </c>
      <c r="B1831" s="5" t="s">
        <v>170</v>
      </c>
      <c r="C1831" s="5">
        <v>2011</v>
      </c>
      <c r="D1831" s="5" t="s">
        <v>246</v>
      </c>
      <c r="E1831" s="5" t="s">
        <v>247</v>
      </c>
      <c r="F1831" s="60">
        <v>7.0816277780924891E-2</v>
      </c>
      <c r="G1831" s="61">
        <v>15146094</v>
      </c>
      <c r="H1831" s="61">
        <v>13.990237742852102</v>
      </c>
      <c r="I1831" s="61">
        <v>96.750805825693206</v>
      </c>
      <c r="J1831" s="61">
        <v>812751769.84863305</v>
      </c>
      <c r="K1831" s="61">
        <f>(K1808+K1716+K1256)/3</f>
        <v>67.329443523123516</v>
      </c>
      <c r="L1831" s="61">
        <v>769.05259919588161</v>
      </c>
      <c r="M1831" s="61">
        <f>(M1808+M1716+M1256)/3</f>
        <v>61.101496401098053</v>
      </c>
      <c r="N1831" s="60">
        <v>15.672000000000001</v>
      </c>
    </row>
    <row r="1832" spans="1:14" hidden="1" x14ac:dyDescent="0.4">
      <c r="A1832" s="67">
        <v>82</v>
      </c>
      <c r="B1832" s="5" t="s">
        <v>170</v>
      </c>
      <c r="C1832" s="5">
        <v>2012</v>
      </c>
      <c r="D1832" s="5" t="s">
        <v>246</v>
      </c>
      <c r="E1832" s="5" t="s">
        <v>247</v>
      </c>
      <c r="F1832" s="60">
        <v>6.9084311651227498E-2</v>
      </c>
      <c r="G1832" s="61">
        <v>15581251</v>
      </c>
      <c r="H1832" s="61">
        <v>17.639764474192916</v>
      </c>
      <c r="I1832" s="61">
        <v>78.521096547455898</v>
      </c>
      <c r="J1832" s="61">
        <v>-8885976.2190226298</v>
      </c>
      <c r="K1832" s="61">
        <f>(K1809+K1717+K1257)/3</f>
        <v>60.123079238946012</v>
      </c>
      <c r="L1832" s="61">
        <v>563.06153967772673</v>
      </c>
      <c r="M1832" s="61">
        <f>(M1717+M1809+M1257)/3</f>
        <v>60.837748959523481</v>
      </c>
      <c r="N1832" s="60">
        <v>15.811999999999999</v>
      </c>
    </row>
    <row r="1833" spans="1:14" hidden="1" x14ac:dyDescent="0.4">
      <c r="A1833" s="67">
        <v>82</v>
      </c>
      <c r="B1833" s="5" t="s">
        <v>170</v>
      </c>
      <c r="C1833" s="5">
        <v>2013</v>
      </c>
      <c r="D1833" s="5" t="s">
        <v>246</v>
      </c>
      <c r="E1833" s="5" t="s">
        <v>247</v>
      </c>
      <c r="F1833" s="60">
        <v>7.2034084721938368E-2</v>
      </c>
      <c r="G1833" s="61">
        <v>16024775</v>
      </c>
      <c r="H1833" s="61">
        <v>27.046290996150432</v>
      </c>
      <c r="I1833" s="61">
        <v>65.326362971628498</v>
      </c>
      <c r="J1833" s="61">
        <v>451362406.59584302</v>
      </c>
      <c r="K1833" s="61">
        <f>(K1718+K1810+K1258)/3</f>
        <v>61.926562663374078</v>
      </c>
      <c r="L1833" s="61">
        <v>501.19717297875002</v>
      </c>
      <c r="M1833" s="61">
        <f>(M1810+M1718+M1258)/3</f>
        <v>61.605992966044333</v>
      </c>
      <c r="N1833" s="60">
        <v>15.965999999999999</v>
      </c>
    </row>
    <row r="1834" spans="1:14" hidden="1" x14ac:dyDescent="0.4">
      <c r="A1834" s="67">
        <v>82</v>
      </c>
      <c r="B1834" s="5" t="s">
        <v>170</v>
      </c>
      <c r="C1834" s="5">
        <v>2014</v>
      </c>
      <c r="D1834" s="5" t="s">
        <v>246</v>
      </c>
      <c r="E1834" s="5" t="s">
        <v>247</v>
      </c>
      <c r="F1834" s="60">
        <v>6.3454433635801888E-2</v>
      </c>
      <c r="G1834" s="61">
        <v>16477966</v>
      </c>
      <c r="H1834" s="61">
        <v>20.969281307329865</v>
      </c>
      <c r="I1834" s="61">
        <v>70.635309284831806</v>
      </c>
      <c r="J1834" s="61">
        <v>598086538.121966</v>
      </c>
      <c r="K1834" s="61">
        <f>(K1811+K1719+K1259)/3</f>
        <v>67.864417654601468</v>
      </c>
      <c r="L1834" s="61">
        <v>534.12697714908927</v>
      </c>
      <c r="M1834" s="61">
        <f>(M1811+M1259+M1719)/3</f>
        <v>60.897116535117554</v>
      </c>
      <c r="N1834" s="60">
        <v>16.132000000000001</v>
      </c>
    </row>
    <row r="1835" spans="1:14" hidden="1" x14ac:dyDescent="0.4">
      <c r="A1835" s="67">
        <v>82</v>
      </c>
      <c r="B1835" s="5" t="s">
        <v>170</v>
      </c>
      <c r="C1835" s="5">
        <v>2015</v>
      </c>
      <c r="D1835" s="5" t="s">
        <v>246</v>
      </c>
      <c r="E1835" s="5" t="s">
        <v>247</v>
      </c>
      <c r="F1835" s="60">
        <v>6.4320428040901267E-2</v>
      </c>
      <c r="G1835" s="61">
        <v>16938942</v>
      </c>
      <c r="H1835" s="61">
        <v>19.814669259774334</v>
      </c>
      <c r="I1835" s="61">
        <v>79.824208793729497</v>
      </c>
      <c r="J1835" s="61">
        <v>287746689.24666899</v>
      </c>
      <c r="K1835" s="61">
        <f>(K1720+K1812+K1260)/3</f>
        <v>69.629108707484278</v>
      </c>
      <c r="L1835" s="61">
        <v>544.27687274183609</v>
      </c>
      <c r="M1835" s="61">
        <f>(M1812+M1260+M1720)/3</f>
        <v>61.113619486895118</v>
      </c>
      <c r="N1835" s="60">
        <v>16.312999999999999</v>
      </c>
    </row>
    <row r="1836" spans="1:14" hidden="1" x14ac:dyDescent="0.4">
      <c r="A1836" s="67">
        <v>82</v>
      </c>
      <c r="B1836" s="5" t="s">
        <v>170</v>
      </c>
      <c r="C1836" s="5">
        <v>2016</v>
      </c>
      <c r="D1836" s="5" t="s">
        <v>246</v>
      </c>
      <c r="E1836" s="5" t="s">
        <v>247</v>
      </c>
      <c r="F1836" s="60">
        <v>7.029739353211352E-2</v>
      </c>
      <c r="G1836" s="61">
        <v>17405624</v>
      </c>
      <c r="H1836" s="61">
        <v>20.292682928734692</v>
      </c>
      <c r="I1836" s="61">
        <v>69.096965244318895</v>
      </c>
      <c r="J1836" s="61">
        <v>115700000</v>
      </c>
      <c r="K1836" s="61">
        <f>(K1813+K1721+K1261)/3</f>
        <v>67.798121502571135</v>
      </c>
      <c r="L1836" s="61">
        <v>454.44326606524766</v>
      </c>
      <c r="M1836" s="61">
        <f>(M1813+M1721+M1261)/3</f>
        <v>61.20557632935234</v>
      </c>
      <c r="N1836" s="60">
        <v>16.506</v>
      </c>
    </row>
    <row r="1837" spans="1:14" hidden="1" x14ac:dyDescent="0.4">
      <c r="A1837" s="67">
        <v>82</v>
      </c>
      <c r="B1837" s="5" t="s">
        <v>170</v>
      </c>
      <c r="C1837" s="5">
        <v>2017</v>
      </c>
      <c r="D1837" s="5" t="s">
        <v>246</v>
      </c>
      <c r="E1837" s="5" t="s">
        <v>247</v>
      </c>
      <c r="F1837" s="60">
        <v>7.7992672402198357E-2</v>
      </c>
      <c r="G1837" s="61">
        <v>17881167</v>
      </c>
      <c r="H1837" s="61">
        <v>10.576923076347427</v>
      </c>
      <c r="I1837" s="61">
        <v>72.311262194184806</v>
      </c>
      <c r="J1837" s="61">
        <v>90200000</v>
      </c>
      <c r="K1837" s="61">
        <f>(K1834+K1835+K1836)/3</f>
        <v>68.430549288218955</v>
      </c>
      <c r="L1837" s="61">
        <v>500.16554720332255</v>
      </c>
      <c r="M1837" s="61">
        <f>(M1834+M1835+M1836)/3</f>
        <v>61.072104117121675</v>
      </c>
      <c r="N1837" s="60">
        <v>16.713999999999999</v>
      </c>
    </row>
    <row r="1838" spans="1:14" hidden="1" x14ac:dyDescent="0.4">
      <c r="A1838" s="67">
        <v>82</v>
      </c>
      <c r="B1838" s="5" t="s">
        <v>170</v>
      </c>
      <c r="C1838" s="5">
        <v>2018</v>
      </c>
      <c r="D1838" s="5" t="s">
        <v>246</v>
      </c>
      <c r="E1838" s="5" t="s">
        <v>247</v>
      </c>
      <c r="F1838" s="60">
        <v>8.7620331640831994E-2</v>
      </c>
      <c r="G1838" s="61">
        <v>18367883</v>
      </c>
      <c r="H1838" s="61">
        <v>6.1290940011484309</v>
      </c>
      <c r="I1838" s="61">
        <v>77.917700963392804</v>
      </c>
      <c r="J1838" s="61">
        <v>77012306.002160996</v>
      </c>
      <c r="K1838" s="61">
        <f>(K1815+K1723+K1263)/3</f>
        <v>70.736264905652135</v>
      </c>
      <c r="L1838" s="61">
        <v>537.93220405043792</v>
      </c>
      <c r="M1838" s="61">
        <f>(M1835+M1836+M1837)/3</f>
        <v>61.130433311123049</v>
      </c>
      <c r="N1838" s="60">
        <v>16.937000000000001</v>
      </c>
    </row>
    <row r="1839" spans="1:14" hidden="1" x14ac:dyDescent="0.4">
      <c r="A1839" s="67">
        <v>82</v>
      </c>
      <c r="B1839" s="5" t="s">
        <v>170</v>
      </c>
      <c r="C1839" s="5">
        <v>2019</v>
      </c>
      <c r="D1839" s="5" t="s">
        <v>246</v>
      </c>
      <c r="E1839" s="5" t="s">
        <v>247</v>
      </c>
      <c r="F1839" s="60">
        <v>8.7118812792711553E-2</v>
      </c>
      <c r="G1839" s="61">
        <v>18867337</v>
      </c>
      <c r="H1839" s="61">
        <v>7.7283479795048748</v>
      </c>
      <c r="I1839" s="61">
        <v>87.9132474734147</v>
      </c>
      <c r="J1839" s="61">
        <v>55227831.6285934</v>
      </c>
      <c r="K1839" s="61">
        <f>(K1816+K1724+K1264)/3</f>
        <v>67.36872158795488</v>
      </c>
      <c r="L1839" s="61">
        <v>584.362867276266</v>
      </c>
      <c r="M1839" s="61">
        <f>(M1816+M1724+M1264)/3</f>
        <v>61.136037919199026</v>
      </c>
      <c r="N1839" s="60">
        <v>17.173999999999999</v>
      </c>
    </row>
    <row r="1840" spans="1:14" hidden="1" x14ac:dyDescent="0.4">
      <c r="A1840" s="67">
        <v>82</v>
      </c>
      <c r="B1840" s="5" t="s">
        <v>170</v>
      </c>
      <c r="C1840" s="5">
        <v>2020</v>
      </c>
      <c r="D1840" s="5" t="s">
        <v>246</v>
      </c>
      <c r="E1840" s="5" t="s">
        <v>247</v>
      </c>
      <c r="F1840" s="60">
        <v>8.4636158187250371E-2</v>
      </c>
      <c r="G1840" s="61">
        <v>19377061</v>
      </c>
      <c r="H1840" s="61">
        <v>9.0611694293274212</v>
      </c>
      <c r="I1840" s="61">
        <v>93.925998943876706</v>
      </c>
      <c r="J1840" s="61">
        <v>252179040.15044501</v>
      </c>
      <c r="K1840" s="61">
        <f>(K1817+K1725+K1265)/3</f>
        <v>56.393576367767473</v>
      </c>
      <c r="L1840" s="61">
        <v>622.18459127070616</v>
      </c>
      <c r="M1840" s="61">
        <f>(M1817+M1725+M1265)/3</f>
        <v>61.112858449147922</v>
      </c>
      <c r="N1840" s="60">
        <v>17.427</v>
      </c>
    </row>
    <row r="1841" spans="1:14" hidden="1" x14ac:dyDescent="0.4">
      <c r="A1841" s="67">
        <v>82</v>
      </c>
      <c r="B1841" s="5" t="s">
        <v>170</v>
      </c>
      <c r="C1841" s="5">
        <v>2021</v>
      </c>
      <c r="D1841" s="5" t="s">
        <v>246</v>
      </c>
      <c r="E1841" s="5" t="s">
        <v>247</v>
      </c>
      <c r="F1841" s="60">
        <f>(F1838+F1839+F1840)/3</f>
        <v>8.6458434206931292E-2</v>
      </c>
      <c r="G1841" s="61">
        <v>19889742</v>
      </c>
      <c r="H1841" s="61">
        <v>9.3828164804867384</v>
      </c>
      <c r="I1841" s="61">
        <v>89.521576318453498</v>
      </c>
      <c r="J1841" s="61">
        <v>129497084.50488</v>
      </c>
      <c r="K1841" s="61">
        <f>(K1818+K1266+K1726)/3</f>
        <v>63.236004488353757</v>
      </c>
      <c r="L1841" s="61">
        <v>633.60973317947492</v>
      </c>
      <c r="M1841" s="61">
        <f>(M1818+M1726+M1266)/3</f>
        <v>61.12644322648999</v>
      </c>
      <c r="N1841" s="60">
        <v>17.695</v>
      </c>
    </row>
    <row r="1842" spans="1:14" hidden="1" x14ac:dyDescent="0.4">
      <c r="A1842" s="67">
        <v>82</v>
      </c>
      <c r="B1842" s="5" t="s">
        <v>170</v>
      </c>
      <c r="C1842" s="5">
        <v>2022</v>
      </c>
      <c r="D1842" s="5" t="s">
        <v>246</v>
      </c>
      <c r="E1842" s="5" t="s">
        <v>247</v>
      </c>
      <c r="F1842" s="60">
        <f>(F1839+F1840+F1841)/3</f>
        <v>8.6071135062297743E-2</v>
      </c>
      <c r="G1842" s="61">
        <v>20405317</v>
      </c>
      <c r="H1842" s="61">
        <v>21.890635891770557</v>
      </c>
      <c r="I1842" s="61">
        <v>93.135862968607398</v>
      </c>
      <c r="J1842" s="61">
        <v>243244065.01899901</v>
      </c>
      <c r="K1842" s="61">
        <f>(K1819+K1727+K1267)/3</f>
        <v>68.51456999000267</v>
      </c>
      <c r="L1842" s="61">
        <v>645.15869206718526</v>
      </c>
      <c r="M1842" s="61">
        <f>(M1819+M1727+M1267)/3</f>
        <v>61.125113198278974</v>
      </c>
      <c r="N1842" s="60">
        <v>17.98</v>
      </c>
    </row>
    <row r="1843" spans="1:14" x14ac:dyDescent="0.4">
      <c r="A1843" s="67">
        <v>83</v>
      </c>
      <c r="B1843" s="5" t="s">
        <v>5</v>
      </c>
      <c r="C1843" s="5">
        <v>2000</v>
      </c>
      <c r="D1843" s="5" t="s">
        <v>249</v>
      </c>
      <c r="E1843" s="5" t="s">
        <v>247</v>
      </c>
      <c r="F1843" s="60">
        <v>5.4197030745059411</v>
      </c>
      <c r="G1843" s="61">
        <v>22945150</v>
      </c>
      <c r="H1843" s="61">
        <v>8.8552168514483895</v>
      </c>
      <c r="I1843" s="61">
        <v>98.5022409951969</v>
      </c>
      <c r="J1843" s="61">
        <v>3787631578.9473701</v>
      </c>
      <c r="K1843" s="61">
        <v>220.40678898207355</v>
      </c>
      <c r="L1843" s="61">
        <v>4087.5625934938439</v>
      </c>
      <c r="M1843" s="61">
        <v>45.805442058593407</v>
      </c>
      <c r="N1843" s="60">
        <v>61.976999999999997</v>
      </c>
    </row>
    <row r="1844" spans="1:14" x14ac:dyDescent="0.4">
      <c r="A1844" s="67">
        <v>83</v>
      </c>
      <c r="B1844" s="5" t="s">
        <v>5</v>
      </c>
      <c r="C1844" s="5">
        <v>2001</v>
      </c>
      <c r="D1844" s="5" t="s">
        <v>249</v>
      </c>
      <c r="E1844" s="5" t="s">
        <v>247</v>
      </c>
      <c r="F1844" s="60">
        <v>5.4989319960988023</v>
      </c>
      <c r="G1844" s="61">
        <v>23542517</v>
      </c>
      <c r="H1844" s="61">
        <v>-1.5818739118174392</v>
      </c>
      <c r="I1844" s="61">
        <v>103.338161264132</v>
      </c>
      <c r="J1844" s="61">
        <v>553947368.42105305</v>
      </c>
      <c r="K1844" s="61">
        <v>203.3646360106529</v>
      </c>
      <c r="L1844" s="61">
        <v>3941.1226662136869</v>
      </c>
      <c r="M1844" s="61">
        <v>45.544390000830489</v>
      </c>
      <c r="N1844" s="60">
        <v>62.921999999999997</v>
      </c>
    </row>
    <row r="1845" spans="1:14" x14ac:dyDescent="0.4">
      <c r="A1845" s="67">
        <v>83</v>
      </c>
      <c r="B1845" s="5" t="s">
        <v>5</v>
      </c>
      <c r="C1845" s="5">
        <v>2002</v>
      </c>
      <c r="D1845" s="5" t="s">
        <v>249</v>
      </c>
      <c r="E1845" s="5" t="s">
        <v>247</v>
      </c>
      <c r="F1845" s="60">
        <v>5.6488851895489454</v>
      </c>
      <c r="G1845" s="61">
        <v>24142445</v>
      </c>
      <c r="H1845" s="61">
        <v>3.1288831986340853</v>
      </c>
      <c r="I1845" s="61">
        <v>103.46992622543</v>
      </c>
      <c r="J1845" s="61">
        <v>3192894736.8421001</v>
      </c>
      <c r="K1845" s="61">
        <v>199.35623269565491</v>
      </c>
      <c r="L1845" s="61">
        <v>4177.1049417649901</v>
      </c>
      <c r="M1845" s="61">
        <v>45.60765398908832</v>
      </c>
      <c r="N1845" s="60">
        <v>63.856000000000002</v>
      </c>
    </row>
    <row r="1846" spans="1:14" x14ac:dyDescent="0.4">
      <c r="A1846" s="67">
        <v>83</v>
      </c>
      <c r="B1846" s="5" t="s">
        <v>5</v>
      </c>
      <c r="C1846" s="5">
        <v>2003</v>
      </c>
      <c r="D1846" s="5" t="s">
        <v>249</v>
      </c>
      <c r="E1846" s="5" t="s">
        <v>247</v>
      </c>
      <c r="F1846" s="60">
        <v>5.8210763384787132</v>
      </c>
      <c r="G1846" s="61">
        <v>24739411</v>
      </c>
      <c r="H1846" s="61">
        <v>3.2989328768782542</v>
      </c>
      <c r="I1846" s="61">
        <v>97.881676387954101</v>
      </c>
      <c r="J1846" s="61">
        <v>3218947368.4210501</v>
      </c>
      <c r="K1846" s="61">
        <v>194.19512905683087</v>
      </c>
      <c r="L1846" s="61">
        <v>4454.5267638365622</v>
      </c>
      <c r="M1846" s="61">
        <v>46.015366074118717</v>
      </c>
      <c r="N1846" s="60">
        <v>64.78</v>
      </c>
    </row>
    <row r="1847" spans="1:14" x14ac:dyDescent="0.4">
      <c r="A1847" s="67">
        <v>83</v>
      </c>
      <c r="B1847" s="5" t="s">
        <v>5</v>
      </c>
      <c r="C1847" s="5">
        <v>2004</v>
      </c>
      <c r="D1847" s="5" t="s">
        <v>249</v>
      </c>
      <c r="E1847" s="5" t="s">
        <v>247</v>
      </c>
      <c r="F1847" s="60">
        <v>6.2309422870270046</v>
      </c>
      <c r="G1847" s="61">
        <v>25333247</v>
      </c>
      <c r="H1847" s="61">
        <v>6.0092826148210605</v>
      </c>
      <c r="I1847" s="61">
        <v>93.476394032518499</v>
      </c>
      <c r="J1847" s="61">
        <v>4376052631.5789499</v>
      </c>
      <c r="K1847" s="61">
        <v>210.37426589712433</v>
      </c>
      <c r="L1847" s="61">
        <v>4924.3381112658208</v>
      </c>
      <c r="M1847" s="61">
        <v>46.410536372321559</v>
      </c>
      <c r="N1847" s="60">
        <v>65.694000000000003</v>
      </c>
    </row>
    <row r="1848" spans="1:14" x14ac:dyDescent="0.4">
      <c r="A1848" s="67">
        <v>83</v>
      </c>
      <c r="B1848" s="5" t="s">
        <v>5</v>
      </c>
      <c r="C1848" s="5">
        <v>2005</v>
      </c>
      <c r="D1848" s="5" t="s">
        <v>249</v>
      </c>
      <c r="E1848" s="5" t="s">
        <v>247</v>
      </c>
      <c r="F1848" s="60">
        <v>6.4409963208722756</v>
      </c>
      <c r="G1848" s="61">
        <v>25923536</v>
      </c>
      <c r="H1848" s="61">
        <v>8.8625864706771011</v>
      </c>
      <c r="I1848" s="61">
        <v>93.300812989730801</v>
      </c>
      <c r="J1848" s="61">
        <v>3924786634.7386799</v>
      </c>
      <c r="K1848" s="61">
        <v>203.8546445956238</v>
      </c>
      <c r="L1848" s="61">
        <v>5536.837483069492</v>
      </c>
      <c r="M1848" s="61">
        <v>48.379436493164746</v>
      </c>
      <c r="N1848" s="60">
        <v>66.593999999999994</v>
      </c>
    </row>
    <row r="1849" spans="1:14" x14ac:dyDescent="0.4">
      <c r="A1849" s="67">
        <v>83</v>
      </c>
      <c r="B1849" s="5" t="s">
        <v>5</v>
      </c>
      <c r="C1849" s="5">
        <v>2006</v>
      </c>
      <c r="D1849" s="5" t="s">
        <v>249</v>
      </c>
      <c r="E1849" s="5" t="s">
        <v>247</v>
      </c>
      <c r="F1849" s="60">
        <v>6.5498583465427922</v>
      </c>
      <c r="G1849" s="61">
        <v>26509413</v>
      </c>
      <c r="H1849" s="61">
        <v>3.9809316735124156</v>
      </c>
      <c r="I1849" s="61">
        <v>96.288999824116601</v>
      </c>
      <c r="J1849" s="61">
        <v>7690731245.66747</v>
      </c>
      <c r="K1849" s="61">
        <v>202.57714684039786</v>
      </c>
      <c r="L1849" s="61">
        <v>6137.150539963126</v>
      </c>
      <c r="M1849" s="61">
        <v>49.211843976015331</v>
      </c>
      <c r="N1849" s="60">
        <v>67.483000000000004</v>
      </c>
    </row>
    <row r="1850" spans="1:14" x14ac:dyDescent="0.4">
      <c r="A1850" s="67">
        <v>83</v>
      </c>
      <c r="B1850" s="5" t="s">
        <v>5</v>
      </c>
      <c r="C1850" s="5">
        <v>2007</v>
      </c>
      <c r="D1850" s="5" t="s">
        <v>249</v>
      </c>
      <c r="E1850" s="5" t="s">
        <v>247</v>
      </c>
      <c r="F1850" s="60">
        <v>6.9932295913674452</v>
      </c>
      <c r="G1850" s="61">
        <v>27092604</v>
      </c>
      <c r="H1850" s="61">
        <v>4.8813233572794275</v>
      </c>
      <c r="I1850" s="61">
        <v>98.078455160403706</v>
      </c>
      <c r="J1850" s="61">
        <v>9071369834.8385906</v>
      </c>
      <c r="K1850" s="61">
        <v>192.46550635765172</v>
      </c>
      <c r="L1850" s="61">
        <v>7144.0002399818295</v>
      </c>
      <c r="M1850" s="61">
        <v>48.472081788563074</v>
      </c>
      <c r="N1850" s="60">
        <v>68.36</v>
      </c>
    </row>
    <row r="1851" spans="1:14" x14ac:dyDescent="0.4">
      <c r="A1851" s="67">
        <v>83</v>
      </c>
      <c r="B1851" s="5" t="s">
        <v>5</v>
      </c>
      <c r="C1851" s="5">
        <v>2008</v>
      </c>
      <c r="D1851" s="5" t="s">
        <v>249</v>
      </c>
      <c r="E1851" s="5" t="s">
        <v>247</v>
      </c>
      <c r="F1851" s="60">
        <v>7.3184078134502322</v>
      </c>
      <c r="G1851" s="61">
        <v>27664296</v>
      </c>
      <c r="H1851" s="61">
        <v>10.388900399283571</v>
      </c>
      <c r="I1851" s="61">
        <v>97.7930601963253</v>
      </c>
      <c r="J1851" s="61">
        <v>7572512432.3363504</v>
      </c>
      <c r="K1851" s="61">
        <v>176.66832478514812</v>
      </c>
      <c r="L1851" s="61">
        <v>8343.3033817446012</v>
      </c>
      <c r="M1851" s="61">
        <v>51.111578283491873</v>
      </c>
      <c r="N1851" s="60">
        <v>69.224999999999994</v>
      </c>
    </row>
    <row r="1852" spans="1:14" x14ac:dyDescent="0.4">
      <c r="A1852" s="67">
        <v>83</v>
      </c>
      <c r="B1852" s="5" t="s">
        <v>5</v>
      </c>
      <c r="C1852" s="5">
        <v>2009</v>
      </c>
      <c r="D1852" s="5" t="s">
        <v>249</v>
      </c>
      <c r="E1852" s="5" t="s">
        <v>247</v>
      </c>
      <c r="F1852" s="60">
        <v>6.43127859159965</v>
      </c>
      <c r="G1852" s="61">
        <v>28217204</v>
      </c>
      <c r="H1852" s="61">
        <v>-5.9922015556219606</v>
      </c>
      <c r="I1852" s="61">
        <v>94.940996824989895</v>
      </c>
      <c r="J1852" s="61">
        <v>114664434.56228</v>
      </c>
      <c r="K1852" s="61">
        <v>162.5589704526995</v>
      </c>
      <c r="L1852" s="61">
        <v>7167.8771942337344</v>
      </c>
      <c r="M1852" s="61">
        <v>54.126170701537369</v>
      </c>
      <c r="N1852" s="60">
        <v>70.075000000000003</v>
      </c>
    </row>
    <row r="1853" spans="1:14" x14ac:dyDescent="0.4">
      <c r="A1853" s="67">
        <v>83</v>
      </c>
      <c r="B1853" s="5" t="s">
        <v>5</v>
      </c>
      <c r="C1853" s="5">
        <v>2010</v>
      </c>
      <c r="D1853" s="5" t="s">
        <v>249</v>
      </c>
      <c r="E1853" s="5" t="s">
        <v>247</v>
      </c>
      <c r="F1853" s="60">
        <v>6.9597072275661329</v>
      </c>
      <c r="G1853" s="61">
        <v>28717731</v>
      </c>
      <c r="H1853" s="61">
        <v>7.2668459338943876</v>
      </c>
      <c r="I1853" s="61">
        <v>100</v>
      </c>
      <c r="J1853" s="61">
        <v>10885801851.6194</v>
      </c>
      <c r="K1853" s="61">
        <v>157.9447648867712</v>
      </c>
      <c r="L1853" s="61">
        <v>8880.1458045410927</v>
      </c>
      <c r="M1853" s="61">
        <v>56.097560975609753</v>
      </c>
      <c r="N1853" s="60">
        <v>70.912000000000006</v>
      </c>
    </row>
    <row r="1854" spans="1:14" x14ac:dyDescent="0.4">
      <c r="A1854" s="67">
        <v>83</v>
      </c>
      <c r="B1854" s="5" t="s">
        <v>5</v>
      </c>
      <c r="C1854" s="5">
        <v>2011</v>
      </c>
      <c r="D1854" s="5" t="s">
        <v>249</v>
      </c>
      <c r="E1854" s="5" t="s">
        <v>247</v>
      </c>
      <c r="F1854" s="60">
        <v>6.9353199562241574</v>
      </c>
      <c r="G1854" s="61">
        <v>29184133</v>
      </c>
      <c r="H1854" s="61">
        <v>5.4124080900796798</v>
      </c>
      <c r="I1854" s="61">
        <v>99.826529935748297</v>
      </c>
      <c r="J1854" s="61">
        <v>15119439203.9543</v>
      </c>
      <c r="K1854" s="61">
        <v>154.937684607226</v>
      </c>
      <c r="L1854" s="61">
        <v>10209.371944502675</v>
      </c>
      <c r="M1854" s="61">
        <v>57.703959051499012</v>
      </c>
      <c r="N1854" s="60">
        <v>71.608999999999995</v>
      </c>
    </row>
    <row r="1855" spans="1:14" x14ac:dyDescent="0.4">
      <c r="A1855" s="67">
        <v>83</v>
      </c>
      <c r="B1855" s="5" t="s">
        <v>5</v>
      </c>
      <c r="C1855" s="5">
        <v>2012</v>
      </c>
      <c r="D1855" s="5" t="s">
        <v>249</v>
      </c>
      <c r="E1855" s="5" t="s">
        <v>247</v>
      </c>
      <c r="F1855" s="60">
        <v>6.9256349212878181</v>
      </c>
      <c r="G1855" s="61">
        <v>29660212</v>
      </c>
      <c r="H1855" s="61">
        <v>0.99993230347088513</v>
      </c>
      <c r="I1855" s="61">
        <v>99.517281487277103</v>
      </c>
      <c r="J1855" s="61">
        <v>8895774250.7040195</v>
      </c>
      <c r="K1855" s="61">
        <v>147.84175476601337</v>
      </c>
      <c r="L1855" s="61">
        <v>10601.51045589664</v>
      </c>
      <c r="M1855" s="61">
        <v>56.413578647317962</v>
      </c>
      <c r="N1855" s="60">
        <v>72.275000000000006</v>
      </c>
    </row>
    <row r="1856" spans="1:14" x14ac:dyDescent="0.4">
      <c r="A1856" s="67">
        <v>83</v>
      </c>
      <c r="B1856" s="5" t="s">
        <v>5</v>
      </c>
      <c r="C1856" s="5">
        <v>2013</v>
      </c>
      <c r="D1856" s="5" t="s">
        <v>249</v>
      </c>
      <c r="E1856" s="5" t="s">
        <v>247</v>
      </c>
      <c r="F1856" s="60">
        <v>7.4029510127607594</v>
      </c>
      <c r="G1856" s="61">
        <v>30134807</v>
      </c>
      <c r="H1856" s="61">
        <v>0.17447448132143961</v>
      </c>
      <c r="I1856" s="61">
        <v>99.014866103490505</v>
      </c>
      <c r="J1856" s="61">
        <v>11296279513.9209</v>
      </c>
      <c r="K1856" s="61">
        <v>142.72099146487284</v>
      </c>
      <c r="L1856" s="61">
        <v>10727.669021554222</v>
      </c>
      <c r="M1856" s="61">
        <v>54.424990432453122</v>
      </c>
      <c r="N1856" s="60">
        <v>72.930000000000007</v>
      </c>
    </row>
    <row r="1857" spans="1:14" x14ac:dyDescent="0.4">
      <c r="A1857" s="67">
        <v>83</v>
      </c>
      <c r="B1857" s="5" t="s">
        <v>5</v>
      </c>
      <c r="C1857" s="5">
        <v>2014</v>
      </c>
      <c r="D1857" s="5" t="s">
        <v>249</v>
      </c>
      <c r="E1857" s="5" t="s">
        <v>247</v>
      </c>
      <c r="F1857" s="60">
        <v>7.7194359530450747</v>
      </c>
      <c r="G1857" s="61">
        <v>30606459</v>
      </c>
      <c r="H1857" s="61">
        <v>2.4674667836637809</v>
      </c>
      <c r="I1857" s="61">
        <v>97.9640936831602</v>
      </c>
      <c r="J1857" s="61">
        <v>10619431582.9781</v>
      </c>
      <c r="K1857" s="61">
        <v>138.31223117684328</v>
      </c>
      <c r="L1857" s="61">
        <v>11045.580120759947</v>
      </c>
      <c r="M1857" s="61">
        <v>54.035915109740607</v>
      </c>
      <c r="N1857" s="60">
        <v>73.576999999999998</v>
      </c>
    </row>
    <row r="1858" spans="1:14" x14ac:dyDescent="0.4">
      <c r="A1858" s="67">
        <v>83</v>
      </c>
      <c r="B1858" s="5" t="s">
        <v>5</v>
      </c>
      <c r="C1858" s="5">
        <v>2015</v>
      </c>
      <c r="D1858" s="5" t="s">
        <v>249</v>
      </c>
      <c r="E1858" s="5" t="s">
        <v>247</v>
      </c>
      <c r="F1858" s="60">
        <v>7.6034204438898616</v>
      </c>
      <c r="G1858" s="61">
        <v>31068833</v>
      </c>
      <c r="H1858" s="61">
        <v>1.2180557335533848</v>
      </c>
      <c r="I1858" s="61">
        <v>89.571901474142393</v>
      </c>
      <c r="J1858" s="61">
        <v>9857162111.8232899</v>
      </c>
      <c r="K1858" s="61">
        <v>131.37007244525975</v>
      </c>
      <c r="L1858" s="61">
        <v>9699.6004634273631</v>
      </c>
      <c r="M1858" s="61">
        <f t="shared" ref="M1858:M1865" si="81">(M1857+M1856+M1855)/3</f>
        <v>54.958161396503897</v>
      </c>
      <c r="N1858" s="60">
        <v>74.212999999999994</v>
      </c>
    </row>
    <row r="1859" spans="1:14" x14ac:dyDescent="0.4">
      <c r="A1859" s="67">
        <v>83</v>
      </c>
      <c r="B1859" s="5" t="s">
        <v>5</v>
      </c>
      <c r="C1859" s="5">
        <v>2016</v>
      </c>
      <c r="D1859" s="5" t="s">
        <v>249</v>
      </c>
      <c r="E1859" s="5" t="s">
        <v>247</v>
      </c>
      <c r="F1859" s="60">
        <v>7.348421251028264</v>
      </c>
      <c r="G1859" s="61">
        <v>31526418</v>
      </c>
      <c r="H1859" s="61">
        <v>1.65825996642414</v>
      </c>
      <c r="I1859" s="61">
        <v>86.561622761488493</v>
      </c>
      <c r="J1859" s="61">
        <v>13470089920.806999</v>
      </c>
      <c r="K1859" s="61">
        <v>126.89901002569985</v>
      </c>
      <c r="L1859" s="61">
        <v>9555.6695933655883</v>
      </c>
      <c r="M1859" s="61">
        <f t="shared" si="81"/>
        <v>54.473022312899211</v>
      </c>
      <c r="N1859" s="60">
        <v>74.84</v>
      </c>
    </row>
    <row r="1860" spans="1:14" x14ac:dyDescent="0.4">
      <c r="A1860" s="67">
        <v>83</v>
      </c>
      <c r="B1860" s="5" t="s">
        <v>5</v>
      </c>
      <c r="C1860" s="5">
        <v>2017</v>
      </c>
      <c r="D1860" s="5" t="s">
        <v>249</v>
      </c>
      <c r="E1860" s="5" t="s">
        <v>247</v>
      </c>
      <c r="F1860" s="60">
        <v>7.0398256731980426</v>
      </c>
      <c r="G1860" s="61">
        <v>31975806</v>
      </c>
      <c r="H1860" s="61">
        <v>3.7789609430645328</v>
      </c>
      <c r="I1860" s="61">
        <v>85.117359108447701</v>
      </c>
      <c r="J1860" s="61">
        <v>9368469822.6614609</v>
      </c>
      <c r="K1860" s="61">
        <v>133.15517337195615</v>
      </c>
      <c r="L1860" s="61">
        <v>9979.7044728237051</v>
      </c>
      <c r="M1860" s="61">
        <f t="shared" si="81"/>
        <v>54.489032939714576</v>
      </c>
      <c r="N1860" s="60">
        <v>75.447000000000003</v>
      </c>
    </row>
    <row r="1861" spans="1:14" x14ac:dyDescent="0.4">
      <c r="A1861" s="67">
        <v>83</v>
      </c>
      <c r="B1861" s="5" t="s">
        <v>5</v>
      </c>
      <c r="C1861" s="5">
        <v>2018</v>
      </c>
      <c r="D1861" s="5" t="s">
        <v>249</v>
      </c>
      <c r="E1861" s="5" t="s">
        <v>247</v>
      </c>
      <c r="F1861" s="60">
        <v>7.4523713820598001</v>
      </c>
      <c r="G1861" s="61">
        <v>32399271</v>
      </c>
      <c r="H1861" s="61">
        <v>0.62467467458664316</v>
      </c>
      <c r="I1861" s="61">
        <v>88.662096305121096</v>
      </c>
      <c r="J1861" s="61">
        <v>8304480741.6526699</v>
      </c>
      <c r="K1861" s="61">
        <v>130.40262550212626</v>
      </c>
      <c r="L1861" s="61">
        <v>11073.97897046911</v>
      </c>
      <c r="M1861" s="61">
        <f t="shared" si="81"/>
        <v>54.640072216372566</v>
      </c>
      <c r="N1861" s="60">
        <v>76.036000000000001</v>
      </c>
    </row>
    <row r="1862" spans="1:14" x14ac:dyDescent="0.4">
      <c r="A1862" s="67">
        <v>83</v>
      </c>
      <c r="B1862" s="5" t="s">
        <v>5</v>
      </c>
      <c r="C1862" s="5">
        <v>2019</v>
      </c>
      <c r="D1862" s="5" t="s">
        <v>249</v>
      </c>
      <c r="E1862" s="5" t="s">
        <v>247</v>
      </c>
      <c r="F1862" s="60">
        <v>7.464999716498161</v>
      </c>
      <c r="G1862" s="61">
        <v>32804020</v>
      </c>
      <c r="H1862" s="61">
        <v>7.1826909312136422E-2</v>
      </c>
      <c r="I1862" s="61">
        <v>87.487144843009901</v>
      </c>
      <c r="J1862" s="61">
        <v>9154921685.0393391</v>
      </c>
      <c r="K1862" s="61">
        <v>123.02856202794288</v>
      </c>
      <c r="L1862" s="61">
        <v>11132.102742941752</v>
      </c>
      <c r="M1862" s="61">
        <f t="shared" si="81"/>
        <v>54.53404248966212</v>
      </c>
      <c r="N1862" s="60">
        <v>76.606999999999999</v>
      </c>
    </row>
    <row r="1863" spans="1:14" x14ac:dyDescent="0.4">
      <c r="A1863" s="67">
        <v>83</v>
      </c>
      <c r="B1863" s="5" t="s">
        <v>5</v>
      </c>
      <c r="C1863" s="5">
        <v>2020</v>
      </c>
      <c r="D1863" s="5" t="s">
        <v>249</v>
      </c>
      <c r="E1863" s="5" t="s">
        <v>247</v>
      </c>
      <c r="F1863" s="60">
        <v>7.3837154122291526</v>
      </c>
      <c r="G1863" s="61">
        <v>33199993</v>
      </c>
      <c r="H1863" s="61">
        <v>-0.818007729183023</v>
      </c>
      <c r="I1863" s="61">
        <v>84.400549564146701</v>
      </c>
      <c r="J1863" s="61">
        <v>4058769678.6423101</v>
      </c>
      <c r="K1863" s="61">
        <v>116.78818243763847</v>
      </c>
      <c r="L1863" s="61">
        <v>10164.344431072957</v>
      </c>
      <c r="M1863" s="61">
        <f t="shared" si="81"/>
        <v>54.554382548583085</v>
      </c>
      <c r="N1863" s="60">
        <v>77.16</v>
      </c>
    </row>
    <row r="1864" spans="1:14" x14ac:dyDescent="0.4">
      <c r="A1864" s="67">
        <v>83</v>
      </c>
      <c r="B1864" s="5" t="s">
        <v>5</v>
      </c>
      <c r="C1864" s="5">
        <v>2021</v>
      </c>
      <c r="D1864" s="5" t="s">
        <v>249</v>
      </c>
      <c r="E1864" s="5" t="s">
        <v>247</v>
      </c>
      <c r="F1864" s="60">
        <f>(F1861+F1862+F1863)/3</f>
        <v>7.4336955035957049</v>
      </c>
      <c r="G1864" s="61">
        <v>33573874</v>
      </c>
      <c r="H1864" s="61">
        <v>5.7075156936542584</v>
      </c>
      <c r="I1864" s="61">
        <v>83.277041024513196</v>
      </c>
      <c r="J1864" s="61">
        <v>20245157326.802399</v>
      </c>
      <c r="K1864" s="61">
        <v>134.01892634597772</v>
      </c>
      <c r="L1864" s="61">
        <v>11134.622952818867</v>
      </c>
      <c r="M1864" s="61">
        <f t="shared" si="81"/>
        <v>54.576165751539257</v>
      </c>
      <c r="N1864" s="60">
        <v>77.695999999999998</v>
      </c>
    </row>
    <row r="1865" spans="1:14" x14ac:dyDescent="0.4">
      <c r="A1865" s="67">
        <v>83</v>
      </c>
      <c r="B1865" s="5" t="s">
        <v>5</v>
      </c>
      <c r="C1865" s="5">
        <v>2022</v>
      </c>
      <c r="D1865" s="5" t="s">
        <v>249</v>
      </c>
      <c r="E1865" s="5" t="s">
        <v>247</v>
      </c>
      <c r="F1865" s="60">
        <f>(F1862+F1863+F1864)/3</f>
        <v>7.4274702107743389</v>
      </c>
      <c r="G1865" s="61">
        <v>33938221</v>
      </c>
      <c r="H1865" s="61">
        <v>6.4457531551753249</v>
      </c>
      <c r="I1865" s="61">
        <v>82.059281176749195</v>
      </c>
      <c r="J1865" s="61">
        <v>14725970431.5896</v>
      </c>
      <c r="K1865" s="61">
        <v>146.66378637062337</v>
      </c>
      <c r="L1865" s="61">
        <v>11993.187613299353</v>
      </c>
      <c r="M1865" s="61">
        <f t="shared" si="81"/>
        <v>54.554863596594821</v>
      </c>
      <c r="N1865" s="60">
        <v>78.213999999999999</v>
      </c>
    </row>
    <row r="1866" spans="1:14" x14ac:dyDescent="0.4">
      <c r="A1866" s="68">
        <v>84</v>
      </c>
      <c r="B1866" s="5" t="s">
        <v>171</v>
      </c>
      <c r="C1866" s="5">
        <v>2000</v>
      </c>
      <c r="D1866" s="5" t="s">
        <v>249</v>
      </c>
      <c r="E1866" s="5" t="s">
        <v>247</v>
      </c>
      <c r="F1866" s="60">
        <v>1.6360656550103183</v>
      </c>
      <c r="G1866" s="61">
        <v>282507</v>
      </c>
      <c r="H1866" s="61">
        <v>2.0324124515728812</v>
      </c>
      <c r="I1866" s="61">
        <f>(I1475+I1728+I1843)/3</f>
        <v>99.430290883226277</v>
      </c>
      <c r="J1866" s="61">
        <v>22312447.824875299</v>
      </c>
      <c r="K1866" s="61">
        <f>(K1475+K1728+K1843)/3</f>
        <v>123.79585846084569</v>
      </c>
      <c r="L1866" s="61">
        <v>2209.9882313876187</v>
      </c>
      <c r="M1866" s="61">
        <f>(M1475+M1728+M1843)/3</f>
        <v>54.66929484755331</v>
      </c>
      <c r="N1866" s="60">
        <v>27.706</v>
      </c>
    </row>
    <row r="1867" spans="1:14" x14ac:dyDescent="0.4">
      <c r="A1867" s="68">
        <v>84</v>
      </c>
      <c r="B1867" s="5" t="s">
        <v>171</v>
      </c>
      <c r="C1867" s="5">
        <v>2001</v>
      </c>
      <c r="D1867" s="5" t="s">
        <v>249</v>
      </c>
      <c r="E1867" s="5" t="s">
        <v>247</v>
      </c>
      <c r="F1867" s="60">
        <v>1.6751124166446243</v>
      </c>
      <c r="G1867" s="61">
        <v>287324</v>
      </c>
      <c r="H1867" s="61">
        <v>50.892827541741525</v>
      </c>
      <c r="I1867" s="61">
        <f>(I1476+I1729+I1844)/3</f>
        <v>101.23880926146497</v>
      </c>
      <c r="J1867" s="61">
        <v>20541053.256579202</v>
      </c>
      <c r="K1867" s="61">
        <f>(K1476+K1729+K1844)/3</f>
        <v>113.12905137667558</v>
      </c>
      <c r="L1867" s="61">
        <v>3028.0508304172058</v>
      </c>
      <c r="M1867" s="61">
        <f>(M1476+M1729+M1844)/3</f>
        <v>53.867874740990487</v>
      </c>
      <c r="N1867" s="60">
        <v>28.859000000000002</v>
      </c>
    </row>
    <row r="1868" spans="1:14" x14ac:dyDescent="0.4">
      <c r="A1868" s="68">
        <v>84</v>
      </c>
      <c r="B1868" s="5" t="s">
        <v>171</v>
      </c>
      <c r="C1868" s="5">
        <v>2002</v>
      </c>
      <c r="D1868" s="5" t="s">
        <v>249</v>
      </c>
      <c r="E1868" s="5" t="s">
        <v>247</v>
      </c>
      <c r="F1868" s="60">
        <v>2.1020651147514062</v>
      </c>
      <c r="G1868" s="61">
        <v>292284</v>
      </c>
      <c r="H1868" s="61">
        <v>0.49753521643978615</v>
      </c>
      <c r="I1868" s="61">
        <f>(I1477+I1730+I1845)/3</f>
        <v>94.352956924650854</v>
      </c>
      <c r="J1868" s="61">
        <v>24718599.7690471</v>
      </c>
      <c r="K1868" s="61">
        <f>(K1730+K1477+K1845)/3</f>
        <v>124.08255846021648</v>
      </c>
      <c r="L1868" s="61">
        <v>3069.0398721791134</v>
      </c>
      <c r="M1868" s="61">
        <f>(M1477+M1730+M1845)/3</f>
        <v>57.799283790541608</v>
      </c>
      <c r="N1868" s="60">
        <v>30.042000000000002</v>
      </c>
    </row>
    <row r="1869" spans="1:14" x14ac:dyDescent="0.4">
      <c r="A1869" s="68">
        <v>84</v>
      </c>
      <c r="B1869" s="5" t="s">
        <v>171</v>
      </c>
      <c r="C1869" s="5">
        <v>2003</v>
      </c>
      <c r="D1869" s="5" t="s">
        <v>249</v>
      </c>
      <c r="E1869" s="5" t="s">
        <v>247</v>
      </c>
      <c r="F1869" s="60">
        <v>1.7781082408672189</v>
      </c>
      <c r="G1869" s="61">
        <v>297226</v>
      </c>
      <c r="H1869" s="61">
        <v>3.1113668069122014</v>
      </c>
      <c r="I1869" s="61">
        <f>(I1478+I1731+I1846)/3</f>
        <v>91.779035912804147</v>
      </c>
      <c r="J1869" s="61">
        <v>31774435.568408601</v>
      </c>
      <c r="K1869" s="61">
        <f>(K1731+K1478+K1846)/3</f>
        <v>125.42373066647524</v>
      </c>
      <c r="L1869" s="61">
        <v>3539.8015515882694</v>
      </c>
      <c r="M1869" s="61">
        <f>(M1478+M1731+M1846)/3</f>
        <v>57.59490470886734</v>
      </c>
      <c r="N1869" s="60">
        <v>31.251999999999999</v>
      </c>
    </row>
    <row r="1870" spans="1:14" x14ac:dyDescent="0.4">
      <c r="A1870" s="68">
        <v>84</v>
      </c>
      <c r="B1870" s="5" t="s">
        <v>171</v>
      </c>
      <c r="C1870" s="5">
        <v>2004</v>
      </c>
      <c r="D1870" s="5" t="s">
        <v>249</v>
      </c>
      <c r="E1870" s="5" t="s">
        <v>247</v>
      </c>
      <c r="F1870" s="60">
        <v>2.2940076455888927</v>
      </c>
      <c r="G1870" s="61">
        <v>302135</v>
      </c>
      <c r="H1870" s="61">
        <v>10.195960665269951</v>
      </c>
      <c r="I1870" s="61">
        <f>(I1479+I1732+I1847)/3</f>
        <v>101.40808626025203</v>
      </c>
      <c r="J1870" s="61">
        <v>52933701.728092901</v>
      </c>
      <c r="K1870" s="61">
        <f>(K1732+K1479+K1847)/3</f>
        <v>134.30426589243268</v>
      </c>
      <c r="L1870" s="61">
        <v>4060.5344128136276</v>
      </c>
      <c r="M1870" s="61">
        <f>(M1732+M1479+M1847)/3</f>
        <v>56.36523176828333</v>
      </c>
      <c r="N1870" s="60">
        <v>32.49</v>
      </c>
    </row>
    <row r="1871" spans="1:14" x14ac:dyDescent="0.4">
      <c r="A1871" s="68">
        <v>84</v>
      </c>
      <c r="B1871" s="5" t="s">
        <v>171</v>
      </c>
      <c r="C1871" s="5">
        <v>2005</v>
      </c>
      <c r="D1871" s="5" t="s">
        <v>249</v>
      </c>
      <c r="E1871" s="5" t="s">
        <v>247</v>
      </c>
      <c r="F1871" s="60">
        <v>2.0418998234631194</v>
      </c>
      <c r="G1871" s="61">
        <v>307018</v>
      </c>
      <c r="H1871" s="61">
        <v>6.8147307472353589</v>
      </c>
      <c r="I1871" s="61">
        <f>(I1480+I1733+I1848)/3</f>
        <v>95.985035513082892</v>
      </c>
      <c r="J1871" s="61">
        <v>52991121.058068603</v>
      </c>
      <c r="K1871" s="61">
        <f>(K1733+K1480+K1848)/3</f>
        <v>130.82601243512923</v>
      </c>
      <c r="L1871" s="61">
        <v>3789.2320135225937</v>
      </c>
      <c r="M1871" s="61">
        <f>(M1480+M1733+M1848)/3</f>
        <v>56.084701806425329</v>
      </c>
      <c r="N1871" s="60">
        <v>33.75</v>
      </c>
    </row>
    <row r="1872" spans="1:14" x14ac:dyDescent="0.4">
      <c r="A1872" s="68">
        <v>84</v>
      </c>
      <c r="B1872" s="5" t="s">
        <v>171</v>
      </c>
      <c r="C1872" s="5">
        <v>2006</v>
      </c>
      <c r="D1872" s="5" t="s">
        <v>249</v>
      </c>
      <c r="E1872" s="5" t="s">
        <v>247</v>
      </c>
      <c r="F1872" s="60">
        <v>2.5143049799459924</v>
      </c>
      <c r="G1872" s="61">
        <v>314401</v>
      </c>
      <c r="H1872" s="61">
        <v>9.5423190610042496</v>
      </c>
      <c r="I1872" s="61">
        <f>(I1481+I1734+I1849)/3</f>
        <v>93.332215988798296</v>
      </c>
      <c r="J1872" s="61">
        <v>63826812.8939882</v>
      </c>
      <c r="K1872" s="61">
        <f>(K1481+K1734+K1849)/3</f>
        <v>130.58959158582442</v>
      </c>
      <c r="L1872" s="61">
        <v>5010.1634248456539</v>
      </c>
      <c r="M1872" s="61">
        <f>(M1481+M1734+M1849)/3</f>
        <v>58.727494227399063</v>
      </c>
      <c r="N1872" s="60">
        <v>34.793999999999997</v>
      </c>
    </row>
    <row r="1873" spans="1:14" x14ac:dyDescent="0.4">
      <c r="A1873" s="68">
        <v>84</v>
      </c>
      <c r="B1873" s="5" t="s">
        <v>171</v>
      </c>
      <c r="C1873" s="5">
        <v>2007</v>
      </c>
      <c r="D1873" s="5" t="s">
        <v>249</v>
      </c>
      <c r="E1873" s="5" t="s">
        <v>247</v>
      </c>
      <c r="F1873" s="60">
        <v>2.493187256632813</v>
      </c>
      <c r="G1873" s="61">
        <v>325126</v>
      </c>
      <c r="H1873" s="61">
        <v>10.725013891357378</v>
      </c>
      <c r="I1873" s="61">
        <f>(I1482+I1735+I1850)/3</f>
        <v>97.458847871091095</v>
      </c>
      <c r="J1873" s="61">
        <v>132432080.78558201</v>
      </c>
      <c r="K1873" s="61">
        <f>(K1735+K1482+K1850)/3</f>
        <v>129.11981831851423</v>
      </c>
      <c r="L1873" s="61">
        <v>5746.6442543612902</v>
      </c>
      <c r="M1873" s="61">
        <f>(M1482+M1735+M1850)/3</f>
        <v>56.222776916892421</v>
      </c>
      <c r="N1873" s="60">
        <v>35.200000000000003</v>
      </c>
    </row>
    <row r="1874" spans="1:14" x14ac:dyDescent="0.4">
      <c r="A1874" s="68">
        <v>84</v>
      </c>
      <c r="B1874" s="5" t="s">
        <v>171</v>
      </c>
      <c r="C1874" s="5">
        <v>2008</v>
      </c>
      <c r="D1874" s="5" t="s">
        <v>249</v>
      </c>
      <c r="E1874" s="5" t="s">
        <v>247</v>
      </c>
      <c r="F1874" s="60">
        <v>2.5842800022559764</v>
      </c>
      <c r="G1874" s="61">
        <v>336883</v>
      </c>
      <c r="H1874" s="61">
        <v>11.565162417465856</v>
      </c>
      <c r="I1874" s="61">
        <f>(I1736+I1483+I1851)/3</f>
        <v>98.990958641492867</v>
      </c>
      <c r="J1874" s="61">
        <v>181255431.772407</v>
      </c>
      <c r="K1874" s="61">
        <f>(K1483+K1736+K1851)/3</f>
        <v>124.73509582635251</v>
      </c>
      <c r="L1874" s="61">
        <v>6743.1309628112494</v>
      </c>
      <c r="M1874" s="61">
        <f>(M1483+M1736+M1851)/3</f>
        <v>53.197829875759425</v>
      </c>
      <c r="N1874" s="60">
        <v>35.61</v>
      </c>
    </row>
    <row r="1875" spans="1:14" x14ac:dyDescent="0.4">
      <c r="A1875" s="68">
        <v>84</v>
      </c>
      <c r="B1875" s="5" t="s">
        <v>171</v>
      </c>
      <c r="C1875" s="5">
        <v>2009</v>
      </c>
      <c r="D1875" s="5" t="s">
        <v>249</v>
      </c>
      <c r="E1875" s="5" t="s">
        <v>247</v>
      </c>
      <c r="F1875" s="60">
        <v>2.6260826216131816</v>
      </c>
      <c r="G1875" s="61">
        <v>349037</v>
      </c>
      <c r="H1875" s="61">
        <v>12.41242395182536</v>
      </c>
      <c r="I1875" s="61">
        <f>(I1484+I1737+I1852)/3</f>
        <v>97.873687531983776</v>
      </c>
      <c r="J1875" s="61">
        <v>157963586.77420399</v>
      </c>
      <c r="K1875" s="61">
        <f>(K1484+K1737+K1852)/3</f>
        <v>115.31532280579727</v>
      </c>
      <c r="L1875" s="61">
        <v>6719.3302677598685</v>
      </c>
      <c r="M1875" s="61">
        <f>(M1484+M1737+M1852)/3</f>
        <v>54.271786886996388</v>
      </c>
      <c r="N1875" s="60">
        <v>36.021000000000001</v>
      </c>
    </row>
    <row r="1876" spans="1:14" x14ac:dyDescent="0.4">
      <c r="A1876" s="68">
        <v>84</v>
      </c>
      <c r="B1876" s="5" t="s">
        <v>171</v>
      </c>
      <c r="C1876" s="5">
        <v>2010</v>
      </c>
      <c r="D1876" s="5" t="s">
        <v>249</v>
      </c>
      <c r="E1876" s="5" t="s">
        <v>247</v>
      </c>
      <c r="F1876" s="60">
        <v>2.6633478531425014</v>
      </c>
      <c r="G1876" s="61">
        <v>361575</v>
      </c>
      <c r="H1876" s="61">
        <v>3.2953781062501406</v>
      </c>
      <c r="I1876" s="61">
        <v>100</v>
      </c>
      <c r="J1876" s="61">
        <v>216468945.67527401</v>
      </c>
      <c r="K1876" s="61">
        <f>(K1485+K1738+K1853)/3</f>
        <v>110.05341461893147</v>
      </c>
      <c r="L1876" s="61">
        <v>7158.0614213135887</v>
      </c>
      <c r="M1876" s="61">
        <f>(M1738+M1485+M1853)/3</f>
        <v>54.176791275392702</v>
      </c>
      <c r="N1876" s="60">
        <v>36.433999999999997</v>
      </c>
    </row>
    <row r="1877" spans="1:14" x14ac:dyDescent="0.4">
      <c r="A1877" s="68">
        <v>84</v>
      </c>
      <c r="B1877" s="5" t="s">
        <v>171</v>
      </c>
      <c r="C1877" s="5">
        <v>2011</v>
      </c>
      <c r="D1877" s="5" t="s">
        <v>249</v>
      </c>
      <c r="E1877" s="5" t="s">
        <v>247</v>
      </c>
      <c r="F1877" s="60">
        <v>2.7048392265783567</v>
      </c>
      <c r="G1877" s="61">
        <v>374440</v>
      </c>
      <c r="H1877" s="61">
        <v>12.628797902798254</v>
      </c>
      <c r="I1877" s="61">
        <f>(I1486+I1739+I1854)/3</f>
        <v>99.775472505992084</v>
      </c>
      <c r="J1877" s="61">
        <v>423530663.953749</v>
      </c>
      <c r="K1877" s="61">
        <f>(K1486+K1739+K1854)/3</f>
        <v>97.020325649222571</v>
      </c>
      <c r="L1877" s="61">
        <v>7409.3319031017481</v>
      </c>
      <c r="M1877" s="61">
        <f>(M1486+M1739+M1854)/3</f>
        <v>54.996060403038314</v>
      </c>
      <c r="N1877" s="60">
        <v>36.848999999999997</v>
      </c>
    </row>
    <row r="1878" spans="1:14" x14ac:dyDescent="0.4">
      <c r="A1878" s="68">
        <v>84</v>
      </c>
      <c r="B1878" s="5" t="s">
        <v>171</v>
      </c>
      <c r="C1878" s="5">
        <v>2012</v>
      </c>
      <c r="D1878" s="5" t="s">
        <v>249</v>
      </c>
      <c r="E1878" s="5" t="s">
        <v>247</v>
      </c>
      <c r="F1878" s="60">
        <v>2.9535091952035795</v>
      </c>
      <c r="G1878" s="61">
        <v>387539</v>
      </c>
      <c r="H1878" s="61">
        <v>6.9372126879037523</v>
      </c>
      <c r="I1878" s="61">
        <f>(I1487+I1740+I1855)/3</f>
        <v>100.53559283400018</v>
      </c>
      <c r="J1878" s="61">
        <v>227976866.71889901</v>
      </c>
      <c r="K1878" s="61">
        <f>(K1487+K1740+K1855)/3</f>
        <v>106.59660205734177</v>
      </c>
      <c r="L1878" s="61">
        <v>7447.4156046143935</v>
      </c>
      <c r="M1878" s="61">
        <f>(M1487+M1740+M1855)/3</f>
        <v>55.604622926682829</v>
      </c>
      <c r="N1878" s="60">
        <v>37.267000000000003</v>
      </c>
    </row>
    <row r="1879" spans="1:14" x14ac:dyDescent="0.4">
      <c r="A1879" s="68">
        <v>84</v>
      </c>
      <c r="B1879" s="5" t="s">
        <v>171</v>
      </c>
      <c r="C1879" s="5">
        <v>2013</v>
      </c>
      <c r="D1879" s="5" t="s">
        <v>249</v>
      </c>
      <c r="E1879" s="5" t="s">
        <v>247</v>
      </c>
      <c r="F1879" s="60">
        <v>2.8161246531313009</v>
      </c>
      <c r="G1879" s="61">
        <v>400728</v>
      </c>
      <c r="H1879" s="61">
        <v>6.7465997395409261</v>
      </c>
      <c r="I1879" s="61">
        <f>(I1741+I1488+I1856)/3</f>
        <v>100.09267562943027</v>
      </c>
      <c r="J1879" s="61">
        <v>360816336.210787</v>
      </c>
      <c r="K1879" s="61">
        <f>(K1488+K1741+K1856)/3</f>
        <v>104.82098723764408</v>
      </c>
      <c r="L1879" s="61">
        <v>8222.5580357664276</v>
      </c>
      <c r="M1879" s="61">
        <f>(M1741+M1488+M1856)/3</f>
        <v>55.106124808402377</v>
      </c>
      <c r="N1879" s="60">
        <v>37.685000000000002</v>
      </c>
    </row>
    <row r="1880" spans="1:14" x14ac:dyDescent="0.4">
      <c r="A1880" s="68">
        <v>84</v>
      </c>
      <c r="B1880" s="5" t="s">
        <v>171</v>
      </c>
      <c r="C1880" s="5">
        <v>2014</v>
      </c>
      <c r="D1880" s="5" t="s">
        <v>249</v>
      </c>
      <c r="E1880" s="5" t="s">
        <v>247</v>
      </c>
      <c r="F1880" s="60">
        <v>3.2519232707360501</v>
      </c>
      <c r="G1880" s="61">
        <v>416738</v>
      </c>
      <c r="H1880" s="61">
        <v>4.1831965996291558</v>
      </c>
      <c r="I1880" s="61">
        <f>(I1489+I1742+I1857)/3</f>
        <v>91.322565638478224</v>
      </c>
      <c r="J1880" s="61">
        <v>333375218.034334</v>
      </c>
      <c r="K1880" s="61">
        <f>(K1857+K1742+K1489)/3</f>
        <v>93.269716155435233</v>
      </c>
      <c r="L1880" s="61">
        <v>8872.1283794289975</v>
      </c>
      <c r="M1880" s="61">
        <f>(M1489+M1742+M1857)/3</f>
        <v>56.832065609302184</v>
      </c>
      <c r="N1880" s="60">
        <v>38.106000000000002</v>
      </c>
    </row>
    <row r="1881" spans="1:14" x14ac:dyDescent="0.4">
      <c r="A1881" s="68">
        <v>84</v>
      </c>
      <c r="B1881" s="5" t="s">
        <v>171</v>
      </c>
      <c r="C1881" s="5">
        <v>2015</v>
      </c>
      <c r="D1881" s="5" t="s">
        <v>249</v>
      </c>
      <c r="E1881" s="5" t="s">
        <v>247</v>
      </c>
      <c r="F1881" s="60">
        <v>3.0747367889398549</v>
      </c>
      <c r="G1881" s="61">
        <v>435582</v>
      </c>
      <c r="H1881" s="61">
        <v>7.3234491926027658</v>
      </c>
      <c r="I1881" s="61">
        <f>(I1743+I1490+I1858)/3</f>
        <v>94.12310011986186</v>
      </c>
      <c r="J1881" s="61">
        <v>297975993.39252698</v>
      </c>
      <c r="K1881" s="61">
        <f>(K1743+K1490+K1858)/3</f>
        <v>80.441569528404443</v>
      </c>
      <c r="L1881" s="61">
        <v>9480.4315142010146</v>
      </c>
      <c r="M1881" s="61">
        <f>(M1490+M1743+M1858)/3</f>
        <v>55.847604448129125</v>
      </c>
      <c r="N1881" s="60">
        <v>38.529000000000003</v>
      </c>
    </row>
    <row r="1882" spans="1:14" x14ac:dyDescent="0.4">
      <c r="A1882" s="68">
        <v>84</v>
      </c>
      <c r="B1882" s="5" t="s">
        <v>171</v>
      </c>
      <c r="C1882" s="5">
        <v>2016</v>
      </c>
      <c r="D1882" s="5" t="s">
        <v>249</v>
      </c>
      <c r="E1882" s="5" t="s">
        <v>247</v>
      </c>
      <c r="F1882" s="60">
        <v>3.2270633921259568</v>
      </c>
      <c r="G1882" s="61">
        <v>454252</v>
      </c>
      <c r="H1882" s="61">
        <v>0.21887616656015041</v>
      </c>
      <c r="I1882" s="61">
        <f>(I1491+I1744+I1859)/3</f>
        <v>92.867792472161298</v>
      </c>
      <c r="J1882" s="61">
        <v>456639057.30469</v>
      </c>
      <c r="K1882" s="61">
        <f>(K1744+K1491+K1859)/3</f>
        <v>76.106927557876205</v>
      </c>
      <c r="L1882" s="61">
        <v>9708.141347504783</v>
      </c>
      <c r="M1882" s="61">
        <f>(M1744+M1491+M1859)/3</f>
        <v>55.928598288611234</v>
      </c>
      <c r="N1882" s="60">
        <v>38.954000000000001</v>
      </c>
    </row>
    <row r="1883" spans="1:14" x14ac:dyDescent="0.4">
      <c r="A1883" s="68">
        <v>84</v>
      </c>
      <c r="B1883" s="5" t="s">
        <v>171</v>
      </c>
      <c r="C1883" s="5">
        <v>2017</v>
      </c>
      <c r="D1883" s="5" t="s">
        <v>249</v>
      </c>
      <c r="E1883" s="5" t="s">
        <v>247</v>
      </c>
      <c r="F1883" s="60">
        <v>3.2725710245913779</v>
      </c>
      <c r="G1883" s="61">
        <v>472442</v>
      </c>
      <c r="H1883" s="61">
        <v>2.1435830198212216</v>
      </c>
      <c r="I1883" s="61">
        <f>(I1492+I1860+I1745)/3</f>
        <v>92.036131863500941</v>
      </c>
      <c r="J1883" s="61">
        <v>457808313.56653798</v>
      </c>
      <c r="K1883" s="61">
        <f>(K1492+K1745+K1860)/3</f>
        <v>79.176509166682834</v>
      </c>
      <c r="L1883" s="61">
        <v>10194.746147704331</v>
      </c>
      <c r="M1883" s="61">
        <f>(M1492+M1745+M1860)/3</f>
        <v>56.202756115347519</v>
      </c>
      <c r="N1883" s="60">
        <v>39.380000000000003</v>
      </c>
    </row>
    <row r="1884" spans="1:14" x14ac:dyDescent="0.4">
      <c r="A1884" s="68">
        <v>84</v>
      </c>
      <c r="B1884" s="5" t="s">
        <v>171</v>
      </c>
      <c r="C1884" s="5">
        <v>2018</v>
      </c>
      <c r="D1884" s="5" t="s">
        <v>249</v>
      </c>
      <c r="E1884" s="5" t="s">
        <v>247</v>
      </c>
      <c r="F1884" s="60">
        <v>3.6264849170406603</v>
      </c>
      <c r="G1884" s="61">
        <v>489758</v>
      </c>
      <c r="H1884" s="61">
        <v>3.2822150503765357</v>
      </c>
      <c r="I1884" s="61">
        <f>(I1493+I1746+I1861)/3</f>
        <v>92.840274546769578</v>
      </c>
      <c r="J1884" s="61">
        <v>575658028.152192</v>
      </c>
      <c r="K1884" s="61">
        <f>(K1493+K1746+K1861)/3</f>
        <v>85.903905203587783</v>
      </c>
      <c r="L1884" s="61">
        <v>11034.723597163476</v>
      </c>
      <c r="M1884" s="61">
        <f>(M1493+M1861+M1746)/3</f>
        <v>55.992986284029293</v>
      </c>
      <c r="N1884" s="60">
        <v>39.808</v>
      </c>
    </row>
    <row r="1885" spans="1:14" x14ac:dyDescent="0.4">
      <c r="A1885" s="68">
        <v>84</v>
      </c>
      <c r="B1885" s="5" t="s">
        <v>171</v>
      </c>
      <c r="C1885" s="5">
        <v>2019</v>
      </c>
      <c r="D1885" s="5" t="s">
        <v>249</v>
      </c>
      <c r="E1885" s="5" t="s">
        <v>247</v>
      </c>
      <c r="F1885" s="60">
        <v>3.9632671830773747</v>
      </c>
      <c r="G1885" s="61">
        <v>504508</v>
      </c>
      <c r="H1885" s="61">
        <v>-1.3097375523953332</v>
      </c>
      <c r="I1885" s="61">
        <f>(I1862+I1747+I1494)/3</f>
        <v>94.655974444091399</v>
      </c>
      <c r="J1885" s="61">
        <v>961037565.72300303</v>
      </c>
      <c r="K1885" s="61">
        <f>(K1747+K1494+K1862)/3</f>
        <v>88.698768810179729</v>
      </c>
      <c r="L1885" s="61">
        <v>11349.859264223483</v>
      </c>
      <c r="M1885" s="61">
        <f>(M1494+M1747+M1862)/3</f>
        <v>56.041446895996017</v>
      </c>
      <c r="N1885" s="60">
        <v>40.238</v>
      </c>
    </row>
    <row r="1886" spans="1:14" x14ac:dyDescent="0.4">
      <c r="A1886" s="68">
        <v>84</v>
      </c>
      <c r="B1886" s="5" t="s">
        <v>171</v>
      </c>
      <c r="C1886" s="5">
        <v>2020</v>
      </c>
      <c r="D1886" s="5" t="s">
        <v>249</v>
      </c>
      <c r="E1886" s="5" t="s">
        <v>247</v>
      </c>
      <c r="F1886" s="60">
        <v>2.8263852981311643</v>
      </c>
      <c r="G1886" s="61">
        <v>514438</v>
      </c>
      <c r="H1886" s="61">
        <v>-3.3653247345396977</v>
      </c>
      <c r="I1886" s="61">
        <f>(I1748+I1495+I1863)/3</f>
        <v>92.383483526887701</v>
      </c>
      <c r="J1886" s="61">
        <v>440711709.435094</v>
      </c>
      <c r="K1886" s="61">
        <f>(K1495+K1748+K1863)/3</f>
        <v>78.998122450108269</v>
      </c>
      <c r="L1886" s="61">
        <v>7216.8163711094676</v>
      </c>
      <c r="M1886" s="61">
        <f>(M1748+M1495+M1863)/3</f>
        <v>56.079063098457617</v>
      </c>
      <c r="N1886" s="60">
        <v>40.668999999999997</v>
      </c>
    </row>
    <row r="1887" spans="1:14" x14ac:dyDescent="0.4">
      <c r="A1887" s="68">
        <v>84</v>
      </c>
      <c r="B1887" s="5" t="s">
        <v>171</v>
      </c>
      <c r="C1887" s="5">
        <v>2021</v>
      </c>
      <c r="D1887" s="5" t="s">
        <v>249</v>
      </c>
      <c r="E1887" s="5" t="s">
        <v>247</v>
      </c>
      <c r="F1887" s="60">
        <f>(F1884+F1885+F1886)/3</f>
        <v>3.4720457994163998</v>
      </c>
      <c r="G1887" s="61">
        <v>521457</v>
      </c>
      <c r="H1887" s="61">
        <v>2.7320622522009756</v>
      </c>
      <c r="I1887" s="61">
        <f>(I1496+I1749+I1864)/3</f>
        <v>106.81850778490639</v>
      </c>
      <c r="J1887" s="61">
        <v>642830713.61800802</v>
      </c>
      <c r="K1887" s="61">
        <f>(K1749+K1496+K1864)/3</f>
        <v>87.025845418438507</v>
      </c>
      <c r="L1887" s="61">
        <v>10076.31753039658</v>
      </c>
      <c r="M1887" s="61">
        <f>(M1749+M1496+M1864)/3</f>
        <v>56.037832092827642</v>
      </c>
      <c r="N1887" s="60">
        <v>41.101999999999997</v>
      </c>
    </row>
    <row r="1888" spans="1:14" s="65" customFormat="1" x14ac:dyDescent="0.4">
      <c r="A1888" s="68">
        <v>84</v>
      </c>
      <c r="B1888" s="66" t="s">
        <v>171</v>
      </c>
      <c r="C1888" s="66">
        <v>2022</v>
      </c>
      <c r="D1888" s="5" t="s">
        <v>249</v>
      </c>
      <c r="E1888" s="5" t="s">
        <v>247</v>
      </c>
      <c r="F1888" s="60">
        <f>(F1885+F1886+F1887)/3</f>
        <v>3.4205660935416464</v>
      </c>
      <c r="G1888" s="64">
        <v>523787</v>
      </c>
      <c r="H1888" s="64">
        <v>3.1938627312484016</v>
      </c>
      <c r="I1888" s="64">
        <f>(I1750+I1497+I1865)/3</f>
        <v>119.0255169619154</v>
      </c>
      <c r="J1888" s="64">
        <v>721895590.17911804</v>
      </c>
      <c r="K1888" s="64">
        <f>(K1497+K1750+K1865)/3</f>
        <v>94.901234352992262</v>
      </c>
      <c r="L1888" s="64">
        <v>11780.816910242149</v>
      </c>
      <c r="M1888" s="64">
        <f>(M1865+M1750+M1497)/3</f>
        <v>56.052780695760426</v>
      </c>
      <c r="N1888" s="60">
        <v>41.536000000000001</v>
      </c>
    </row>
    <row r="1889" spans="1:14" hidden="1" x14ac:dyDescent="0.4">
      <c r="A1889" s="67">
        <v>85</v>
      </c>
      <c r="B1889" s="5" t="s">
        <v>172</v>
      </c>
      <c r="C1889" s="5">
        <v>2000</v>
      </c>
      <c r="D1889" s="5" t="s">
        <v>246</v>
      </c>
      <c r="E1889" s="5" t="s">
        <v>247</v>
      </c>
      <c r="F1889" s="60">
        <v>9.732095120419329E-2</v>
      </c>
      <c r="G1889" s="61">
        <v>11239101</v>
      </c>
      <c r="H1889" s="61">
        <v>-0.61972792038501723</v>
      </c>
      <c r="I1889" s="61">
        <f>(I1820+I1797+I1705)/3</f>
        <v>212.80113765079469</v>
      </c>
      <c r="J1889" s="61">
        <v>60331623.110039502</v>
      </c>
      <c r="K1889" s="61">
        <v>55.422575432268353</v>
      </c>
      <c r="L1889" s="61">
        <v>263.49838424482851</v>
      </c>
      <c r="M1889" s="61">
        <f>(M1820+M1797+M1705)/3</f>
        <v>62.014077356580422</v>
      </c>
      <c r="N1889" s="60">
        <v>28.356000000000002</v>
      </c>
    </row>
    <row r="1890" spans="1:14" hidden="1" x14ac:dyDescent="0.4">
      <c r="A1890" s="67">
        <v>85</v>
      </c>
      <c r="B1890" s="5" t="s">
        <v>172</v>
      </c>
      <c r="C1890" s="5">
        <v>2001</v>
      </c>
      <c r="D1890" s="5" t="s">
        <v>246</v>
      </c>
      <c r="E1890" s="5" t="s">
        <v>247</v>
      </c>
      <c r="F1890" s="60">
        <v>0.10332511958054613</v>
      </c>
      <c r="G1890" s="61">
        <v>11583824</v>
      </c>
      <c r="H1890" s="61">
        <v>4.6783620827365127</v>
      </c>
      <c r="I1890" s="61">
        <f>(I1821+I1798+I1706)/3</f>
        <v>160.67569895703403</v>
      </c>
      <c r="J1890" s="61">
        <v>208998473.655231</v>
      </c>
      <c r="K1890" s="61">
        <v>60.200803018000883</v>
      </c>
      <c r="L1890" s="61">
        <v>299.41217531625438</v>
      </c>
      <c r="M1890" s="61">
        <f>(M1821+M1798+M1706)/3</f>
        <v>56.8388665298462</v>
      </c>
      <c r="N1890" s="60">
        <v>29.074999999999999</v>
      </c>
    </row>
    <row r="1891" spans="1:14" hidden="1" x14ac:dyDescent="0.4">
      <c r="A1891" s="67">
        <v>85</v>
      </c>
      <c r="B1891" s="5" t="s">
        <v>172</v>
      </c>
      <c r="C1891" s="5">
        <v>2002</v>
      </c>
      <c r="D1891" s="5" t="s">
        <v>246</v>
      </c>
      <c r="E1891" s="5" t="s">
        <v>247</v>
      </c>
      <c r="F1891" s="60">
        <v>0.10403541973083816</v>
      </c>
      <c r="G1891" s="61">
        <v>11952660</v>
      </c>
      <c r="H1891" s="61">
        <v>3.5128817229089577</v>
      </c>
      <c r="I1891" s="61">
        <f>(I1822+I1799+I1707)/3</f>
        <v>131.29113022869586</v>
      </c>
      <c r="J1891" s="61">
        <v>-12371106.203847</v>
      </c>
      <c r="K1891" s="61">
        <v>57.829291372181636</v>
      </c>
      <c r="L1891" s="61">
        <v>326.96665905493546</v>
      </c>
      <c r="M1891" s="61">
        <f>(M1822+M1799+M1707)/3</f>
        <v>56.298053730933702</v>
      </c>
      <c r="N1891" s="60">
        <v>29.806000000000001</v>
      </c>
    </row>
    <row r="1892" spans="1:14" hidden="1" x14ac:dyDescent="0.4">
      <c r="A1892" s="67">
        <v>85</v>
      </c>
      <c r="B1892" s="5" t="s">
        <v>172</v>
      </c>
      <c r="C1892" s="5">
        <v>2003</v>
      </c>
      <c r="D1892" s="5" t="s">
        <v>246</v>
      </c>
      <c r="E1892" s="5" t="s">
        <v>247</v>
      </c>
      <c r="F1892" s="60">
        <v>0.10365280321564328</v>
      </c>
      <c r="G1892" s="61">
        <v>12342165</v>
      </c>
      <c r="H1892" s="61">
        <v>-7.5942842697965602</v>
      </c>
      <c r="I1892" s="61">
        <f>(I1823+I1800+I1708)/3</f>
        <v>98.560777577011223</v>
      </c>
      <c r="J1892" s="61">
        <v>72517997.325087503</v>
      </c>
      <c r="K1892" s="61">
        <v>58.628141702854052</v>
      </c>
      <c r="L1892" s="61">
        <v>381.94854627922678</v>
      </c>
      <c r="M1892" s="61">
        <f>(M1823+M1800+M1708)/3</f>
        <v>53.479940905005598</v>
      </c>
      <c r="N1892" s="60">
        <v>30.547000000000001</v>
      </c>
    </row>
    <row r="1893" spans="1:14" hidden="1" x14ac:dyDescent="0.4">
      <c r="A1893" s="67">
        <v>85</v>
      </c>
      <c r="B1893" s="5" t="s">
        <v>172</v>
      </c>
      <c r="C1893" s="5">
        <v>2004</v>
      </c>
      <c r="D1893" s="5" t="s">
        <v>246</v>
      </c>
      <c r="E1893" s="5" t="s">
        <v>247</v>
      </c>
      <c r="F1893" s="60">
        <v>0.11380180120835996</v>
      </c>
      <c r="G1893" s="61">
        <v>12751995</v>
      </c>
      <c r="H1893" s="61">
        <v>3.5986241435231818</v>
      </c>
      <c r="I1893" s="61">
        <f>(I1824+I1801+I1709)/3</f>
        <v>93.328044845944987</v>
      </c>
      <c r="J1893" s="61">
        <v>84992921.533143103</v>
      </c>
      <c r="K1893" s="61">
        <v>55.311617661017031</v>
      </c>
      <c r="L1893" s="61">
        <v>427.71731997461268</v>
      </c>
      <c r="M1893" s="61">
        <f>(M1890+M1891+M1892)/3</f>
        <v>55.5389537219285</v>
      </c>
      <c r="N1893" s="60">
        <v>31.3</v>
      </c>
    </row>
    <row r="1894" spans="1:14" hidden="1" x14ac:dyDescent="0.4">
      <c r="A1894" s="67">
        <v>85</v>
      </c>
      <c r="B1894" s="5" t="s">
        <v>172</v>
      </c>
      <c r="C1894" s="5">
        <v>2005</v>
      </c>
      <c r="D1894" s="5" t="s">
        <v>246</v>
      </c>
      <c r="E1894" s="5" t="s">
        <v>247</v>
      </c>
      <c r="F1894" s="60">
        <v>0.11386473903860315</v>
      </c>
      <c r="G1894" s="61">
        <v>13180551</v>
      </c>
      <c r="H1894" s="61">
        <v>7.5017101308420138</v>
      </c>
      <c r="I1894" s="61">
        <f>(I1825+I1802+I1710)/3</f>
        <v>95.798842693797567</v>
      </c>
      <c r="J1894" s="61">
        <v>160281952.808321</v>
      </c>
      <c r="K1894" s="61">
        <v>54.125325776284846</v>
      </c>
      <c r="L1894" s="61">
        <v>473.99504680383501</v>
      </c>
      <c r="M1894" s="61">
        <f>(M1825+M1802+M1710)/3</f>
        <v>55.649630299150999</v>
      </c>
      <c r="N1894" s="60">
        <v>32.06</v>
      </c>
    </row>
    <row r="1895" spans="1:14" hidden="1" x14ac:dyDescent="0.4">
      <c r="A1895" s="67">
        <v>85</v>
      </c>
      <c r="B1895" s="5" t="s">
        <v>172</v>
      </c>
      <c r="C1895" s="5">
        <v>2006</v>
      </c>
      <c r="D1895" s="5" t="s">
        <v>246</v>
      </c>
      <c r="E1895" s="5" t="s">
        <v>247</v>
      </c>
      <c r="F1895" s="60">
        <v>0.11610050573488934</v>
      </c>
      <c r="G1895" s="61">
        <v>13623541</v>
      </c>
      <c r="H1895" s="61">
        <v>4.6468733608865165</v>
      </c>
      <c r="I1895" s="61">
        <f>(I1826+I1803+I1711)/3</f>
        <v>96.342765717927946</v>
      </c>
      <c r="J1895" s="61">
        <v>148327333.70524901</v>
      </c>
      <c r="K1895" s="61">
        <v>60.976673835320163</v>
      </c>
      <c r="L1895" s="61">
        <v>506.91183869957223</v>
      </c>
      <c r="M1895" s="61">
        <f>(M1826+M1803+M1711)/3</f>
        <v>55.655220310671531</v>
      </c>
      <c r="N1895" s="60">
        <v>32.832000000000001</v>
      </c>
    </row>
    <row r="1896" spans="1:14" hidden="1" x14ac:dyDescent="0.4">
      <c r="A1896" s="67">
        <v>85</v>
      </c>
      <c r="B1896" s="5" t="s">
        <v>172</v>
      </c>
      <c r="C1896" s="5">
        <v>2007</v>
      </c>
      <c r="D1896" s="5" t="s">
        <v>246</v>
      </c>
      <c r="E1896" s="5" t="s">
        <v>247</v>
      </c>
      <c r="F1896" s="60">
        <v>0.13048870698147963</v>
      </c>
      <c r="G1896" s="61">
        <v>14080912</v>
      </c>
      <c r="H1896" s="61">
        <v>4.5550460766963425</v>
      </c>
      <c r="I1896" s="61">
        <f>(I1827+I1804+I1712)/3</f>
        <v>98.292828130100986</v>
      </c>
      <c r="J1896" s="61">
        <v>206337322.64910901</v>
      </c>
      <c r="K1896" s="61">
        <v>56.649746244903575</v>
      </c>
      <c r="L1896" s="61">
        <v>579.25714088167399</v>
      </c>
      <c r="M1896" s="61">
        <f>(M1827+M1804+M1712)/3</f>
        <v>58.00935996938469</v>
      </c>
      <c r="N1896" s="60">
        <v>33.612000000000002</v>
      </c>
    </row>
    <row r="1897" spans="1:14" hidden="1" x14ac:dyDescent="0.4">
      <c r="A1897" s="67">
        <v>85</v>
      </c>
      <c r="B1897" s="5" t="s">
        <v>172</v>
      </c>
      <c r="C1897" s="5">
        <v>2008</v>
      </c>
      <c r="D1897" s="5" t="s">
        <v>246</v>
      </c>
      <c r="E1897" s="5" t="s">
        <v>247</v>
      </c>
      <c r="F1897" s="60">
        <v>0.13858729883073581</v>
      </c>
      <c r="G1897" s="61">
        <v>14551117</v>
      </c>
      <c r="H1897" s="61">
        <v>7.2763676417846312</v>
      </c>
      <c r="I1897" s="61">
        <f>(I1828+I1805+I1713)/3</f>
        <v>102.38583177780578</v>
      </c>
      <c r="J1897" s="61">
        <v>267511185.91091001</v>
      </c>
      <c r="K1897" s="61">
        <v>63.476016056044173</v>
      </c>
      <c r="L1897" s="61">
        <v>676.12700114400457</v>
      </c>
      <c r="M1897" s="61">
        <f>(M1828+M1805+M1713)/3</f>
        <v>57.008252775179095</v>
      </c>
      <c r="N1897" s="60">
        <v>34.402999999999999</v>
      </c>
    </row>
    <row r="1898" spans="1:14" hidden="1" x14ac:dyDescent="0.4">
      <c r="A1898" s="67">
        <v>85</v>
      </c>
      <c r="B1898" s="5" t="s">
        <v>172</v>
      </c>
      <c r="C1898" s="5">
        <v>2009</v>
      </c>
      <c r="D1898" s="5" t="s">
        <v>246</v>
      </c>
      <c r="E1898" s="5" t="s">
        <v>247</v>
      </c>
      <c r="F1898" s="60">
        <v>0.12931199353938946</v>
      </c>
      <c r="G1898" s="61">
        <v>15032635</v>
      </c>
      <c r="H1898" s="61">
        <v>4.6359321620512048</v>
      </c>
      <c r="I1898" s="61">
        <f>(I1829+I1806+I1714)/3</f>
        <v>102.61029576303325</v>
      </c>
      <c r="J1898" s="61">
        <v>649211715.16863894</v>
      </c>
      <c r="K1898" s="61">
        <v>50.519192933143628</v>
      </c>
      <c r="L1898" s="61">
        <v>680.64995858755731</v>
      </c>
      <c r="M1898" s="61">
        <f>(M1829+M1714+M1806)/3</f>
        <v>58.577269040057807</v>
      </c>
      <c r="N1898" s="60">
        <v>35.200000000000003</v>
      </c>
    </row>
    <row r="1899" spans="1:14" hidden="1" x14ac:dyDescent="0.4">
      <c r="A1899" s="67">
        <v>85</v>
      </c>
      <c r="B1899" s="5" t="s">
        <v>172</v>
      </c>
      <c r="C1899" s="5">
        <v>2010</v>
      </c>
      <c r="D1899" s="5" t="s">
        <v>246</v>
      </c>
      <c r="E1899" s="5" t="s">
        <v>247</v>
      </c>
      <c r="F1899" s="60">
        <v>0.13870660661370357</v>
      </c>
      <c r="G1899" s="61">
        <v>15529181</v>
      </c>
      <c r="H1899" s="61">
        <v>4.3649997350522938</v>
      </c>
      <c r="I1899" s="61">
        <v>100</v>
      </c>
      <c r="J1899" s="61">
        <v>371932364.723095</v>
      </c>
      <c r="K1899" s="61">
        <v>57.985297240145897</v>
      </c>
      <c r="L1899" s="61">
        <v>688.32786585855831</v>
      </c>
      <c r="M1899" s="61">
        <f>(M1830+M1807+M1715)/3</f>
        <v>60.79210324767417</v>
      </c>
      <c r="N1899" s="60">
        <v>35.999000000000002</v>
      </c>
    </row>
    <row r="1900" spans="1:14" hidden="1" x14ac:dyDescent="0.4">
      <c r="A1900" s="67">
        <v>85</v>
      </c>
      <c r="B1900" s="5" t="s">
        <v>172</v>
      </c>
      <c r="C1900" s="5">
        <v>2011</v>
      </c>
      <c r="D1900" s="5" t="s">
        <v>246</v>
      </c>
      <c r="E1900" s="5" t="s">
        <v>247</v>
      </c>
      <c r="F1900" s="60">
        <v>0.14630541878063563</v>
      </c>
      <c r="G1900" s="61">
        <v>16039734</v>
      </c>
      <c r="H1900" s="61">
        <v>12.182890128791769</v>
      </c>
      <c r="I1900" s="61">
        <f>(I1831+I1808+I1716)/3</f>
        <v>97.590720466767053</v>
      </c>
      <c r="J1900" s="61">
        <v>556875894.54428899</v>
      </c>
      <c r="K1900" s="61">
        <v>53.913557782920087</v>
      </c>
      <c r="L1900" s="61">
        <v>810.18255603612874</v>
      </c>
      <c r="M1900" s="61">
        <f>(M1831+M1808+M1716)/3</f>
        <v>60.90198602259278</v>
      </c>
      <c r="N1900" s="60">
        <v>36.798999999999999</v>
      </c>
    </row>
    <row r="1901" spans="1:14" hidden="1" x14ac:dyDescent="0.4">
      <c r="A1901" s="67">
        <v>85</v>
      </c>
      <c r="B1901" s="5" t="s">
        <v>172</v>
      </c>
      <c r="C1901" s="5">
        <v>2012</v>
      </c>
      <c r="D1901" s="5" t="s">
        <v>246</v>
      </c>
      <c r="E1901" s="5" t="s">
        <v>247</v>
      </c>
      <c r="F1901" s="60">
        <v>0.1520283127376256</v>
      </c>
      <c r="G1901" s="61">
        <v>16514687</v>
      </c>
      <c r="H1901" s="61">
        <v>4.6054076276253539</v>
      </c>
      <c r="I1901" s="61">
        <f>(I1809+I1832+I1717)/3</f>
        <v>91.306655432655859</v>
      </c>
      <c r="J1901" s="61">
        <v>397842480.25392199</v>
      </c>
      <c r="K1901" s="61">
        <v>59.120594550686675</v>
      </c>
      <c r="L1901" s="61">
        <v>753.39213750190527</v>
      </c>
      <c r="M1901" s="61">
        <f>(M1832+M1809+M1717)/3</f>
        <v>60.687817270289571</v>
      </c>
      <c r="N1901" s="60">
        <v>37.598999999999997</v>
      </c>
    </row>
    <row r="1902" spans="1:14" hidden="1" x14ac:dyDescent="0.4">
      <c r="A1902" s="67">
        <v>85</v>
      </c>
      <c r="B1902" s="5" t="s">
        <v>172</v>
      </c>
      <c r="C1902" s="5">
        <v>2013</v>
      </c>
      <c r="D1902" s="5" t="s">
        <v>246</v>
      </c>
      <c r="E1902" s="5" t="s">
        <v>247</v>
      </c>
      <c r="F1902" s="60">
        <v>0.16546662782882154</v>
      </c>
      <c r="G1902" s="61">
        <v>17004033</v>
      </c>
      <c r="H1902" s="61">
        <v>0.65263180244787122</v>
      </c>
      <c r="I1902" s="61">
        <f>(I1833+I1810+I1718)/3</f>
        <v>84.9848361876588</v>
      </c>
      <c r="J1902" s="61">
        <v>307940910.77401203</v>
      </c>
      <c r="K1902" s="61">
        <v>64.817660873075084</v>
      </c>
      <c r="L1902" s="61">
        <v>778.79705279881625</v>
      </c>
      <c r="M1902" s="61">
        <f>(M1833+M1810+M1718)/3</f>
        <v>61.467830785094463</v>
      </c>
      <c r="N1902" s="60">
        <v>38.398000000000003</v>
      </c>
    </row>
    <row r="1903" spans="1:14" hidden="1" x14ac:dyDescent="0.4">
      <c r="A1903" s="67">
        <v>85</v>
      </c>
      <c r="B1903" s="5" t="s">
        <v>172</v>
      </c>
      <c r="C1903" s="5">
        <v>2014</v>
      </c>
      <c r="D1903" s="5" t="s">
        <v>246</v>
      </c>
      <c r="E1903" s="5" t="s">
        <v>247</v>
      </c>
      <c r="F1903" s="60">
        <v>0.18085879898225904</v>
      </c>
      <c r="G1903" s="61">
        <v>17551814</v>
      </c>
      <c r="H1903" s="61">
        <v>1.2686434400342108</v>
      </c>
      <c r="I1903" s="61">
        <f>(I1834+I1811+I1719)/3</f>
        <v>84.231769414620757</v>
      </c>
      <c r="J1903" s="61">
        <v>144214831.23699999</v>
      </c>
      <c r="K1903" s="61">
        <v>60.638707488009302</v>
      </c>
      <c r="L1903" s="61">
        <v>818.4303413922155</v>
      </c>
      <c r="M1903" s="61">
        <f>(M1834+M1811+M1719)/3</f>
        <v>60.782022751412235</v>
      </c>
      <c r="N1903" s="60">
        <v>39.195999999999998</v>
      </c>
    </row>
    <row r="1904" spans="1:14" hidden="1" x14ac:dyDescent="0.4">
      <c r="A1904" s="67">
        <v>85</v>
      </c>
      <c r="B1904" s="5" t="s">
        <v>172</v>
      </c>
      <c r="C1904" s="5">
        <v>2015</v>
      </c>
      <c r="D1904" s="5" t="s">
        <v>246</v>
      </c>
      <c r="E1904" s="5" t="s">
        <v>247</v>
      </c>
      <c r="F1904" s="60">
        <v>0.1846086881581184</v>
      </c>
      <c r="G1904" s="61">
        <v>18112907</v>
      </c>
      <c r="H1904" s="61">
        <v>2.8835093750612941</v>
      </c>
      <c r="I1904" s="61">
        <f>(I1835+I1812+I1720)/3</f>
        <v>90.273327253752669</v>
      </c>
      <c r="J1904" s="61">
        <v>275525536.04037702</v>
      </c>
      <c r="K1904" s="61">
        <v>63.639639686151618</v>
      </c>
      <c r="L1904" s="61">
        <v>723.50420494766263</v>
      </c>
      <c r="M1904" s="61">
        <f>(M1835+M1812+M1720)/3</f>
        <v>60.979223602265421</v>
      </c>
      <c r="N1904" s="60">
        <v>39.991</v>
      </c>
    </row>
    <row r="1905" spans="1:14" hidden="1" x14ac:dyDescent="0.4">
      <c r="A1905" s="67">
        <v>85</v>
      </c>
      <c r="B1905" s="5" t="s">
        <v>172</v>
      </c>
      <c r="C1905" s="5">
        <v>2016</v>
      </c>
      <c r="D1905" s="5" t="s">
        <v>246</v>
      </c>
      <c r="E1905" s="5" t="s">
        <v>247</v>
      </c>
      <c r="F1905" s="60">
        <v>0.18227704163815969</v>
      </c>
      <c r="G1905" s="61">
        <v>18700106</v>
      </c>
      <c r="H1905" s="61">
        <v>1.3511223137048063</v>
      </c>
      <c r="I1905" s="61">
        <f>(I1836+I1813+I1721)/3</f>
        <v>90.901377151631593</v>
      </c>
      <c r="J1905" s="61">
        <v>356476591.902583</v>
      </c>
      <c r="K1905" s="61">
        <v>63.76329642447017</v>
      </c>
      <c r="L1905" s="61">
        <v>750.05180910229512</v>
      </c>
      <c r="M1905" s="61">
        <f>(M1836+M1813+M1721)/3</f>
        <v>61.07635904625738</v>
      </c>
      <c r="N1905" s="60">
        <v>40.783000000000001</v>
      </c>
    </row>
    <row r="1906" spans="1:14" hidden="1" x14ac:dyDescent="0.4">
      <c r="A1906" s="67">
        <v>85</v>
      </c>
      <c r="B1906" s="5" t="s">
        <v>172</v>
      </c>
      <c r="C1906" s="5">
        <v>2017</v>
      </c>
      <c r="D1906" s="5" t="s">
        <v>246</v>
      </c>
      <c r="E1906" s="5" t="s">
        <v>247</v>
      </c>
      <c r="F1906" s="60">
        <v>0.18796195295462179</v>
      </c>
      <c r="G1906" s="61">
        <v>19311355</v>
      </c>
      <c r="H1906" s="61">
        <v>1.9342732111872181</v>
      </c>
      <c r="I1906" s="61">
        <f>(I1903+I1904+I1905)/3</f>
        <v>88.468824606668349</v>
      </c>
      <c r="J1906" s="61">
        <v>560747464.36876404</v>
      </c>
      <c r="K1906" s="61">
        <v>58.068448326394652</v>
      </c>
      <c r="L1906" s="61">
        <v>795.68280155376476</v>
      </c>
      <c r="M1906" s="61">
        <f>(M1903+M1904+M1905)/3</f>
        <v>60.94586846664501</v>
      </c>
      <c r="N1906" s="60">
        <v>41.572000000000003</v>
      </c>
    </row>
    <row r="1907" spans="1:14" hidden="1" x14ac:dyDescent="0.4">
      <c r="A1907" s="67">
        <v>85</v>
      </c>
      <c r="B1907" s="5" t="s">
        <v>172</v>
      </c>
      <c r="C1907" s="5">
        <v>2018</v>
      </c>
      <c r="D1907" s="5" t="s">
        <v>246</v>
      </c>
      <c r="E1907" s="5" t="s">
        <v>247</v>
      </c>
      <c r="F1907" s="60">
        <v>0.1940324158894384</v>
      </c>
      <c r="G1907" s="61">
        <v>19934298</v>
      </c>
      <c r="H1907" s="61">
        <v>1.4579639111606042</v>
      </c>
      <c r="I1907" s="61">
        <f>(I1838+I1815+I1723)/3</f>
        <v>94.063421102004966</v>
      </c>
      <c r="J1907" s="61">
        <v>467295391.07783997</v>
      </c>
      <c r="K1907" s="61">
        <v>60.144782803817478</v>
      </c>
      <c r="L1907" s="61">
        <v>856.35659655060283</v>
      </c>
      <c r="M1907" s="61">
        <f>(M1904+M1905+M1906)/3</f>
        <v>61.000483705055935</v>
      </c>
      <c r="N1907" s="60">
        <v>42.356000000000002</v>
      </c>
    </row>
    <row r="1908" spans="1:14" hidden="1" x14ac:dyDescent="0.4">
      <c r="A1908" s="67">
        <v>85</v>
      </c>
      <c r="B1908" s="5" t="s">
        <v>172</v>
      </c>
      <c r="C1908" s="5">
        <v>2019</v>
      </c>
      <c r="D1908" s="5" t="s">
        <v>246</v>
      </c>
      <c r="E1908" s="5" t="s">
        <v>247</v>
      </c>
      <c r="F1908" s="60">
        <v>0.19143865561384837</v>
      </c>
      <c r="G1908" s="61">
        <v>20567424</v>
      </c>
      <c r="H1908" s="61">
        <v>1.9305420689580615</v>
      </c>
      <c r="I1908" s="61">
        <f>(I1816+I1839+I1724)/3</f>
        <v>99.858973899597501</v>
      </c>
      <c r="J1908" s="61">
        <v>859091549.18896604</v>
      </c>
      <c r="K1908" s="61">
        <v>63.658702766051711</v>
      </c>
      <c r="L1908" s="61">
        <v>840.17574636629922</v>
      </c>
      <c r="M1908" s="61">
        <f>(M1839+M1816+M1724)/3</f>
        <v>61.007570405986122</v>
      </c>
      <c r="N1908" s="60">
        <v>43.136000000000003</v>
      </c>
    </row>
    <row r="1909" spans="1:14" hidden="1" x14ac:dyDescent="0.4">
      <c r="A1909" s="67">
        <v>85</v>
      </c>
      <c r="B1909" s="5" t="s">
        <v>172</v>
      </c>
      <c r="C1909" s="5">
        <v>2020</v>
      </c>
      <c r="D1909" s="5" t="s">
        <v>246</v>
      </c>
      <c r="E1909" s="5" t="s">
        <v>247</v>
      </c>
      <c r="F1909" s="60">
        <v>0.19556597141731732</v>
      </c>
      <c r="G1909" s="61">
        <v>21224040</v>
      </c>
      <c r="H1909" s="61">
        <v>0.53234018150966733</v>
      </c>
      <c r="I1909" s="61">
        <f>(I1840+I1817+I1725)/3</f>
        <v>102.41890154039227</v>
      </c>
      <c r="J1909" s="61">
        <v>536851812.89727497</v>
      </c>
      <c r="K1909" s="61">
        <v>66.990574279504088</v>
      </c>
      <c r="L1909" s="61">
        <v>822.90613683213166</v>
      </c>
      <c r="M1909" s="61">
        <f>(M1840+M1817+M1725)/3</f>
        <v>60.984640859229025</v>
      </c>
      <c r="N1909" s="60">
        <v>43.908999999999999</v>
      </c>
    </row>
    <row r="1910" spans="1:14" hidden="1" x14ac:dyDescent="0.4">
      <c r="A1910" s="67">
        <v>85</v>
      </c>
      <c r="B1910" s="5" t="s">
        <v>172</v>
      </c>
      <c r="C1910" s="5">
        <v>2021</v>
      </c>
      <c r="D1910" s="5" t="s">
        <v>246</v>
      </c>
      <c r="E1910" s="5" t="s">
        <v>247</v>
      </c>
      <c r="F1910" s="60">
        <f>(F1907+F1908+F1909)/3</f>
        <v>0.19367901430686804</v>
      </c>
      <c r="G1910" s="61">
        <v>21904983</v>
      </c>
      <c r="H1910" s="61">
        <v>3.3589739985495015</v>
      </c>
      <c r="I1910" s="61">
        <f>(I1841+I1818+I1726)/3</f>
        <v>100.03770040708478</v>
      </c>
      <c r="J1910" s="61">
        <v>639944165.35895896</v>
      </c>
      <c r="K1910" s="61">
        <v>67.20994466911732</v>
      </c>
      <c r="L1910" s="61">
        <v>881.51008873358535</v>
      </c>
      <c r="M1910" s="61">
        <f>(M1841+M1818+M1726)/3</f>
        <v>60.99756499009036</v>
      </c>
      <c r="N1910" s="60">
        <v>44.677</v>
      </c>
    </row>
    <row r="1911" spans="1:14" hidden="1" x14ac:dyDescent="0.4">
      <c r="A1911" s="67">
        <v>85</v>
      </c>
      <c r="B1911" s="5" t="s">
        <v>172</v>
      </c>
      <c r="C1911" s="5">
        <v>2022</v>
      </c>
      <c r="D1911" s="5" t="s">
        <v>246</v>
      </c>
      <c r="E1911" s="5" t="s">
        <v>247</v>
      </c>
      <c r="F1911" s="60">
        <f>(F1908+F1909+F1910)/3</f>
        <v>0.19356121377934457</v>
      </c>
      <c r="G1911" s="61">
        <v>22593590</v>
      </c>
      <c r="H1911" s="61">
        <v>5.7337848295373419</v>
      </c>
      <c r="I1911" s="61">
        <f>(I1842+I1727+I1819)/3</f>
        <v>104.43202391731317</v>
      </c>
      <c r="J1911" s="61">
        <v>252912731.324</v>
      </c>
      <c r="K1911" s="61">
        <v>68.828228226935082</v>
      </c>
      <c r="L1911" s="61">
        <v>833.29725509307082</v>
      </c>
      <c r="M1911" s="61">
        <f>(M1842+M1819+M1727)/3</f>
        <v>60.996592085101831</v>
      </c>
      <c r="N1911" s="60">
        <v>45.436999999999998</v>
      </c>
    </row>
    <row r="1912" spans="1:14" hidden="1" x14ac:dyDescent="0.4">
      <c r="A1912" s="67">
        <v>86</v>
      </c>
      <c r="B1912" s="5" t="s">
        <v>173</v>
      </c>
      <c r="C1912" s="5">
        <v>2000</v>
      </c>
      <c r="D1912" s="5" t="s">
        <v>251</v>
      </c>
      <c r="E1912" s="5" t="s">
        <v>248</v>
      </c>
      <c r="F1912" s="60">
        <v>5.4582695655071811</v>
      </c>
      <c r="G1912" s="61">
        <v>390087</v>
      </c>
      <c r="H1912" s="61">
        <v>-10.118090839981846</v>
      </c>
      <c r="I1912" s="61">
        <v>90.434879732671803</v>
      </c>
      <c r="J1912" s="61">
        <v>743185324.698102</v>
      </c>
      <c r="K1912" s="61">
        <v>248.6257547728429</v>
      </c>
      <c r="L1912" s="61">
        <v>10432.328062167977</v>
      </c>
      <c r="M1912" s="61">
        <v>74.647887323943678</v>
      </c>
      <c r="N1912" s="60">
        <v>92.367999999999995</v>
      </c>
    </row>
    <row r="1913" spans="1:14" hidden="1" x14ac:dyDescent="0.4">
      <c r="A1913" s="67">
        <v>86</v>
      </c>
      <c r="B1913" s="5" t="s">
        <v>173</v>
      </c>
      <c r="C1913" s="5">
        <v>2001</v>
      </c>
      <c r="D1913" s="5" t="s">
        <v>251</v>
      </c>
      <c r="E1913" s="5" t="s">
        <v>248</v>
      </c>
      <c r="F1913" s="60">
        <v>6.3331365704224636</v>
      </c>
      <c r="G1913" s="61">
        <v>393028</v>
      </c>
      <c r="H1913" s="61">
        <v>4.4165248754974016</v>
      </c>
      <c r="I1913" s="61">
        <v>91.441032583136106</v>
      </c>
      <c r="J1913" s="61">
        <v>416889166.28773201</v>
      </c>
      <c r="K1913" s="61">
        <v>221.47878932502954</v>
      </c>
      <c r="L1913" s="61">
        <v>10402.233331361535</v>
      </c>
      <c r="M1913" s="61">
        <v>79.518072289156621</v>
      </c>
      <c r="N1913" s="60">
        <v>92.641000000000005</v>
      </c>
    </row>
    <row r="1914" spans="1:14" hidden="1" x14ac:dyDescent="0.4">
      <c r="A1914" s="67">
        <v>86</v>
      </c>
      <c r="B1914" s="5" t="s">
        <v>173</v>
      </c>
      <c r="C1914" s="5">
        <v>2002</v>
      </c>
      <c r="D1914" s="5" t="s">
        <v>251</v>
      </c>
      <c r="E1914" s="5" t="s">
        <v>248</v>
      </c>
      <c r="F1914" s="60">
        <v>5.8550038008025886</v>
      </c>
      <c r="G1914" s="61">
        <v>395969</v>
      </c>
      <c r="H1914" s="61">
        <v>2.7257425856219726</v>
      </c>
      <c r="I1914" s="61">
        <v>93.855732505474407</v>
      </c>
      <c r="J1914" s="61">
        <v>-497796507.906789</v>
      </c>
      <c r="K1914" s="61">
        <v>223.90616409375593</v>
      </c>
      <c r="L1914" s="61">
        <v>11289.889744716609</v>
      </c>
      <c r="M1914" s="61">
        <v>83.620689655172413</v>
      </c>
      <c r="N1914" s="60">
        <v>92.905000000000001</v>
      </c>
    </row>
    <row r="1915" spans="1:14" hidden="1" x14ac:dyDescent="0.4">
      <c r="A1915" s="67">
        <v>86</v>
      </c>
      <c r="B1915" s="5" t="s">
        <v>173</v>
      </c>
      <c r="C1915" s="5">
        <v>2003</v>
      </c>
      <c r="D1915" s="5" t="s">
        <v>251</v>
      </c>
      <c r="E1915" s="5" t="s">
        <v>248</v>
      </c>
      <c r="F1915" s="60">
        <v>6.5431956285030433</v>
      </c>
      <c r="G1915" s="61">
        <v>398582</v>
      </c>
      <c r="H1915" s="61">
        <v>1.8715847065342359</v>
      </c>
      <c r="I1915" s="61">
        <v>98.906979253830301</v>
      </c>
      <c r="J1915" s="61">
        <v>911474591.33586502</v>
      </c>
      <c r="K1915" s="61">
        <v>217.89367860263334</v>
      </c>
      <c r="L1915" s="61">
        <v>13669.497217166063</v>
      </c>
      <c r="M1915" s="61">
        <v>81.992337164750964</v>
      </c>
      <c r="N1915" s="60">
        <v>93.16</v>
      </c>
    </row>
    <row r="1916" spans="1:14" hidden="1" x14ac:dyDescent="0.4">
      <c r="A1916" s="67">
        <v>86</v>
      </c>
      <c r="B1916" s="5" t="s">
        <v>173</v>
      </c>
      <c r="C1916" s="5">
        <v>2004</v>
      </c>
      <c r="D1916" s="5" t="s">
        <v>251</v>
      </c>
      <c r="E1916" s="5" t="s">
        <v>248</v>
      </c>
      <c r="F1916" s="60">
        <v>6.4744759113609849</v>
      </c>
      <c r="G1916" s="61">
        <v>401268</v>
      </c>
      <c r="H1916" s="61">
        <v>2.1131729996660624</v>
      </c>
      <c r="I1916" s="61">
        <v>102.795318248312</v>
      </c>
      <c r="J1916" s="61">
        <v>7469040204.5131798</v>
      </c>
      <c r="K1916" s="61">
        <v>212.64735625487486</v>
      </c>
      <c r="L1916" s="61">
        <v>15197.056610121028</v>
      </c>
      <c r="M1916" s="61">
        <v>78.461538461538467</v>
      </c>
      <c r="N1916" s="60">
        <v>93.406999999999996</v>
      </c>
    </row>
    <row r="1917" spans="1:14" hidden="1" x14ac:dyDescent="0.4">
      <c r="A1917" s="67">
        <v>86</v>
      </c>
      <c r="B1917" s="5" t="s">
        <v>173</v>
      </c>
      <c r="C1917" s="5">
        <v>2005</v>
      </c>
      <c r="D1917" s="5" t="s">
        <v>251</v>
      </c>
      <c r="E1917" s="5" t="s">
        <v>248</v>
      </c>
      <c r="F1917" s="60">
        <v>6.5036623959349642</v>
      </c>
      <c r="G1917" s="61">
        <v>403834</v>
      </c>
      <c r="H1917" s="61">
        <v>1.9374794824564816</v>
      </c>
      <c r="I1917" s="61">
        <v>101.595459117084</v>
      </c>
      <c r="J1917" s="61">
        <v>21801420447.3894</v>
      </c>
      <c r="K1917" s="61">
        <v>217.60221746758361</v>
      </c>
      <c r="L1917" s="61">
        <v>15888.172456599501</v>
      </c>
      <c r="M1917" s="61">
        <v>86.02941176470587</v>
      </c>
      <c r="N1917" s="60">
        <v>93.644999999999996</v>
      </c>
    </row>
    <row r="1918" spans="1:14" hidden="1" x14ac:dyDescent="0.4">
      <c r="A1918" s="67">
        <v>86</v>
      </c>
      <c r="B1918" s="5" t="s">
        <v>173</v>
      </c>
      <c r="C1918" s="5">
        <v>2006</v>
      </c>
      <c r="D1918" s="5" t="s">
        <v>251</v>
      </c>
      <c r="E1918" s="5" t="s">
        <v>248</v>
      </c>
      <c r="F1918" s="60">
        <v>6.5397179428977461</v>
      </c>
      <c r="G1918" s="61">
        <v>405308</v>
      </c>
      <c r="H1918" s="61">
        <v>2.1601242307134783</v>
      </c>
      <c r="I1918" s="61">
        <v>102.174605569793</v>
      </c>
      <c r="J1918" s="61">
        <v>25035392674.169399</v>
      </c>
      <c r="K1918" s="61">
        <v>253.83660581155448</v>
      </c>
      <c r="L1918" s="61">
        <v>16723.884273535623</v>
      </c>
      <c r="M1918" s="61">
        <v>84.169884169884185</v>
      </c>
      <c r="N1918" s="60">
        <v>93.784000000000006</v>
      </c>
    </row>
    <row r="1919" spans="1:14" hidden="1" x14ac:dyDescent="0.4">
      <c r="A1919" s="67">
        <v>86</v>
      </c>
      <c r="B1919" s="5" t="s">
        <v>173</v>
      </c>
      <c r="C1919" s="5">
        <v>2007</v>
      </c>
      <c r="D1919" s="5" t="s">
        <v>251</v>
      </c>
      <c r="E1919" s="5" t="s">
        <v>248</v>
      </c>
      <c r="F1919" s="60">
        <v>6.6767636038197891</v>
      </c>
      <c r="G1919" s="61">
        <v>406724</v>
      </c>
      <c r="H1919" s="61">
        <v>2.2840004949121777</v>
      </c>
      <c r="I1919" s="61">
        <v>103.688951501034</v>
      </c>
      <c r="J1919" s="61">
        <v>35591477412.033401</v>
      </c>
      <c r="K1919" s="61">
        <v>262.3170579152544</v>
      </c>
      <c r="L1919" s="61">
        <v>19485.871152932381</v>
      </c>
      <c r="M1919" s="61">
        <v>85.454545454545467</v>
      </c>
      <c r="N1919" s="60">
        <v>93.856999999999999</v>
      </c>
    </row>
    <row r="1920" spans="1:14" hidden="1" x14ac:dyDescent="0.4">
      <c r="A1920" s="67">
        <v>86</v>
      </c>
      <c r="B1920" s="5" t="s">
        <v>173</v>
      </c>
      <c r="C1920" s="5">
        <v>2008</v>
      </c>
      <c r="D1920" s="5" t="s">
        <v>251</v>
      </c>
      <c r="E1920" s="5" t="s">
        <v>248</v>
      </c>
      <c r="F1920" s="60">
        <v>6.6547136027983855</v>
      </c>
      <c r="G1920" s="61">
        <v>409379</v>
      </c>
      <c r="H1920" s="61">
        <v>3.2300884548291435</v>
      </c>
      <c r="I1920" s="61">
        <v>105.329124968895</v>
      </c>
      <c r="J1920" s="61">
        <v>14837770104.3279</v>
      </c>
      <c r="K1920" s="61">
        <v>298.81806404102144</v>
      </c>
      <c r="L1920" s="61">
        <v>22205.356770930368</v>
      </c>
      <c r="M1920" s="61">
        <v>76.744186046511615</v>
      </c>
      <c r="N1920" s="60">
        <v>93.929000000000002</v>
      </c>
    </row>
    <row r="1921" spans="1:14" hidden="1" x14ac:dyDescent="0.4">
      <c r="A1921" s="67">
        <v>86</v>
      </c>
      <c r="B1921" s="5" t="s">
        <v>173</v>
      </c>
      <c r="C1921" s="5">
        <v>2009</v>
      </c>
      <c r="D1921" s="5" t="s">
        <v>251</v>
      </c>
      <c r="E1921" s="5" t="s">
        <v>248</v>
      </c>
      <c r="F1921" s="60">
        <v>6.0849453424069706</v>
      </c>
      <c r="G1921" s="61">
        <v>412477</v>
      </c>
      <c r="H1921" s="61">
        <v>2.0208547158216277</v>
      </c>
      <c r="I1921" s="61">
        <v>106.298751987578</v>
      </c>
      <c r="J1921" s="61">
        <v>1444871046.00599</v>
      </c>
      <c r="K1921" s="61">
        <v>294.95009682161145</v>
      </c>
      <c r="L1921" s="61">
        <v>21083.277052836293</v>
      </c>
      <c r="M1921" s="61">
        <v>75.303643724696357</v>
      </c>
      <c r="N1921" s="60">
        <v>94.001000000000005</v>
      </c>
    </row>
    <row r="1922" spans="1:14" hidden="1" x14ac:dyDescent="0.4">
      <c r="A1922" s="67">
        <v>86</v>
      </c>
      <c r="B1922" s="5" t="s">
        <v>173</v>
      </c>
      <c r="C1922" s="5">
        <v>2010</v>
      </c>
      <c r="D1922" s="5" t="s">
        <v>251</v>
      </c>
      <c r="E1922" s="5" t="s">
        <v>248</v>
      </c>
      <c r="F1922" s="60">
        <v>6.2401690679070123</v>
      </c>
      <c r="G1922" s="61">
        <v>414508</v>
      </c>
      <c r="H1922" s="61">
        <v>3.1656946955337446</v>
      </c>
      <c r="I1922" s="61">
        <v>100</v>
      </c>
      <c r="J1922" s="61">
        <v>9244998119.9218102</v>
      </c>
      <c r="K1922" s="61">
        <v>301.83669560899369</v>
      </c>
      <c r="L1922" s="61">
        <v>21798.914293591537</v>
      </c>
      <c r="M1922" s="61">
        <v>72.373540856031141</v>
      </c>
      <c r="N1922" s="60">
        <v>94.072000000000003</v>
      </c>
    </row>
    <row r="1923" spans="1:14" hidden="1" x14ac:dyDescent="0.4">
      <c r="A1923" s="67">
        <v>86</v>
      </c>
      <c r="B1923" s="5" t="s">
        <v>173</v>
      </c>
      <c r="C1923" s="5">
        <v>2011</v>
      </c>
      <c r="D1923" s="5" t="s">
        <v>251</v>
      </c>
      <c r="E1923" s="5" t="s">
        <v>248</v>
      </c>
      <c r="F1923" s="60">
        <v>6.1813543198131971</v>
      </c>
      <c r="G1923" s="61">
        <v>416268</v>
      </c>
      <c r="H1923" s="61">
        <v>1.123901628450767</v>
      </c>
      <c r="I1923" s="61">
        <v>99.732073507200994</v>
      </c>
      <c r="J1923" s="61">
        <v>7806911229.5531301</v>
      </c>
      <c r="K1923" s="61">
        <v>319.70341688598467</v>
      </c>
      <c r="L1923" s="61">
        <v>23155.103527089028</v>
      </c>
      <c r="M1923" s="61">
        <v>73.929961089494171</v>
      </c>
      <c r="N1923" s="60">
        <v>94.141000000000005</v>
      </c>
    </row>
    <row r="1924" spans="1:14" hidden="1" x14ac:dyDescent="0.4">
      <c r="A1924" s="67">
        <v>86</v>
      </c>
      <c r="B1924" s="5" t="s">
        <v>173</v>
      </c>
      <c r="C1924" s="5">
        <v>2012</v>
      </c>
      <c r="D1924" s="5" t="s">
        <v>251</v>
      </c>
      <c r="E1924" s="5" t="s">
        <v>248</v>
      </c>
      <c r="F1924" s="60">
        <v>6.4652832668298306</v>
      </c>
      <c r="G1924" s="61">
        <v>420028</v>
      </c>
      <c r="H1924" s="61">
        <v>2.146096985311118</v>
      </c>
      <c r="I1924" s="61">
        <v>95.242219513658597</v>
      </c>
      <c r="J1924" s="61">
        <v>3323599814.6722598</v>
      </c>
      <c r="K1924" s="61">
        <v>322.67645188488018</v>
      </c>
      <c r="L1924" s="61">
        <v>22526.537020863198</v>
      </c>
      <c r="M1924" s="61">
        <v>74.81481481481481</v>
      </c>
      <c r="N1924" s="60">
        <v>94.210999999999999</v>
      </c>
    </row>
    <row r="1925" spans="1:14" hidden="1" x14ac:dyDescent="0.4">
      <c r="A1925" s="67">
        <v>86</v>
      </c>
      <c r="B1925" s="5" t="s">
        <v>173</v>
      </c>
      <c r="C1925" s="5">
        <v>2013</v>
      </c>
      <c r="D1925" s="5" t="s">
        <v>251</v>
      </c>
      <c r="E1925" s="5" t="s">
        <v>248</v>
      </c>
      <c r="F1925" s="60">
        <v>5.567332680700618</v>
      </c>
      <c r="G1925" s="61">
        <v>425967</v>
      </c>
      <c r="H1925" s="61">
        <v>2.2761713077659209</v>
      </c>
      <c r="I1925" s="61">
        <v>97.1311579940255</v>
      </c>
      <c r="J1925" s="61">
        <v>510057778.08271003</v>
      </c>
      <c r="K1925" s="61">
        <v>304.32862444135986</v>
      </c>
      <c r="L1925" s="61">
        <v>24769.596228712129</v>
      </c>
      <c r="M1925" s="61">
        <v>69.19831223628691</v>
      </c>
      <c r="N1925" s="60">
        <v>94.278999999999996</v>
      </c>
    </row>
    <row r="1926" spans="1:14" hidden="1" x14ac:dyDescent="0.4">
      <c r="A1926" s="67">
        <v>86</v>
      </c>
      <c r="B1926" s="5" t="s">
        <v>173</v>
      </c>
      <c r="C1926" s="5">
        <v>2014</v>
      </c>
      <c r="D1926" s="5" t="s">
        <v>251</v>
      </c>
      <c r="E1926" s="5" t="s">
        <v>248</v>
      </c>
      <c r="F1926" s="60">
        <v>5.4222911556109894</v>
      </c>
      <c r="G1926" s="61">
        <v>434558</v>
      </c>
      <c r="H1926" s="61">
        <v>2.3427291702540032</v>
      </c>
      <c r="I1926" s="61">
        <v>96.4875078901309</v>
      </c>
      <c r="J1926" s="61">
        <v>155878728.130936</v>
      </c>
      <c r="K1926" s="61">
        <v>287.64143106520697</v>
      </c>
      <c r="L1926" s="61">
        <v>26753.273383081359</v>
      </c>
      <c r="M1926" s="61">
        <v>68.376068376068389</v>
      </c>
      <c r="N1926" s="60">
        <v>94.346999999999994</v>
      </c>
    </row>
    <row r="1927" spans="1:14" hidden="1" x14ac:dyDescent="0.4">
      <c r="A1927" s="67">
        <v>86</v>
      </c>
      <c r="B1927" s="5" t="s">
        <v>173</v>
      </c>
      <c r="C1927" s="5">
        <v>2015</v>
      </c>
      <c r="D1927" s="5" t="s">
        <v>251</v>
      </c>
      <c r="E1927" s="5" t="s">
        <v>248</v>
      </c>
      <c r="F1927" s="60">
        <v>3.7233767663626578</v>
      </c>
      <c r="G1927" s="61">
        <v>445053</v>
      </c>
      <c r="H1927" s="61">
        <v>4.2201182169632716</v>
      </c>
      <c r="I1927" s="61">
        <v>89.547984161131893</v>
      </c>
      <c r="J1927" s="61">
        <v>3640705146.7085299</v>
      </c>
      <c r="K1927" s="61">
        <v>299.47015817478064</v>
      </c>
      <c r="L1927" s="61">
        <v>24921.714176998194</v>
      </c>
      <c r="M1927" s="63">
        <f t="shared" ref="M1927:M1934" si="82">(M1926+M1925+M1924)/3</f>
        <v>70.796398475723365</v>
      </c>
      <c r="N1927" s="60">
        <v>94.414000000000001</v>
      </c>
    </row>
    <row r="1928" spans="1:14" hidden="1" x14ac:dyDescent="0.4">
      <c r="A1928" s="67">
        <v>86</v>
      </c>
      <c r="B1928" s="5" t="s">
        <v>173</v>
      </c>
      <c r="C1928" s="5">
        <v>2016</v>
      </c>
      <c r="D1928" s="5" t="s">
        <v>251</v>
      </c>
      <c r="E1928" s="5" t="s">
        <v>248</v>
      </c>
      <c r="F1928" s="60">
        <v>2.9697643162712253</v>
      </c>
      <c r="G1928" s="61">
        <v>455356</v>
      </c>
      <c r="H1928" s="61">
        <v>1.9970175167178752</v>
      </c>
      <c r="I1928" s="61">
        <v>91.218886627913093</v>
      </c>
      <c r="J1928" s="61">
        <v>2776034107.5599999</v>
      </c>
      <c r="K1928" s="61">
        <v>303.01123891513544</v>
      </c>
      <c r="L1928" s="61">
        <v>25623.941632059727</v>
      </c>
      <c r="M1928" s="63">
        <f t="shared" si="82"/>
        <v>69.456926362692883</v>
      </c>
      <c r="N1928" s="60">
        <v>94.48</v>
      </c>
    </row>
    <row r="1929" spans="1:14" hidden="1" x14ac:dyDescent="0.4">
      <c r="A1929" s="67">
        <v>86</v>
      </c>
      <c r="B1929" s="5" t="s">
        <v>173</v>
      </c>
      <c r="C1929" s="5">
        <v>2017</v>
      </c>
      <c r="D1929" s="5" t="s">
        <v>251</v>
      </c>
      <c r="E1929" s="5" t="s">
        <v>248</v>
      </c>
      <c r="F1929" s="60">
        <v>3.2504342957997774</v>
      </c>
      <c r="G1929" s="61">
        <v>467999</v>
      </c>
      <c r="H1929" s="61">
        <v>2.136784357409141</v>
      </c>
      <c r="I1929" s="61">
        <v>92.219511576715604</v>
      </c>
      <c r="J1929" s="61">
        <v>3890244436.9405599</v>
      </c>
      <c r="K1929" s="61">
        <v>296.86961672461234</v>
      </c>
      <c r="L1929" s="61">
        <v>28813.185339651158</v>
      </c>
      <c r="M1929" s="63">
        <f t="shared" si="82"/>
        <v>69.543131071494869</v>
      </c>
      <c r="N1929" s="60">
        <v>94.546000000000006</v>
      </c>
    </row>
    <row r="1930" spans="1:14" hidden="1" x14ac:dyDescent="0.4">
      <c r="A1930" s="67">
        <v>86</v>
      </c>
      <c r="B1930" s="5" t="s">
        <v>173</v>
      </c>
      <c r="C1930" s="5">
        <v>2018</v>
      </c>
      <c r="D1930" s="5" t="s">
        <v>251</v>
      </c>
      <c r="E1930" s="5" t="s">
        <v>248</v>
      </c>
      <c r="F1930" s="60">
        <v>3.2034748158388875</v>
      </c>
      <c r="G1930" s="61">
        <v>484630</v>
      </c>
      <c r="H1930" s="61">
        <v>1.7327977684799265</v>
      </c>
      <c r="I1930" s="61">
        <v>93.519216627511895</v>
      </c>
      <c r="J1930" s="61">
        <v>4486075228.3609304</v>
      </c>
      <c r="K1930" s="61">
        <v>302.69605588560415</v>
      </c>
      <c r="L1930" s="61">
        <v>31785.884830091662</v>
      </c>
      <c r="M1930" s="63">
        <f t="shared" si="82"/>
        <v>69.932151969970377</v>
      </c>
      <c r="N1930" s="60">
        <v>94.611999999999995</v>
      </c>
    </row>
    <row r="1931" spans="1:14" hidden="1" x14ac:dyDescent="0.4">
      <c r="A1931" s="67">
        <v>86</v>
      </c>
      <c r="B1931" s="5" t="s">
        <v>173</v>
      </c>
      <c r="C1931" s="5">
        <v>2019</v>
      </c>
      <c r="D1931" s="5" t="s">
        <v>251</v>
      </c>
      <c r="E1931" s="5" t="s">
        <v>248</v>
      </c>
      <c r="F1931" s="60">
        <v>3.290468236050327</v>
      </c>
      <c r="G1931" s="61">
        <v>504062</v>
      </c>
      <c r="H1931" s="61">
        <v>2.2975073051538573</v>
      </c>
      <c r="I1931" s="61">
        <v>91.805496850310703</v>
      </c>
      <c r="J1931" s="61">
        <v>4363198051.8769598</v>
      </c>
      <c r="K1931" s="61">
        <v>309.61715026096971</v>
      </c>
      <c r="L1931" s="61">
        <v>31727.007074636174</v>
      </c>
      <c r="M1931" s="63">
        <f t="shared" si="82"/>
        <v>69.644069801386038</v>
      </c>
      <c r="N1931" s="60">
        <v>94.677999999999997</v>
      </c>
    </row>
    <row r="1932" spans="1:14" hidden="1" x14ac:dyDescent="0.4">
      <c r="A1932" s="67">
        <v>86</v>
      </c>
      <c r="B1932" s="5" t="s">
        <v>173</v>
      </c>
      <c r="C1932" s="5">
        <v>2020</v>
      </c>
      <c r="D1932" s="5" t="s">
        <v>251</v>
      </c>
      <c r="E1932" s="5" t="s">
        <v>248</v>
      </c>
      <c r="F1932" s="60">
        <v>3.1255578927759191</v>
      </c>
      <c r="G1932" s="61">
        <v>515332</v>
      </c>
      <c r="H1932" s="61">
        <v>1.6915676793511238</v>
      </c>
      <c r="I1932" s="61">
        <v>92.849883141630798</v>
      </c>
      <c r="J1932" s="61">
        <v>4559447772.3912697</v>
      </c>
      <c r="K1932" s="61">
        <v>333.12127606652615</v>
      </c>
      <c r="L1932" s="61">
        <v>29597.636162852079</v>
      </c>
      <c r="M1932" s="63">
        <f t="shared" si="82"/>
        <v>69.7064509476171</v>
      </c>
      <c r="N1932" s="60">
        <v>94.744</v>
      </c>
    </row>
    <row r="1933" spans="1:14" hidden="1" x14ac:dyDescent="0.4">
      <c r="A1933" s="67">
        <v>86</v>
      </c>
      <c r="B1933" s="5" t="s">
        <v>173</v>
      </c>
      <c r="C1933" s="5">
        <v>2021</v>
      </c>
      <c r="D1933" s="5" t="s">
        <v>251</v>
      </c>
      <c r="E1933" s="5" t="s">
        <v>248</v>
      </c>
      <c r="F1933" s="60">
        <f>(F1930+F1931+F1932)/3</f>
        <v>3.2065003148883782</v>
      </c>
      <c r="G1933" s="61">
        <v>518536</v>
      </c>
      <c r="H1933" s="61">
        <v>1.9780817936609196</v>
      </c>
      <c r="I1933" s="61">
        <v>93.123730961596394</v>
      </c>
      <c r="J1933" s="61">
        <v>4761059354.0782099</v>
      </c>
      <c r="K1933" s="61">
        <v>315.30646029241467</v>
      </c>
      <c r="L1933" s="61">
        <v>34881.291272660921</v>
      </c>
      <c r="M1933" s="63">
        <f t="shared" si="82"/>
        <v>69.760890906324505</v>
      </c>
      <c r="N1933" s="60">
        <v>94.81</v>
      </c>
    </row>
    <row r="1934" spans="1:14" hidden="1" x14ac:dyDescent="0.4">
      <c r="A1934" s="67">
        <v>86</v>
      </c>
      <c r="B1934" s="5" t="s">
        <v>173</v>
      </c>
      <c r="C1934" s="5">
        <v>2022</v>
      </c>
      <c r="D1934" s="5" t="s">
        <v>251</v>
      </c>
      <c r="E1934" s="5" t="s">
        <v>248</v>
      </c>
      <c r="F1934" s="60">
        <f>(F1931+F1932+F1933)/3</f>
        <v>3.2075088145715416</v>
      </c>
      <c r="G1934" s="61">
        <v>531113</v>
      </c>
      <c r="H1934" s="61">
        <v>5.2735742729761057</v>
      </c>
      <c r="I1934" s="61">
        <v>89.195832488699594</v>
      </c>
      <c r="J1934" s="61">
        <v>4829250953.31145</v>
      </c>
      <c r="K1934" s="61">
        <v>317.74501378324078</v>
      </c>
      <c r="L1934" s="61">
        <v>34127.510556635563</v>
      </c>
      <c r="M1934" s="63">
        <f t="shared" si="82"/>
        <v>69.70380388510921</v>
      </c>
      <c r="N1934" s="60">
        <v>94.875</v>
      </c>
    </row>
    <row r="1935" spans="1:14" hidden="1" x14ac:dyDescent="0.4">
      <c r="A1935" s="67">
        <v>87</v>
      </c>
      <c r="B1935" s="5" t="s">
        <v>174</v>
      </c>
      <c r="C1935" s="5">
        <v>2000</v>
      </c>
      <c r="D1935" s="5" t="s">
        <v>250</v>
      </c>
      <c r="E1935" s="5" t="s">
        <v>247</v>
      </c>
      <c r="F1935" s="60">
        <v>0.41510157873664705</v>
      </c>
      <c r="G1935" s="61">
        <v>2695003</v>
      </c>
      <c r="H1935" s="61">
        <v>6.3515867580133261</v>
      </c>
      <c r="I1935" s="61">
        <f>(I1613+I1659+I1682)/3</f>
        <v>164.71441831848855</v>
      </c>
      <c r="J1935" s="61">
        <v>40096000</v>
      </c>
      <c r="K1935" s="61">
        <v>58.940374767066771</v>
      </c>
      <c r="L1935" s="61">
        <v>660.30386106069238</v>
      </c>
      <c r="M1935" s="61">
        <f>(M1682+M1613+M1659)/3</f>
        <v>43.599761115083744</v>
      </c>
      <c r="N1935" s="60">
        <v>38.091000000000001</v>
      </c>
    </row>
    <row r="1936" spans="1:14" hidden="1" x14ac:dyDescent="0.4">
      <c r="A1936" s="67">
        <v>87</v>
      </c>
      <c r="B1936" s="5" t="s">
        <v>174</v>
      </c>
      <c r="C1936" s="5">
        <v>2001</v>
      </c>
      <c r="D1936" s="5" t="s">
        <v>250</v>
      </c>
      <c r="E1936" s="5" t="s">
        <v>247</v>
      </c>
      <c r="F1936" s="60">
        <v>0.42681953188165933</v>
      </c>
      <c r="G1936" s="61">
        <v>2761823</v>
      </c>
      <c r="H1936" s="61">
        <v>5.8266189434353066</v>
      </c>
      <c r="I1936" s="61">
        <f>(I1614+I1660+I1683)/3</f>
        <v>171.70564820044834</v>
      </c>
      <c r="J1936" s="61">
        <v>76700000</v>
      </c>
      <c r="K1936" s="61">
        <v>60.701212460471531</v>
      </c>
      <c r="L1936" s="61">
        <v>632.21414175113841</v>
      </c>
      <c r="M1936" s="61">
        <f>(M1614+M1660+M1683)/3</f>
        <v>42.464152076765885</v>
      </c>
      <c r="N1936" s="60">
        <v>38.616</v>
      </c>
    </row>
    <row r="1937" spans="1:14" hidden="1" x14ac:dyDescent="0.4">
      <c r="A1937" s="67">
        <v>87</v>
      </c>
      <c r="B1937" s="5" t="s">
        <v>174</v>
      </c>
      <c r="C1937" s="5">
        <v>2002</v>
      </c>
      <c r="D1937" s="5" t="s">
        <v>250</v>
      </c>
      <c r="E1937" s="5" t="s">
        <v>247</v>
      </c>
      <c r="F1937" s="60">
        <v>0.4499764858314288</v>
      </c>
      <c r="G1937" s="61">
        <v>2821703</v>
      </c>
      <c r="H1937" s="61">
        <v>6.7147910646761346</v>
      </c>
      <c r="I1937" s="61">
        <f>(I1615+I1661+I1684)/3</f>
        <v>87.896482777523033</v>
      </c>
      <c r="J1937" s="61">
        <v>67340352.322999999</v>
      </c>
      <c r="K1937" s="61">
        <v>56.785529600180574</v>
      </c>
      <c r="L1937" s="61">
        <v>629.78190166024945</v>
      </c>
      <c r="M1937" s="61">
        <f>(M1615+M1661+M1684)/3</f>
        <v>40.797383779450961</v>
      </c>
      <c r="N1937" s="60">
        <v>39.479999999999997</v>
      </c>
    </row>
    <row r="1938" spans="1:14" hidden="1" x14ac:dyDescent="0.4">
      <c r="A1938" s="67">
        <v>87</v>
      </c>
      <c r="B1938" s="5" t="s">
        <v>174</v>
      </c>
      <c r="C1938" s="5">
        <v>2003</v>
      </c>
      <c r="D1938" s="5" t="s">
        <v>250</v>
      </c>
      <c r="E1938" s="5" t="s">
        <v>247</v>
      </c>
      <c r="F1938" s="60">
        <v>0.45211675682874564</v>
      </c>
      <c r="G1938" s="61">
        <v>2883326</v>
      </c>
      <c r="H1938" s="61">
        <v>4.4854796181696912</v>
      </c>
      <c r="I1938" s="61">
        <f>(I1616+I1662+I1685)/3</f>
        <v>90.985805357470824</v>
      </c>
      <c r="J1938" s="61">
        <v>101957951.564</v>
      </c>
      <c r="K1938" s="61">
        <v>55.318024333243798</v>
      </c>
      <c r="L1938" s="61">
        <v>711.38248215320573</v>
      </c>
      <c r="M1938" s="61">
        <f>(M1662+M1616+M1685)/3</f>
        <v>40.162099092418309</v>
      </c>
      <c r="N1938" s="60">
        <v>40.350999999999999</v>
      </c>
    </row>
    <row r="1939" spans="1:14" hidden="1" x14ac:dyDescent="0.4">
      <c r="A1939" s="67">
        <v>87</v>
      </c>
      <c r="B1939" s="5" t="s">
        <v>174</v>
      </c>
      <c r="C1939" s="5">
        <v>2004</v>
      </c>
      <c r="D1939" s="5" t="s">
        <v>250</v>
      </c>
      <c r="E1939" s="5" t="s">
        <v>247</v>
      </c>
      <c r="F1939" s="60">
        <v>0.47970949322518519</v>
      </c>
      <c r="G1939" s="61">
        <v>2946575</v>
      </c>
      <c r="H1939" s="61">
        <v>10.937540471050539</v>
      </c>
      <c r="I1939" s="61">
        <f>(I1617+I1663+I1686)/3</f>
        <v>96.851656379133374</v>
      </c>
      <c r="J1939" s="61">
        <v>404102025.74000001</v>
      </c>
      <c r="K1939" s="61">
        <v>75.218804678795905</v>
      </c>
      <c r="L1939" s="61">
        <v>801.77868312956275</v>
      </c>
      <c r="M1939" s="61">
        <f>(M2054+M2008+M2100)/3</f>
        <v>48.227309727969448</v>
      </c>
      <c r="N1939" s="60">
        <v>41.228999999999999</v>
      </c>
    </row>
    <row r="1940" spans="1:14" hidden="1" x14ac:dyDescent="0.4">
      <c r="A1940" s="67">
        <v>87</v>
      </c>
      <c r="B1940" s="5" t="s">
        <v>174</v>
      </c>
      <c r="C1940" s="5">
        <v>2005</v>
      </c>
      <c r="D1940" s="5" t="s">
        <v>250</v>
      </c>
      <c r="E1940" s="5" t="s">
        <v>247</v>
      </c>
      <c r="F1940" s="60">
        <v>0.48068623936050137</v>
      </c>
      <c r="G1940" s="61">
        <v>3012360</v>
      </c>
      <c r="H1940" s="61">
        <v>14.58525917317948</v>
      </c>
      <c r="I1940" s="61">
        <f>(I1618+I1664+I1687)/3</f>
        <v>99.000606295535405</v>
      </c>
      <c r="J1940" s="61">
        <v>811869181.40499997</v>
      </c>
      <c r="K1940" s="61">
        <v>88.235099559649115</v>
      </c>
      <c r="L1940" s="61">
        <v>974.65758594670285</v>
      </c>
      <c r="M1940" s="61">
        <f>(M1618+M1664+M1687)/3</f>
        <v>41.709350599779356</v>
      </c>
      <c r="N1940" s="60">
        <v>42.110999999999997</v>
      </c>
    </row>
    <row r="1941" spans="1:14" hidden="1" x14ac:dyDescent="0.4">
      <c r="A1941" s="67">
        <v>87</v>
      </c>
      <c r="B1941" s="5" t="s">
        <v>174</v>
      </c>
      <c r="C1941" s="5">
        <v>2006</v>
      </c>
      <c r="D1941" s="5" t="s">
        <v>250</v>
      </c>
      <c r="E1941" s="5" t="s">
        <v>247</v>
      </c>
      <c r="F1941" s="60">
        <v>0.47364217330162744</v>
      </c>
      <c r="G1941" s="61">
        <v>3081229</v>
      </c>
      <c r="H1941" s="61">
        <v>14.091062857672114</v>
      </c>
      <c r="I1941" s="61">
        <f>(I1619+I1665+I1688)/3</f>
        <v>99.838507151003526</v>
      </c>
      <c r="J1941" s="61">
        <v>154601638.12400001</v>
      </c>
      <c r="K1941" s="61">
        <v>82.788501213032262</v>
      </c>
      <c r="L1941" s="61">
        <v>1272.0824339661315</v>
      </c>
      <c r="M1941" s="61">
        <f>(M1665+M1619+M1688)/3</f>
        <v>45.350657975555826</v>
      </c>
      <c r="N1941" s="60">
        <v>42.997999999999998</v>
      </c>
    </row>
    <row r="1942" spans="1:14" hidden="1" x14ac:dyDescent="0.4">
      <c r="A1942" s="67">
        <v>87</v>
      </c>
      <c r="B1942" s="5" t="s">
        <v>174</v>
      </c>
      <c r="C1942" s="5">
        <v>2007</v>
      </c>
      <c r="D1942" s="5" t="s">
        <v>250</v>
      </c>
      <c r="E1942" s="5" t="s">
        <v>247</v>
      </c>
      <c r="F1942" s="60">
        <v>0.54444130156004045</v>
      </c>
      <c r="G1942" s="61">
        <v>3153508</v>
      </c>
      <c r="H1942" s="61">
        <v>8.8955856622167602</v>
      </c>
      <c r="I1942" s="61">
        <f>(I1666+I1620+I1689)/3</f>
        <v>129.75982745791649</v>
      </c>
      <c r="J1942" s="61">
        <v>139372822.30000001</v>
      </c>
      <c r="K1942" s="61">
        <v>86.064055677913245</v>
      </c>
      <c r="L1942" s="61">
        <v>1378.2151036337143</v>
      </c>
      <c r="M1942" s="61">
        <f>(M1620+M1666+M1689)/3</f>
        <v>46.374610746082375</v>
      </c>
      <c r="N1942" s="60">
        <v>43.89</v>
      </c>
    </row>
    <row r="1943" spans="1:14" hidden="1" x14ac:dyDescent="0.4">
      <c r="A1943" s="67">
        <v>87</v>
      </c>
      <c r="B1943" s="5" t="s">
        <v>174</v>
      </c>
      <c r="C1943" s="5">
        <v>2008</v>
      </c>
      <c r="D1943" s="5" t="s">
        <v>250</v>
      </c>
      <c r="E1943" s="5" t="s">
        <v>247</v>
      </c>
      <c r="F1943" s="60">
        <v>0.55580366531656467</v>
      </c>
      <c r="G1943" s="61">
        <v>3233336</v>
      </c>
      <c r="H1943" s="61">
        <v>10.716317113643953</v>
      </c>
      <c r="I1943" s="61">
        <f>(I1621+I1667+I1690)/3</f>
        <v>101.29222647209315</v>
      </c>
      <c r="J1943" s="61">
        <v>342770661.99800003</v>
      </c>
      <c r="K1943" s="61">
        <v>94.120211000425059</v>
      </c>
      <c r="L1943" s="61">
        <v>1610.2369793316047</v>
      </c>
      <c r="M1943" s="61">
        <f>(M1667+M1621+M1690)/3</f>
        <v>44.765812831601131</v>
      </c>
      <c r="N1943" s="60">
        <v>44.787999999999997</v>
      </c>
    </row>
    <row r="1944" spans="1:14" hidden="1" x14ac:dyDescent="0.4">
      <c r="A1944" s="67">
        <v>87</v>
      </c>
      <c r="B1944" s="5" t="s">
        <v>174</v>
      </c>
      <c r="C1944" s="5">
        <v>2009</v>
      </c>
      <c r="D1944" s="5" t="s">
        <v>250</v>
      </c>
      <c r="E1944" s="5" t="s">
        <v>247</v>
      </c>
      <c r="F1944" s="60">
        <v>0.60034021385558844</v>
      </c>
      <c r="G1944" s="61">
        <v>3322616</v>
      </c>
      <c r="H1944" s="61">
        <v>-0.35892816173294761</v>
      </c>
      <c r="I1944" s="61">
        <f>(I1622+I1668+I1691)/3</f>
        <v>96.973928912009271</v>
      </c>
      <c r="J1944" s="61">
        <v>-3072044.3960000002</v>
      </c>
      <c r="K1944" s="61">
        <v>82.008617601815089</v>
      </c>
      <c r="L1944" s="61">
        <v>1418.9408429234725</v>
      </c>
      <c r="M1944" s="61">
        <f>(M1622+M1668+M1691)/3</f>
        <v>40.612117150631612</v>
      </c>
      <c r="N1944" s="60">
        <v>45.686</v>
      </c>
    </row>
    <row r="1945" spans="1:14" hidden="1" x14ac:dyDescent="0.4">
      <c r="A1945" s="67">
        <v>87</v>
      </c>
      <c r="B1945" s="5" t="s">
        <v>174</v>
      </c>
      <c r="C1945" s="5">
        <v>2010</v>
      </c>
      <c r="D1945" s="5" t="s">
        <v>250</v>
      </c>
      <c r="E1945" s="5" t="s">
        <v>247</v>
      </c>
      <c r="F1945" s="60">
        <v>0.60644060569779856</v>
      </c>
      <c r="G1945" s="61">
        <v>3419461</v>
      </c>
      <c r="H1945" s="61">
        <v>22.34316873023279</v>
      </c>
      <c r="I1945" s="61">
        <f>(I1669+I1623+I1692)/3</f>
        <v>98.32273548936017</v>
      </c>
      <c r="J1945" s="61">
        <v>130528391.339</v>
      </c>
      <c r="K1945" s="61">
        <v>93.42074513346077</v>
      </c>
      <c r="L1945" s="61">
        <v>1646.1304275681384</v>
      </c>
      <c r="M1945" s="61">
        <f>(M1623+M1669+M1692)/3</f>
        <v>42.245843496255141</v>
      </c>
      <c r="N1945" s="60">
        <v>46.588000000000001</v>
      </c>
    </row>
    <row r="1946" spans="1:14" hidden="1" x14ac:dyDescent="0.4">
      <c r="A1946" s="67">
        <v>87</v>
      </c>
      <c r="B1946" s="5" t="s">
        <v>174</v>
      </c>
      <c r="C1946" s="5">
        <v>2011</v>
      </c>
      <c r="D1946" s="5" t="s">
        <v>250</v>
      </c>
      <c r="E1946" s="5" t="s">
        <v>247</v>
      </c>
      <c r="F1946" s="60">
        <v>0.6193943730990632</v>
      </c>
      <c r="G1946" s="61">
        <v>3524249</v>
      </c>
      <c r="H1946" s="61">
        <v>17.547765575474457</v>
      </c>
      <c r="I1946" s="61">
        <f>(I1624+I1670+I1693)/3</f>
        <v>102.57611908212731</v>
      </c>
      <c r="J1946" s="61">
        <v>588749564.24000001</v>
      </c>
      <c r="K1946" s="61">
        <v>98.485329604158039</v>
      </c>
      <c r="L1946" s="61">
        <v>1919.4522707967851</v>
      </c>
      <c r="M1946" s="61">
        <f>(M1624+M1670+M1693)/3</f>
        <v>42.472176685135217</v>
      </c>
      <c r="N1946" s="60">
        <v>47.493000000000002</v>
      </c>
    </row>
    <row r="1947" spans="1:14" hidden="1" x14ac:dyDescent="0.4">
      <c r="A1947" s="67">
        <v>87</v>
      </c>
      <c r="B1947" s="5" t="s">
        <v>174</v>
      </c>
      <c r="C1947" s="5">
        <v>2012</v>
      </c>
      <c r="D1947" s="5" t="s">
        <v>250</v>
      </c>
      <c r="E1947" s="5" t="s">
        <v>247</v>
      </c>
      <c r="F1947" s="60">
        <v>0.64777964821225309</v>
      </c>
      <c r="G1947" s="61">
        <v>3636113</v>
      </c>
      <c r="H1947" s="61">
        <v>0.45583717040416616</v>
      </c>
      <c r="I1947" s="61">
        <f>(I1625+I1671+I1694)/3</f>
        <v>104.29332905290039</v>
      </c>
      <c r="J1947" s="61">
        <v>1386098850.60853</v>
      </c>
      <c r="K1947" s="61">
        <v>110.78812274342083</v>
      </c>
      <c r="L1947" s="61">
        <v>1850.3849677447945</v>
      </c>
      <c r="M1947" s="61">
        <f>(M1671+M1625+M1694)/3</f>
        <v>38.087340968435704</v>
      </c>
      <c r="N1947" s="60">
        <v>48.4</v>
      </c>
    </row>
    <row r="1948" spans="1:14" hidden="1" x14ac:dyDescent="0.4">
      <c r="A1948" s="67">
        <v>87</v>
      </c>
      <c r="B1948" s="5" t="s">
        <v>174</v>
      </c>
      <c r="C1948" s="5">
        <v>2013</v>
      </c>
      <c r="D1948" s="5" t="s">
        <v>250</v>
      </c>
      <c r="E1948" s="5" t="s">
        <v>247</v>
      </c>
      <c r="F1948" s="60">
        <v>0.56137403588978663</v>
      </c>
      <c r="G1948" s="61">
        <v>3742959</v>
      </c>
      <c r="H1948" s="61">
        <v>4.4879682733706971</v>
      </c>
      <c r="I1948" s="61">
        <f>(I1626+I1672+I1695)/3</f>
        <v>100.52535467003811</v>
      </c>
      <c r="J1948" s="61">
        <v>1126004759.602</v>
      </c>
      <c r="K1948" s="61">
        <v>102.39882418316873</v>
      </c>
      <c r="L1948" s="61">
        <v>1929.775639296121</v>
      </c>
      <c r="M1948" s="61">
        <f>(M1626+M1672+M1695)/3</f>
        <v>40.720084698033162</v>
      </c>
      <c r="N1948" s="60">
        <v>49.305999999999997</v>
      </c>
    </row>
    <row r="1949" spans="1:14" hidden="1" x14ac:dyDescent="0.4">
      <c r="A1949" s="67">
        <v>87</v>
      </c>
      <c r="B1949" s="5" t="s">
        <v>174</v>
      </c>
      <c r="C1949" s="5">
        <v>2014</v>
      </c>
      <c r="D1949" s="5" t="s">
        <v>250</v>
      </c>
      <c r="E1949" s="5" t="s">
        <v>247</v>
      </c>
      <c r="F1949" s="60">
        <v>0.65948093945265041</v>
      </c>
      <c r="G1949" s="61">
        <v>3843174</v>
      </c>
      <c r="H1949" s="61">
        <v>-11.876323103119319</v>
      </c>
      <c r="I1949" s="61">
        <f>(I1627+I1673+I1696)/3</f>
        <v>81.441385376345607</v>
      </c>
      <c r="J1949" s="61">
        <v>502589833.81816</v>
      </c>
      <c r="K1949" s="61">
        <v>91.610371363604031</v>
      </c>
      <c r="L1949" s="61">
        <v>1715.3888379280197</v>
      </c>
      <c r="M1949" s="61">
        <f>(M1627+M1673+M1696)/3</f>
        <v>38.526690824302676</v>
      </c>
      <c r="N1949" s="60">
        <v>50.203000000000003</v>
      </c>
    </row>
    <row r="1950" spans="1:14" hidden="1" x14ac:dyDescent="0.4">
      <c r="A1950" s="67">
        <v>87</v>
      </c>
      <c r="B1950" s="5" t="s">
        <v>174</v>
      </c>
      <c r="C1950" s="5">
        <v>2015</v>
      </c>
      <c r="D1950" s="5" t="s">
        <v>250</v>
      </c>
      <c r="E1950" s="5" t="s">
        <v>247</v>
      </c>
      <c r="F1950" s="60">
        <v>0.75173203724070126</v>
      </c>
      <c r="G1950" s="61">
        <v>3946220</v>
      </c>
      <c r="H1950" s="61">
        <v>-4.7939085782704183</v>
      </c>
      <c r="I1950" s="61">
        <f>(I1628+I1674+I1697)/3</f>
        <v>86.33400183562037</v>
      </c>
      <c r="J1950" s="61">
        <v>501726765.73381901</v>
      </c>
      <c r="K1950" s="61">
        <v>77.34678649449657</v>
      </c>
      <c r="L1950" s="61">
        <v>1562.7268364882764</v>
      </c>
      <c r="M1950" s="61">
        <f>(M1628+M1674+M1697)/3</f>
        <v>39.001020844248636</v>
      </c>
      <c r="N1950" s="60">
        <v>51.088999999999999</v>
      </c>
    </row>
    <row r="1951" spans="1:14" hidden="1" x14ac:dyDescent="0.4">
      <c r="A1951" s="67">
        <v>87</v>
      </c>
      <c r="B1951" s="5" t="s">
        <v>174</v>
      </c>
      <c r="C1951" s="5">
        <v>2016</v>
      </c>
      <c r="D1951" s="5" t="s">
        <v>250</v>
      </c>
      <c r="E1951" s="5" t="s">
        <v>247</v>
      </c>
      <c r="F1951" s="60">
        <v>0.63777644506637643</v>
      </c>
      <c r="G1951" s="61">
        <v>4051890</v>
      </c>
      <c r="H1951" s="61">
        <v>11.210129758928829</v>
      </c>
      <c r="I1951" s="61">
        <f>(I1675+I1629+I1698)/3</f>
        <v>87.025670448470819</v>
      </c>
      <c r="J1951" s="61">
        <v>271134844.99729103</v>
      </c>
      <c r="K1951" s="61">
        <v>73.153261673671196</v>
      </c>
      <c r="L1951" s="61">
        <v>1579.2007167351153</v>
      </c>
      <c r="M1951" s="61">
        <f>(M1675+M1629+M1698)/3</f>
        <v>39.338301106074972</v>
      </c>
      <c r="N1951" s="60">
        <v>51.962000000000003</v>
      </c>
    </row>
    <row r="1952" spans="1:14" hidden="1" x14ac:dyDescent="0.4">
      <c r="A1952" s="67">
        <v>87</v>
      </c>
      <c r="B1952" s="5" t="s">
        <v>174</v>
      </c>
      <c r="C1952" s="5">
        <v>2017</v>
      </c>
      <c r="D1952" s="5" t="s">
        <v>250</v>
      </c>
      <c r="E1952" s="5" t="s">
        <v>247</v>
      </c>
      <c r="F1952" s="60">
        <v>0.81929993040890492</v>
      </c>
      <c r="G1952" s="61">
        <v>4160015</v>
      </c>
      <c r="H1952" s="61">
        <v>1.5839383402139759</v>
      </c>
      <c r="I1952" s="61">
        <f>(I1630+I1676+I1699)/3</f>
        <v>88.680416180055843</v>
      </c>
      <c r="J1952" s="61">
        <v>588217194.75853896</v>
      </c>
      <c r="K1952" s="61">
        <v>78.8149801833884</v>
      </c>
      <c r="L1952" s="61">
        <v>1634.6421583307445</v>
      </c>
      <c r="M1952" s="61">
        <f>(M1630+M1676+M1699)/3</f>
        <v>38.923067696403912</v>
      </c>
      <c r="N1952" s="60">
        <v>52.823999999999998</v>
      </c>
    </row>
    <row r="1953" spans="1:14" hidden="1" x14ac:dyDescent="0.4">
      <c r="A1953" s="67">
        <v>87</v>
      </c>
      <c r="B1953" s="5" t="s">
        <v>174</v>
      </c>
      <c r="C1953" s="5">
        <v>2018</v>
      </c>
      <c r="D1953" s="5" t="s">
        <v>250</v>
      </c>
      <c r="E1953" s="5" t="s">
        <v>247</v>
      </c>
      <c r="F1953" s="60">
        <v>0.8701359398620182</v>
      </c>
      <c r="G1953" s="61">
        <v>4270712</v>
      </c>
      <c r="H1953" s="61">
        <v>4.554457309094559</v>
      </c>
      <c r="I1953" s="61">
        <f>(I1631+I1677+I1700)/3</f>
        <v>87.322887358664829</v>
      </c>
      <c r="J1953" s="61">
        <v>772890477.18900001</v>
      </c>
      <c r="K1953" s="61">
        <v>89.146729493514798</v>
      </c>
      <c r="L1953" s="61">
        <v>1749.9542364537306</v>
      </c>
      <c r="M1953" s="61">
        <f>(M1631+M1677+M1700)/3</f>
        <v>39.087463215575838</v>
      </c>
      <c r="N1953" s="60">
        <v>53.671999999999997</v>
      </c>
    </row>
    <row r="1954" spans="1:14" hidden="1" x14ac:dyDescent="0.4">
      <c r="A1954" s="67">
        <v>87</v>
      </c>
      <c r="B1954" s="5" t="s">
        <v>174</v>
      </c>
      <c r="C1954" s="5">
        <v>2019</v>
      </c>
      <c r="D1954" s="5" t="s">
        <v>250</v>
      </c>
      <c r="E1954" s="5" t="s">
        <v>247</v>
      </c>
      <c r="F1954" s="60">
        <v>0.87247530651717253</v>
      </c>
      <c r="G1954" s="61">
        <v>4383849</v>
      </c>
      <c r="H1954" s="61">
        <v>5.3280448502922866</v>
      </c>
      <c r="I1954" s="61">
        <f>(I1632+I1678+I1701)/3</f>
        <v>98.46621772138424</v>
      </c>
      <c r="J1954" s="61">
        <v>-883561115.82551897</v>
      </c>
      <c r="K1954" s="61">
        <v>93.486694135131728</v>
      </c>
      <c r="L1954" s="61">
        <v>1800.875186582183</v>
      </c>
      <c r="M1954" s="61">
        <f>(M1632+M1678+M1701)/3</f>
        <v>39.116277339351576</v>
      </c>
      <c r="N1954" s="60">
        <v>54.506999999999998</v>
      </c>
    </row>
    <row r="1955" spans="1:14" hidden="1" x14ac:dyDescent="0.4">
      <c r="A1955" s="67">
        <v>87</v>
      </c>
      <c r="B1955" s="5" t="s">
        <v>174</v>
      </c>
      <c r="C1955" s="5">
        <v>2020</v>
      </c>
      <c r="D1955" s="5" t="s">
        <v>250</v>
      </c>
      <c r="E1955" s="5" t="s">
        <v>247</v>
      </c>
      <c r="F1955" s="60">
        <v>0.85517640583612153</v>
      </c>
      <c r="G1955" s="61">
        <v>4498604</v>
      </c>
      <c r="H1955" s="61">
        <v>6.440873284253783</v>
      </c>
      <c r="I1955" s="61">
        <f>(I1633+I1679+I1702)/3</f>
        <v>110.5722737761148</v>
      </c>
      <c r="J1955" s="61">
        <v>927916265.77428496</v>
      </c>
      <c r="K1955" s="61">
        <v>86.776168132274123</v>
      </c>
      <c r="L1955" s="61">
        <v>1836.2924109859177</v>
      </c>
      <c r="M1955" s="61">
        <f>(M1633+M1679+M1702)/3</f>
        <v>39.042269417110447</v>
      </c>
      <c r="N1955" s="60">
        <v>55.326999999999998</v>
      </c>
    </row>
    <row r="1956" spans="1:14" hidden="1" x14ac:dyDescent="0.4">
      <c r="A1956" s="67">
        <v>87</v>
      </c>
      <c r="B1956" s="5" t="s">
        <v>174</v>
      </c>
      <c r="C1956" s="5">
        <v>2021</v>
      </c>
      <c r="D1956" s="5" t="s">
        <v>250</v>
      </c>
      <c r="E1956" s="5" t="s">
        <v>247</v>
      </c>
      <c r="F1956" s="60">
        <f>(F1953+F1954+F1955)/3</f>
        <v>0.86592921740510409</v>
      </c>
      <c r="G1956" s="61">
        <v>4614974</v>
      </c>
      <c r="H1956" s="61">
        <v>7.4648731050412493</v>
      </c>
      <c r="I1956" s="61">
        <f>(I1680+I1634+I1703)/3</f>
        <v>133.7785513273088</v>
      </c>
      <c r="J1956" s="61">
        <v>1070252545.01958</v>
      </c>
      <c r="K1956" s="61">
        <v>88.306873757123512</v>
      </c>
      <c r="L1956" s="61">
        <v>1998.3940026558594</v>
      </c>
      <c r="M1956" s="61">
        <f>(M1634+M1680+M1703)/3</f>
        <v>39.082003324012618</v>
      </c>
      <c r="N1956" s="60">
        <v>56.133000000000003</v>
      </c>
    </row>
    <row r="1957" spans="1:14" hidden="1" x14ac:dyDescent="0.4">
      <c r="A1957" s="67">
        <v>87</v>
      </c>
      <c r="B1957" s="5" t="s">
        <v>174</v>
      </c>
      <c r="C1957" s="5">
        <v>2022</v>
      </c>
      <c r="D1957" s="5" t="s">
        <v>250</v>
      </c>
      <c r="E1957" s="5" t="s">
        <v>247</v>
      </c>
      <c r="F1957" s="60">
        <f>(F1954+F1955+F1956)/3</f>
        <v>0.86452697658613264</v>
      </c>
      <c r="G1957" s="61">
        <v>4736139</v>
      </c>
      <c r="H1957" s="61">
        <v>2.2312861016402508</v>
      </c>
      <c r="I1957" s="61">
        <f>(I1681+I1635+I1704)/3</f>
        <v>167.90729954165081</v>
      </c>
      <c r="J1957" s="61">
        <v>1401620461.8227501</v>
      </c>
      <c r="K1957" s="61">
        <v>103.95290854394565</v>
      </c>
      <c r="L1957" s="61">
        <v>2065.1555157010553</v>
      </c>
      <c r="M1957" s="61">
        <f>(M1681+M1635+M1704)/3</f>
        <v>39.080183360158209</v>
      </c>
      <c r="N1957" s="60">
        <v>56.923000000000002</v>
      </c>
    </row>
    <row r="1958" spans="1:14" hidden="1" x14ac:dyDescent="0.4">
      <c r="A1958" s="67">
        <v>88</v>
      </c>
      <c r="B1958" s="5" t="s">
        <v>175</v>
      </c>
      <c r="C1958" s="5">
        <v>2000</v>
      </c>
      <c r="D1958" s="5" t="s">
        <v>250</v>
      </c>
      <c r="E1958" s="5" t="s">
        <v>247</v>
      </c>
      <c r="F1958" s="60">
        <v>1.6766777967755508</v>
      </c>
      <c r="G1958" s="61">
        <v>111709</v>
      </c>
      <c r="H1958" s="61">
        <v>1.0789062104824581</v>
      </c>
      <c r="I1958" s="61" t="e">
        <f>(#REF!+#REF!+#REF!)/3</f>
        <v>#REF!</v>
      </c>
      <c r="J1958" s="61">
        <f t="shared" ref="J1958:J1971" si="83">J1959*0.95</f>
        <v>9855569.9554394707</v>
      </c>
      <c r="K1958" s="61">
        <v>90.588832426379867</v>
      </c>
      <c r="L1958" s="61">
        <v>2088.2095444413612</v>
      </c>
      <c r="M1958" s="61" t="e">
        <f>(#REF!+#REF!+#REF!)/3</f>
        <v>#REF!</v>
      </c>
      <c r="N1958" s="60">
        <v>22.33</v>
      </c>
    </row>
    <row r="1959" spans="1:14" hidden="1" x14ac:dyDescent="0.4">
      <c r="A1959" s="67">
        <v>88</v>
      </c>
      <c r="B1959" s="5" t="s">
        <v>175</v>
      </c>
      <c r="C1959" s="5">
        <v>2001</v>
      </c>
      <c r="D1959" s="5" t="s">
        <v>250</v>
      </c>
      <c r="E1959" s="5" t="s">
        <v>247</v>
      </c>
      <c r="F1959" s="60">
        <v>1.5533997927609249</v>
      </c>
      <c r="G1959" s="61">
        <v>111948</v>
      </c>
      <c r="H1959" s="61">
        <v>1.1088468390226751</v>
      </c>
      <c r="I1959" s="61" t="e">
        <f>(I1958+#REF!+#REF!)/3</f>
        <v>#REF!</v>
      </c>
      <c r="J1959" s="61">
        <f t="shared" si="83"/>
        <v>10374284.163620496</v>
      </c>
      <c r="K1959" s="61">
        <v>95.732057273305614</v>
      </c>
      <c r="L1959" s="61">
        <v>2152.5252795940974</v>
      </c>
      <c r="M1959" s="61" t="e">
        <f>(#REF!+#REF!+M1958)/3</f>
        <v>#REF!</v>
      </c>
      <c r="N1959" s="60">
        <v>22.33</v>
      </c>
    </row>
    <row r="1960" spans="1:14" hidden="1" x14ac:dyDescent="0.4">
      <c r="A1960" s="67">
        <v>88</v>
      </c>
      <c r="B1960" s="5" t="s">
        <v>175</v>
      </c>
      <c r="C1960" s="5">
        <v>2002</v>
      </c>
      <c r="D1960" s="5" t="s">
        <v>250</v>
      </c>
      <c r="E1960" s="5" t="s">
        <v>247</v>
      </c>
      <c r="F1960" s="60">
        <v>1.4134938209872134</v>
      </c>
      <c r="G1960" s="61">
        <v>111992</v>
      </c>
      <c r="H1960" s="61">
        <v>9.4182889313259466E-2</v>
      </c>
      <c r="I1960" s="61" t="e">
        <f>(I1959+#REF!+I1958)/3</f>
        <v>#REF!</v>
      </c>
      <c r="J1960" s="61">
        <f t="shared" si="83"/>
        <v>10920299.119600523</v>
      </c>
      <c r="K1960" s="61">
        <v>89.814413163272548</v>
      </c>
      <c r="L1960" s="61">
        <v>2165.4868204871777</v>
      </c>
      <c r="M1960" s="61" t="e">
        <f>(#REF!+M1958+M1959)/3</f>
        <v>#REF!</v>
      </c>
      <c r="N1960" s="60">
        <v>22.33</v>
      </c>
    </row>
    <row r="1961" spans="1:14" hidden="1" x14ac:dyDescent="0.4">
      <c r="A1961" s="67">
        <v>88</v>
      </c>
      <c r="B1961" s="5" t="s">
        <v>175</v>
      </c>
      <c r="C1961" s="5">
        <v>2003</v>
      </c>
      <c r="D1961" s="5" t="s">
        <v>250</v>
      </c>
      <c r="E1961" s="5" t="s">
        <v>247</v>
      </c>
      <c r="F1961" s="60">
        <v>1.5070882339788025</v>
      </c>
      <c r="G1961" s="61">
        <v>111805</v>
      </c>
      <c r="H1961" s="61">
        <v>-0.36412535644490163</v>
      </c>
      <c r="I1961" s="61" t="e">
        <f t="shared" ref="I1961:I1980" si="84">(I1960+I1958+I1959)/3</f>
        <v>#REF!</v>
      </c>
      <c r="J1961" s="61">
        <f t="shared" si="83"/>
        <v>11495051.704842657</v>
      </c>
      <c r="K1961" s="61">
        <v>94.793526051315851</v>
      </c>
      <c r="L1961" s="61">
        <v>2195.1871562094721</v>
      </c>
      <c r="M1961" s="61" t="e">
        <f t="shared" ref="M1961:M1980" si="85">(M1958+M1959+M1960)/3</f>
        <v>#REF!</v>
      </c>
      <c r="N1961" s="60">
        <v>22.33</v>
      </c>
    </row>
    <row r="1962" spans="1:14" hidden="1" x14ac:dyDescent="0.4">
      <c r="A1962" s="67">
        <v>88</v>
      </c>
      <c r="B1962" s="5" t="s">
        <v>175</v>
      </c>
      <c r="C1962" s="5">
        <v>2004</v>
      </c>
      <c r="D1962" s="5" t="s">
        <v>250</v>
      </c>
      <c r="E1962" s="5" t="s">
        <v>247</v>
      </c>
      <c r="F1962" s="60">
        <v>1.3433478705647983</v>
      </c>
      <c r="G1962" s="61">
        <v>111438</v>
      </c>
      <c r="H1962" s="61">
        <v>0.99330611340207042</v>
      </c>
      <c r="I1962" s="61" t="e">
        <f t="shared" si="84"/>
        <v>#REF!</v>
      </c>
      <c r="J1962" s="61">
        <f t="shared" si="83"/>
        <v>12100054.426150165</v>
      </c>
      <c r="K1962" s="61">
        <v>93.717635991275245</v>
      </c>
      <c r="L1962" s="61">
        <v>2155.7816902672339</v>
      </c>
      <c r="M1962" s="61" t="e">
        <f t="shared" si="85"/>
        <v>#REF!</v>
      </c>
      <c r="N1962" s="60">
        <v>22.33</v>
      </c>
    </row>
    <row r="1963" spans="1:14" hidden="1" x14ac:dyDescent="0.4">
      <c r="A1963" s="67">
        <v>88</v>
      </c>
      <c r="B1963" s="5" t="s">
        <v>175</v>
      </c>
      <c r="C1963" s="5">
        <v>2005</v>
      </c>
      <c r="D1963" s="5" t="s">
        <v>250</v>
      </c>
      <c r="E1963" s="5" t="s">
        <v>247</v>
      </c>
      <c r="F1963" s="60">
        <v>1.1014963043086354</v>
      </c>
      <c r="G1963" s="61">
        <v>110940</v>
      </c>
      <c r="H1963" s="61">
        <v>2.0969946720524035</v>
      </c>
      <c r="I1963" s="61" t="e">
        <f t="shared" si="84"/>
        <v>#REF!</v>
      </c>
      <c r="J1963" s="61">
        <f t="shared" si="83"/>
        <v>12736899.395947544</v>
      </c>
      <c r="K1963" s="61">
        <v>92.519554949838565</v>
      </c>
      <c r="L1963" s="61">
        <v>2256.0113574905354</v>
      </c>
      <c r="M1963" s="61" t="e">
        <f t="shared" si="85"/>
        <v>#REF!</v>
      </c>
      <c r="N1963" s="60">
        <v>22.33</v>
      </c>
    </row>
    <row r="1964" spans="1:14" hidden="1" x14ac:dyDescent="0.4">
      <c r="A1964" s="67">
        <v>88</v>
      </c>
      <c r="B1964" s="5" t="s">
        <v>175</v>
      </c>
      <c r="C1964" s="5">
        <v>2006</v>
      </c>
      <c r="D1964" s="5" t="s">
        <v>250</v>
      </c>
      <c r="E1964" s="5" t="s">
        <v>247</v>
      </c>
      <c r="F1964" s="60">
        <v>1.0951849937897209</v>
      </c>
      <c r="G1964" s="61">
        <v>110301</v>
      </c>
      <c r="H1964" s="61">
        <v>1.3847089390547325</v>
      </c>
      <c r="I1964" s="61" t="e">
        <f t="shared" si="84"/>
        <v>#REF!</v>
      </c>
      <c r="J1964" s="61">
        <f t="shared" si="83"/>
        <v>13407262.522050047</v>
      </c>
      <c r="K1964" s="61">
        <v>95.322429941559946</v>
      </c>
      <c r="L1964" s="61">
        <v>2298.6364584183279</v>
      </c>
      <c r="M1964" s="61" t="e">
        <f t="shared" si="85"/>
        <v>#REF!</v>
      </c>
      <c r="N1964" s="60">
        <v>22.324000000000002</v>
      </c>
    </row>
    <row r="1965" spans="1:14" hidden="1" x14ac:dyDescent="0.4">
      <c r="A1965" s="67">
        <v>88</v>
      </c>
      <c r="B1965" s="5" t="s">
        <v>175</v>
      </c>
      <c r="C1965" s="5">
        <v>2007</v>
      </c>
      <c r="D1965" s="5" t="s">
        <v>250</v>
      </c>
      <c r="E1965" s="5" t="s">
        <v>247</v>
      </c>
      <c r="F1965" s="60">
        <v>1.2379943760727457</v>
      </c>
      <c r="G1965" s="61">
        <v>109532</v>
      </c>
      <c r="H1965" s="61">
        <v>3.1744599354754257</v>
      </c>
      <c r="I1965" s="61" t="e">
        <f t="shared" si="84"/>
        <v>#REF!</v>
      </c>
      <c r="J1965" s="61">
        <f t="shared" si="83"/>
        <v>14112907.917947419</v>
      </c>
      <c r="K1965" s="61">
        <v>98.672441617027644</v>
      </c>
      <c r="L1965" s="61">
        <v>2344.4034620019715</v>
      </c>
      <c r="M1965" s="61" t="e">
        <f t="shared" si="85"/>
        <v>#REF!</v>
      </c>
      <c r="N1965" s="60">
        <v>22.317</v>
      </c>
    </row>
    <row r="1966" spans="1:14" hidden="1" x14ac:dyDescent="0.4">
      <c r="A1966" s="67">
        <v>88</v>
      </c>
      <c r="B1966" s="5" t="s">
        <v>175</v>
      </c>
      <c r="C1966" s="5">
        <v>2008</v>
      </c>
      <c r="D1966" s="5" t="s">
        <v>250</v>
      </c>
      <c r="E1966" s="5" t="s">
        <v>247</v>
      </c>
      <c r="F1966" s="60">
        <v>1.077237268177804</v>
      </c>
      <c r="G1966" s="61">
        <v>108704</v>
      </c>
      <c r="H1966" s="61">
        <v>5.0049782860530456</v>
      </c>
      <c r="I1966" s="61" t="e">
        <f t="shared" si="84"/>
        <v>#REF!</v>
      </c>
      <c r="J1966" s="61">
        <f t="shared" si="83"/>
        <v>14855692.54520781</v>
      </c>
      <c r="K1966" s="61">
        <v>109.28947565430632</v>
      </c>
      <c r="L1966" s="61">
        <v>2420.7490064763028</v>
      </c>
      <c r="M1966" s="61" t="e">
        <f t="shared" si="85"/>
        <v>#REF!</v>
      </c>
      <c r="N1966" s="60">
        <v>22.311</v>
      </c>
    </row>
    <row r="1967" spans="1:14" hidden="1" x14ac:dyDescent="0.4">
      <c r="A1967" s="67">
        <v>88</v>
      </c>
      <c r="B1967" s="5" t="s">
        <v>175</v>
      </c>
      <c r="C1967" s="5">
        <v>2009</v>
      </c>
      <c r="D1967" s="5" t="s">
        <v>250</v>
      </c>
      <c r="E1967" s="5" t="s">
        <v>247</v>
      </c>
      <c r="F1967" s="60">
        <v>1.4109837950087143</v>
      </c>
      <c r="G1967" s="61">
        <v>107868</v>
      </c>
      <c r="H1967" s="61">
        <v>5.3616196135863845</v>
      </c>
      <c r="I1967" s="61" t="e">
        <f t="shared" si="84"/>
        <v>#REF!</v>
      </c>
      <c r="J1967" s="61">
        <f t="shared" si="83"/>
        <v>15637571.100218747</v>
      </c>
      <c r="K1967" s="61">
        <v>108.7878178108965</v>
      </c>
      <c r="L1967" s="61">
        <v>2598.4036044053842</v>
      </c>
      <c r="M1967" s="61" t="e">
        <f t="shared" si="85"/>
        <v>#REF!</v>
      </c>
      <c r="N1967" s="60">
        <v>22.305</v>
      </c>
    </row>
    <row r="1968" spans="1:14" hidden="1" x14ac:dyDescent="0.4">
      <c r="A1968" s="67">
        <v>88</v>
      </c>
      <c r="B1968" s="5" t="s">
        <v>175</v>
      </c>
      <c r="C1968" s="5">
        <v>2010</v>
      </c>
      <c r="D1968" s="5" t="s">
        <v>250</v>
      </c>
      <c r="E1968" s="5" t="s">
        <v>247</v>
      </c>
      <c r="F1968" s="60">
        <v>0.97780421608357815</v>
      </c>
      <c r="G1968" s="61">
        <v>107588</v>
      </c>
      <c r="H1968" s="61">
        <v>3.6029845733359167</v>
      </c>
      <c r="I1968" s="61" t="e">
        <f t="shared" si="84"/>
        <v>#REF!</v>
      </c>
      <c r="J1968" s="61">
        <f t="shared" si="83"/>
        <v>16460601.158124998</v>
      </c>
      <c r="K1968" s="61">
        <v>105.81365314212339</v>
      </c>
      <c r="L1968" s="61">
        <v>2760.0113395545973</v>
      </c>
      <c r="M1968" s="61" t="e">
        <f t="shared" si="85"/>
        <v>#REF!</v>
      </c>
      <c r="N1968" s="60">
        <v>22.297999999999998</v>
      </c>
    </row>
    <row r="1969" spans="1:14" hidden="1" x14ac:dyDescent="0.4">
      <c r="A1969" s="67">
        <v>88</v>
      </c>
      <c r="B1969" s="5" t="s">
        <v>175</v>
      </c>
      <c r="C1969" s="5">
        <v>2011</v>
      </c>
      <c r="D1969" s="5" t="s">
        <v>250</v>
      </c>
      <c r="E1969" s="5" t="s">
        <v>247</v>
      </c>
      <c r="F1969" s="60">
        <v>1.1057866100642337</v>
      </c>
      <c r="G1969" s="61">
        <v>107887</v>
      </c>
      <c r="H1969" s="61">
        <v>1.5956324343621162</v>
      </c>
      <c r="I1969" s="61" t="e">
        <f t="shared" si="84"/>
        <v>#REF!</v>
      </c>
      <c r="J1969" s="61">
        <f t="shared" si="83"/>
        <v>17326948.587499999</v>
      </c>
      <c r="K1969" s="61">
        <v>106.90462239834295</v>
      </c>
      <c r="L1969" s="61">
        <v>2885.4412487139321</v>
      </c>
      <c r="M1969" s="61" t="e">
        <f t="shared" si="85"/>
        <v>#REF!</v>
      </c>
      <c r="N1969" s="60">
        <v>22.305</v>
      </c>
    </row>
    <row r="1970" spans="1:14" hidden="1" x14ac:dyDescent="0.4">
      <c r="A1970" s="67">
        <v>88</v>
      </c>
      <c r="B1970" s="5" t="s">
        <v>175</v>
      </c>
      <c r="C1970" s="5">
        <v>2012</v>
      </c>
      <c r="D1970" s="5" t="s">
        <v>250</v>
      </c>
      <c r="E1970" s="5" t="s">
        <v>247</v>
      </c>
      <c r="F1970" s="60">
        <v>1.2232981003769681</v>
      </c>
      <c r="G1970" s="61">
        <v>108232</v>
      </c>
      <c r="H1970" s="61">
        <v>7.1225010157379671</v>
      </c>
      <c r="I1970" s="61" t="e">
        <f t="shared" si="84"/>
        <v>#REF!</v>
      </c>
      <c r="J1970" s="61">
        <f t="shared" si="83"/>
        <v>18238893.25</v>
      </c>
      <c r="K1970" s="61">
        <v>111.35891448919431</v>
      </c>
      <c r="L1970" s="61">
        <v>3023.5854460787937</v>
      </c>
      <c r="M1970" s="61" t="e">
        <f t="shared" si="85"/>
        <v>#REF!</v>
      </c>
      <c r="N1970" s="60">
        <v>22.324000000000002</v>
      </c>
    </row>
    <row r="1971" spans="1:14" hidden="1" x14ac:dyDescent="0.4">
      <c r="A1971" s="67">
        <v>88</v>
      </c>
      <c r="B1971" s="5" t="s">
        <v>175</v>
      </c>
      <c r="C1971" s="5">
        <v>2013</v>
      </c>
      <c r="D1971" s="5" t="s">
        <v>250</v>
      </c>
      <c r="E1971" s="5" t="s">
        <v>247</v>
      </c>
      <c r="F1971" s="60">
        <v>1.2752166026756531</v>
      </c>
      <c r="G1971" s="61">
        <v>108609</v>
      </c>
      <c r="H1971" s="61">
        <v>0.63694464898350134</v>
      </c>
      <c r="I1971" s="61" t="e">
        <f t="shared" si="84"/>
        <v>#REF!</v>
      </c>
      <c r="J1971" s="61">
        <f t="shared" si="83"/>
        <v>19198835</v>
      </c>
      <c r="K1971" s="61">
        <v>113.26134626927401</v>
      </c>
      <c r="L1971" s="61">
        <v>2920.7008627277664</v>
      </c>
      <c r="M1971" s="61" t="e">
        <f t="shared" si="85"/>
        <v>#REF!</v>
      </c>
      <c r="N1971" s="60">
        <v>22.355</v>
      </c>
    </row>
    <row r="1972" spans="1:14" hidden="1" x14ac:dyDescent="0.4">
      <c r="A1972" s="67">
        <v>88</v>
      </c>
      <c r="B1972" s="5" t="s">
        <v>175</v>
      </c>
      <c r="C1972" s="5">
        <v>2014</v>
      </c>
      <c r="D1972" s="5" t="s">
        <v>250</v>
      </c>
      <c r="E1972" s="5" t="s">
        <v>247</v>
      </c>
      <c r="F1972" s="60">
        <v>1.2932932198415026</v>
      </c>
      <c r="G1972" s="61">
        <v>109024</v>
      </c>
      <c r="H1972" s="61">
        <v>3.0238942373196522</v>
      </c>
      <c r="I1972" s="61" t="e">
        <f t="shared" si="84"/>
        <v>#REF!</v>
      </c>
      <c r="J1972" s="61">
        <v>20209300</v>
      </c>
      <c r="K1972" s="61">
        <v>105.85997108414414</v>
      </c>
      <c r="L1972" s="61">
        <v>2928.4487819195774</v>
      </c>
      <c r="M1972" s="61" t="e">
        <f t="shared" si="85"/>
        <v>#REF!</v>
      </c>
      <c r="N1972" s="60">
        <v>22.399000000000001</v>
      </c>
    </row>
    <row r="1973" spans="1:14" hidden="1" x14ac:dyDescent="0.4">
      <c r="A1973" s="67">
        <v>88</v>
      </c>
      <c r="B1973" s="5" t="s">
        <v>175</v>
      </c>
      <c r="C1973" s="5">
        <v>2015</v>
      </c>
      <c r="D1973" s="5" t="s">
        <v>250</v>
      </c>
      <c r="E1973" s="5" t="s">
        <v>247</v>
      </c>
      <c r="F1973" s="60">
        <v>1.3237470537720855</v>
      </c>
      <c r="G1973" s="61">
        <v>109462</v>
      </c>
      <c r="H1973" s="61">
        <v>-5.2503587832600829</v>
      </c>
      <c r="I1973" s="61" t="e">
        <f t="shared" si="84"/>
        <v>#REF!</v>
      </c>
      <c r="J1973" s="61">
        <f t="shared" ref="J1973:J1980" si="86">(J1972+J1971+J1970)/3</f>
        <v>19215676.083333332</v>
      </c>
      <c r="K1973" s="61">
        <v>105.29647233608404</v>
      </c>
      <c r="L1973" s="61">
        <v>2891.3221026474939</v>
      </c>
      <c r="M1973" s="61" t="e">
        <f t="shared" si="85"/>
        <v>#REF!</v>
      </c>
      <c r="N1973" s="60">
        <v>22.456</v>
      </c>
    </row>
    <row r="1974" spans="1:14" hidden="1" x14ac:dyDescent="0.4">
      <c r="A1974" s="67">
        <v>88</v>
      </c>
      <c r="B1974" s="5" t="s">
        <v>175</v>
      </c>
      <c r="C1974" s="5">
        <v>2016</v>
      </c>
      <c r="D1974" s="5" t="s">
        <v>250</v>
      </c>
      <c r="E1974" s="5" t="s">
        <v>247</v>
      </c>
      <c r="F1974" s="60">
        <v>1.3381851262224245</v>
      </c>
      <c r="G1974" s="61">
        <v>109925</v>
      </c>
      <c r="H1974" s="61">
        <v>4.0478378003630127</v>
      </c>
      <c r="I1974" s="61" t="e">
        <f t="shared" si="84"/>
        <v>#REF!</v>
      </c>
      <c r="J1974" s="61">
        <f t="shared" si="86"/>
        <v>19541270.361111108</v>
      </c>
      <c r="K1974" s="61">
        <v>100.63503490585231</v>
      </c>
      <c r="L1974" s="61">
        <v>3022.6536274732771</v>
      </c>
      <c r="M1974" s="61" t="e">
        <f t="shared" si="85"/>
        <v>#REF!</v>
      </c>
      <c r="N1974" s="60">
        <v>22.526</v>
      </c>
    </row>
    <row r="1975" spans="1:14" hidden="1" x14ac:dyDescent="0.4">
      <c r="A1975" s="67">
        <v>88</v>
      </c>
      <c r="B1975" s="5" t="s">
        <v>175</v>
      </c>
      <c r="C1975" s="5">
        <v>2017</v>
      </c>
      <c r="D1975" s="5" t="s">
        <v>250</v>
      </c>
      <c r="E1975" s="5" t="s">
        <v>247</v>
      </c>
      <c r="F1975" s="60">
        <v>1.3284433577832109</v>
      </c>
      <c r="G1975" s="61">
        <v>110430</v>
      </c>
      <c r="H1975" s="61">
        <v>7.4710829773492264</v>
      </c>
      <c r="I1975" s="61" t="e">
        <f t="shared" si="84"/>
        <v>#REF!</v>
      </c>
      <c r="J1975" s="61">
        <f t="shared" si="86"/>
        <v>19655415.481481481</v>
      </c>
      <c r="K1975" s="61">
        <v>101.02425417299847</v>
      </c>
      <c r="L1975" s="61">
        <v>3320.3549760028977</v>
      </c>
      <c r="M1975" s="61" t="e">
        <f t="shared" si="85"/>
        <v>#REF!</v>
      </c>
      <c r="N1975" s="60">
        <v>22.608000000000001</v>
      </c>
    </row>
    <row r="1976" spans="1:14" hidden="1" x14ac:dyDescent="0.4">
      <c r="A1976" s="67">
        <v>88</v>
      </c>
      <c r="B1976" s="5" t="s">
        <v>175</v>
      </c>
      <c r="C1976" s="5">
        <v>2018</v>
      </c>
      <c r="D1976" s="5" t="s">
        <v>250</v>
      </c>
      <c r="E1976" s="5" t="s">
        <v>247</v>
      </c>
      <c r="F1976" s="60">
        <v>1.3323837770105202</v>
      </c>
      <c r="G1976" s="61">
        <v>110929</v>
      </c>
      <c r="H1976" s="61">
        <v>9.3863400122770742</v>
      </c>
      <c r="I1976" s="61" t="e">
        <f t="shared" si="84"/>
        <v>#REF!</v>
      </c>
      <c r="J1976" s="61">
        <f t="shared" si="86"/>
        <v>19470787.308641974</v>
      </c>
      <c r="K1976" s="61">
        <v>100.85146180090527</v>
      </c>
      <c r="L1976" s="61">
        <v>3623.3293367829874</v>
      </c>
      <c r="M1976" s="61" t="e">
        <f t="shared" si="85"/>
        <v>#REF!</v>
      </c>
      <c r="N1976" s="60">
        <v>22.702999999999999</v>
      </c>
    </row>
    <row r="1977" spans="1:14" hidden="1" x14ac:dyDescent="0.4">
      <c r="A1977" s="67">
        <v>88</v>
      </c>
      <c r="B1977" s="5" t="s">
        <v>175</v>
      </c>
      <c r="C1977" s="5">
        <v>2019</v>
      </c>
      <c r="D1977" s="5" t="s">
        <v>250</v>
      </c>
      <c r="E1977" s="5" t="s">
        <v>247</v>
      </c>
      <c r="F1977" s="60">
        <v>1.3305919428258468</v>
      </c>
      <c r="G1977" s="61">
        <v>111379</v>
      </c>
      <c r="H1977" s="61">
        <v>2.2982186086922525</v>
      </c>
      <c r="I1977" s="61" t="e">
        <f t="shared" si="84"/>
        <v>#REF!</v>
      </c>
      <c r="J1977" s="61">
        <f t="shared" si="86"/>
        <v>19555824.383744854</v>
      </c>
      <c r="K1977" s="61">
        <v>104.49519230769231</v>
      </c>
      <c r="L1977" s="61">
        <v>3734.9949272304475</v>
      </c>
      <c r="M1977" s="61" t="e">
        <f t="shared" si="85"/>
        <v>#REF!</v>
      </c>
      <c r="N1977" s="60">
        <v>22.812000000000001</v>
      </c>
    </row>
    <row r="1978" spans="1:14" hidden="1" x14ac:dyDescent="0.4">
      <c r="A1978" s="67">
        <v>88</v>
      </c>
      <c r="B1978" s="5" t="s">
        <v>175</v>
      </c>
      <c r="C1978" s="5">
        <v>2020</v>
      </c>
      <c r="D1978" s="5" t="s">
        <v>250</v>
      </c>
      <c r="E1978" s="5" t="s">
        <v>247</v>
      </c>
      <c r="F1978" s="60">
        <v>0.95891388507305586</v>
      </c>
      <c r="G1978" s="61">
        <v>112106</v>
      </c>
      <c r="H1978" s="61">
        <v>0.86870056057301781</v>
      </c>
      <c r="I1978" s="61" t="e">
        <f t="shared" si="84"/>
        <v>#REF!</v>
      </c>
      <c r="J1978" s="61">
        <f t="shared" si="86"/>
        <v>19560675.724622771</v>
      </c>
      <c r="K1978" s="61">
        <v>91.421568627450981</v>
      </c>
      <c r="L1978" s="61">
        <v>3639.4126986958772</v>
      </c>
      <c r="M1978" s="61" t="e">
        <f t="shared" si="85"/>
        <v>#REF!</v>
      </c>
      <c r="N1978" s="60">
        <v>22.933</v>
      </c>
    </row>
    <row r="1979" spans="1:14" hidden="1" x14ac:dyDescent="0.4">
      <c r="A1979" s="67">
        <v>88</v>
      </c>
      <c r="B1979" s="5" t="s">
        <v>175</v>
      </c>
      <c r="C1979" s="5">
        <v>2021</v>
      </c>
      <c r="D1979" s="5" t="s">
        <v>250</v>
      </c>
      <c r="E1979" s="5" t="s">
        <v>247</v>
      </c>
      <c r="F1979" s="60">
        <f>(F1976+F1977+F1978)/3</f>
        <v>1.2072965349698075</v>
      </c>
      <c r="G1979" s="61">
        <v>113131</v>
      </c>
      <c r="H1979" s="61">
        <v>1.5657916058985535</v>
      </c>
      <c r="I1979" s="61" t="e">
        <f t="shared" si="84"/>
        <v>#REF!</v>
      </c>
      <c r="J1979" s="61">
        <f t="shared" si="86"/>
        <v>19529095.805669863</v>
      </c>
      <c r="K1979" s="61">
        <v>95.566502463054192</v>
      </c>
      <c r="L1979" s="61">
        <v>3588.7599331748152</v>
      </c>
      <c r="M1979" s="61" t="e">
        <f t="shared" si="85"/>
        <v>#REF!</v>
      </c>
      <c r="N1979" s="60">
        <v>23.068000000000001</v>
      </c>
    </row>
    <row r="1980" spans="1:14" hidden="1" x14ac:dyDescent="0.4">
      <c r="A1980" s="67">
        <v>88</v>
      </c>
      <c r="B1980" s="5" t="s">
        <v>175</v>
      </c>
      <c r="C1980" s="5">
        <v>2022</v>
      </c>
      <c r="D1980" s="5" t="s">
        <v>250</v>
      </c>
      <c r="E1980" s="5" t="s">
        <v>247</v>
      </c>
      <c r="F1980" s="60">
        <f>(F1977+F1978+F1979)/3</f>
        <v>1.1656007876229033</v>
      </c>
      <c r="G1980" s="61">
        <v>114164</v>
      </c>
      <c r="H1980" s="61">
        <v>5.3037766830870368</v>
      </c>
      <c r="I1980" s="61" t="e">
        <f t="shared" si="84"/>
        <v>#REF!</v>
      </c>
      <c r="J1980" s="61">
        <f t="shared" si="86"/>
        <v>19548531.971345827</v>
      </c>
      <c r="K1980" s="61">
        <v>107.78301886792451</v>
      </c>
      <c r="L1980" s="61">
        <v>3713.9553624610212</v>
      </c>
      <c r="M1980" s="61" t="e">
        <f t="shared" si="85"/>
        <v>#REF!</v>
      </c>
      <c r="N1980" s="60">
        <v>23.216999999999999</v>
      </c>
    </row>
    <row r="1981" spans="1:14" hidden="1" x14ac:dyDescent="0.4">
      <c r="A1981" s="68">
        <v>89</v>
      </c>
      <c r="B1981" s="5" t="s">
        <v>176</v>
      </c>
      <c r="C1981" s="5">
        <v>2000</v>
      </c>
      <c r="D1981" s="5" t="s">
        <v>250</v>
      </c>
      <c r="E1981" s="5" t="s">
        <v>247</v>
      </c>
      <c r="F1981" s="60">
        <v>2.2941407366579729</v>
      </c>
      <c r="G1981" s="61">
        <v>2924668</v>
      </c>
      <c r="H1981" s="61">
        <v>27.328751985975956</v>
      </c>
      <c r="I1981" s="61">
        <v>73.143332224002904</v>
      </c>
      <c r="J1981" s="61">
        <v>127540000</v>
      </c>
      <c r="K1981" s="61">
        <v>126.163100130478</v>
      </c>
      <c r="L1981" s="61">
        <v>440.53868398037235</v>
      </c>
      <c r="M1981" s="61">
        <v>62.232415902140659</v>
      </c>
      <c r="N1981" s="60">
        <v>44.588999999999999</v>
      </c>
    </row>
    <row r="1982" spans="1:14" hidden="1" x14ac:dyDescent="0.4">
      <c r="A1982" s="68">
        <v>89</v>
      </c>
      <c r="B1982" s="5" t="s">
        <v>176</v>
      </c>
      <c r="C1982" s="5">
        <v>2001</v>
      </c>
      <c r="D1982" s="5" t="s">
        <v>250</v>
      </c>
      <c r="E1982" s="5" t="s">
        <v>247</v>
      </c>
      <c r="F1982" s="60">
        <v>2.4048921657154314</v>
      </c>
      <c r="G1982" s="61">
        <v>2918135</v>
      </c>
      <c r="H1982" s="61">
        <v>12.089250973368109</v>
      </c>
      <c r="I1982" s="61">
        <v>75.784985952984897</v>
      </c>
      <c r="J1982" s="61">
        <v>103440000</v>
      </c>
      <c r="K1982" s="61">
        <v>124.50073959935293</v>
      </c>
      <c r="L1982" s="61">
        <v>507.4040762528191</v>
      </c>
      <c r="M1982" s="61">
        <v>63.157894736842103</v>
      </c>
      <c r="N1982" s="60">
        <v>44.189</v>
      </c>
    </row>
    <row r="1983" spans="1:14" hidden="1" x14ac:dyDescent="0.4">
      <c r="A1983" s="68">
        <v>89</v>
      </c>
      <c r="B1983" s="5" t="s">
        <v>176</v>
      </c>
      <c r="C1983" s="5">
        <v>2002</v>
      </c>
      <c r="D1983" s="5" t="s">
        <v>250</v>
      </c>
      <c r="E1983" s="5" t="s">
        <v>247</v>
      </c>
      <c r="F1983" s="60">
        <v>2.467004535641971</v>
      </c>
      <c r="G1983" s="61">
        <v>2911385</v>
      </c>
      <c r="H1983" s="61">
        <v>9.8274020637106645</v>
      </c>
      <c r="I1983" s="61">
        <v>71.663016866019206</v>
      </c>
      <c r="J1983" s="61">
        <v>84050000</v>
      </c>
      <c r="K1983" s="61">
        <v>129.83952550153489</v>
      </c>
      <c r="L1983" s="61">
        <v>570.79986618829309</v>
      </c>
      <c r="M1983" s="61">
        <v>57.758620689655174</v>
      </c>
      <c r="N1983" s="60">
        <v>43.789000000000001</v>
      </c>
    </row>
    <row r="1984" spans="1:14" hidden="1" x14ac:dyDescent="0.4">
      <c r="A1984" s="68">
        <v>89</v>
      </c>
      <c r="B1984" s="5" t="s">
        <v>176</v>
      </c>
      <c r="C1984" s="5">
        <v>2003</v>
      </c>
      <c r="D1984" s="5" t="s">
        <v>250</v>
      </c>
      <c r="E1984" s="5" t="s">
        <v>247</v>
      </c>
      <c r="F1984" s="60">
        <v>2.6747745072847251</v>
      </c>
      <c r="G1984" s="61">
        <v>2903198</v>
      </c>
      <c r="H1984" s="61">
        <v>14.865972461699471</v>
      </c>
      <c r="I1984" s="61">
        <v>67.865149010889297</v>
      </c>
      <c r="J1984" s="61">
        <v>73750000</v>
      </c>
      <c r="K1984" s="61">
        <v>140.05652992505159</v>
      </c>
      <c r="L1984" s="61">
        <v>682.31909596529897</v>
      </c>
      <c r="M1984" s="61">
        <v>55.851063829787236</v>
      </c>
      <c r="N1984" s="60">
        <v>43.389000000000003</v>
      </c>
    </row>
    <row r="1985" spans="1:14" hidden="1" x14ac:dyDescent="0.4">
      <c r="A1985" s="68">
        <v>89</v>
      </c>
      <c r="B1985" s="5" t="s">
        <v>176</v>
      </c>
      <c r="C1985" s="5">
        <v>2004</v>
      </c>
      <c r="D1985" s="5" t="s">
        <v>250</v>
      </c>
      <c r="E1985" s="5" t="s">
        <v>247</v>
      </c>
      <c r="F1985" s="60">
        <v>2.6850270180865277</v>
      </c>
      <c r="G1985" s="61">
        <v>2896023</v>
      </c>
      <c r="H1985" s="61">
        <v>7.9870868570528017</v>
      </c>
      <c r="I1985" s="61">
        <v>77.681538191844396</v>
      </c>
      <c r="J1985" s="61">
        <v>151010000</v>
      </c>
      <c r="K1985" s="61">
        <v>132.69906968031967</v>
      </c>
      <c r="L1985" s="61">
        <v>897.17849474946843</v>
      </c>
      <c r="M1985" s="61">
        <v>49.399198931909211</v>
      </c>
      <c r="N1985" s="60">
        <v>42.99</v>
      </c>
    </row>
    <row r="1986" spans="1:14" hidden="1" x14ac:dyDescent="0.4">
      <c r="A1986" s="68">
        <v>89</v>
      </c>
      <c r="B1986" s="5" t="s">
        <v>176</v>
      </c>
      <c r="C1986" s="5">
        <v>2005</v>
      </c>
      <c r="D1986" s="5" t="s">
        <v>250</v>
      </c>
      <c r="E1986" s="5" t="s">
        <v>247</v>
      </c>
      <c r="F1986" s="60">
        <v>2.8299212353127485</v>
      </c>
      <c r="G1986" s="61">
        <v>2888985</v>
      </c>
      <c r="H1986" s="61">
        <v>9.3441440759300889</v>
      </c>
      <c r="I1986" s="61">
        <v>79.272044801058598</v>
      </c>
      <c r="J1986" s="61">
        <v>190700000</v>
      </c>
      <c r="K1986" s="61">
        <v>143.02356846913841</v>
      </c>
      <c r="L1986" s="61">
        <v>1034.3919774699293</v>
      </c>
      <c r="M1986" s="61">
        <v>49.090909090909086</v>
      </c>
      <c r="N1986" s="60">
        <v>42.774999999999999</v>
      </c>
    </row>
    <row r="1987" spans="1:14" hidden="1" x14ac:dyDescent="0.4">
      <c r="A1987" s="68">
        <v>89</v>
      </c>
      <c r="B1987" s="5" t="s">
        <v>176</v>
      </c>
      <c r="C1987" s="5">
        <v>2006</v>
      </c>
      <c r="D1987" s="5" t="s">
        <v>250</v>
      </c>
      <c r="E1987" s="5" t="s">
        <v>247</v>
      </c>
      <c r="F1987" s="60">
        <v>2.7682024820138516</v>
      </c>
      <c r="G1987" s="61">
        <v>2880967</v>
      </c>
      <c r="H1987" s="61">
        <v>13.418141240361734</v>
      </c>
      <c r="I1987" s="61">
        <v>81.419438192459296</v>
      </c>
      <c r="J1987" s="61">
        <v>258680000</v>
      </c>
      <c r="K1987" s="61">
        <v>137.15476381999375</v>
      </c>
      <c r="L1987" s="61">
        <v>1183.0248144289401</v>
      </c>
      <c r="M1987" s="61">
        <v>50.599201065246334</v>
      </c>
      <c r="N1987" s="60">
        <v>42.744</v>
      </c>
    </row>
    <row r="1988" spans="1:14" hidden="1" x14ac:dyDescent="0.4">
      <c r="A1988" s="68">
        <v>89</v>
      </c>
      <c r="B1988" s="5" t="s">
        <v>176</v>
      </c>
      <c r="C1988" s="5">
        <v>2007</v>
      </c>
      <c r="D1988" s="5" t="s">
        <v>250</v>
      </c>
      <c r="E1988" s="5" t="s">
        <v>247</v>
      </c>
      <c r="F1988" s="60">
        <v>2.831716533318211</v>
      </c>
      <c r="G1988" s="61">
        <v>2874299</v>
      </c>
      <c r="H1988" s="61">
        <v>15.90871496183523</v>
      </c>
      <c r="I1988" s="61">
        <v>87.730788083043706</v>
      </c>
      <c r="J1988" s="61">
        <v>536020000</v>
      </c>
      <c r="K1988" s="61">
        <v>142.72053902302076</v>
      </c>
      <c r="L1988" s="61">
        <v>1531.2161859074765</v>
      </c>
      <c r="M1988" s="61">
        <v>50.339213025780197</v>
      </c>
      <c r="N1988" s="60">
        <v>42.713000000000001</v>
      </c>
    </row>
    <row r="1989" spans="1:14" hidden="1" x14ac:dyDescent="0.4">
      <c r="A1989" s="68">
        <v>89</v>
      </c>
      <c r="B1989" s="5" t="s">
        <v>176</v>
      </c>
      <c r="C1989" s="5">
        <v>2008</v>
      </c>
      <c r="D1989" s="5" t="s">
        <v>250</v>
      </c>
      <c r="E1989" s="5" t="s">
        <v>247</v>
      </c>
      <c r="F1989" s="60">
        <v>2.8408764121160068</v>
      </c>
      <c r="G1989" s="61">
        <v>2868833</v>
      </c>
      <c r="H1989" s="61">
        <v>9.2442488257698017</v>
      </c>
      <c r="I1989" s="61">
        <v>104.074360749113</v>
      </c>
      <c r="J1989" s="61">
        <v>726610000</v>
      </c>
      <c r="K1989" s="61">
        <v>134.42160134770035</v>
      </c>
      <c r="L1989" s="61">
        <v>2110.5530535385687</v>
      </c>
      <c r="M1989" s="61">
        <v>50.886766712141885</v>
      </c>
      <c r="N1989" s="60">
        <v>42.682000000000002</v>
      </c>
    </row>
    <row r="1990" spans="1:14" hidden="1" x14ac:dyDescent="0.4">
      <c r="A1990" s="68">
        <v>89</v>
      </c>
      <c r="B1990" s="5" t="s">
        <v>176</v>
      </c>
      <c r="C1990" s="5">
        <v>2009</v>
      </c>
      <c r="D1990" s="5" t="s">
        <v>250</v>
      </c>
      <c r="E1990" s="5" t="s">
        <v>247</v>
      </c>
      <c r="F1990" s="60">
        <v>2.6658052996408994</v>
      </c>
      <c r="G1990" s="61">
        <v>2865213</v>
      </c>
      <c r="H1990" s="61">
        <v>2.1693917045123783</v>
      </c>
      <c r="I1990" s="61">
        <v>106.692062497432</v>
      </c>
      <c r="J1990" s="61">
        <v>263960000</v>
      </c>
      <c r="K1990" s="61">
        <v>110.36332685049462</v>
      </c>
      <c r="L1990" s="61">
        <v>1898.4397571098814</v>
      </c>
      <c r="M1990" s="61">
        <v>52.132049518569467</v>
      </c>
      <c r="N1990" s="60">
        <v>42.651000000000003</v>
      </c>
    </row>
    <row r="1991" spans="1:14" hidden="1" x14ac:dyDescent="0.4">
      <c r="A1991" s="68">
        <v>89</v>
      </c>
      <c r="B1991" s="5" t="s">
        <v>176</v>
      </c>
      <c r="C1991" s="5">
        <v>2010</v>
      </c>
      <c r="D1991" s="5" t="s">
        <v>250</v>
      </c>
      <c r="E1991" s="5" t="s">
        <v>247</v>
      </c>
      <c r="F1991" s="60">
        <v>2.897999339005588</v>
      </c>
      <c r="G1991" s="61">
        <v>2862354</v>
      </c>
      <c r="H1991" s="61">
        <v>33.304932097798428</v>
      </c>
      <c r="I1991" s="61">
        <v>100</v>
      </c>
      <c r="J1991" s="61">
        <v>297050000</v>
      </c>
      <c r="K1991" s="61">
        <v>87.93785189515728</v>
      </c>
      <c r="L1991" s="61">
        <v>2436.7993510242086</v>
      </c>
      <c r="M1991" s="61">
        <v>47.515923566878982</v>
      </c>
      <c r="N1991" s="60">
        <v>42.62</v>
      </c>
    </row>
    <row r="1992" spans="1:14" hidden="1" x14ac:dyDescent="0.4">
      <c r="A1992" s="68">
        <v>89</v>
      </c>
      <c r="B1992" s="5" t="s">
        <v>176</v>
      </c>
      <c r="C1992" s="5">
        <v>2011</v>
      </c>
      <c r="D1992" s="5" t="s">
        <v>250</v>
      </c>
      <c r="E1992" s="5" t="s">
        <v>247</v>
      </c>
      <c r="F1992" s="60">
        <v>2.9169444251212728</v>
      </c>
      <c r="G1992" s="61">
        <v>2860699</v>
      </c>
      <c r="H1992" s="61">
        <v>8.1907985986224219</v>
      </c>
      <c r="I1992" s="61">
        <v>104.95725523574001</v>
      </c>
      <c r="J1992" s="61">
        <v>372880000</v>
      </c>
      <c r="K1992" s="61">
        <v>98.617596532655611</v>
      </c>
      <c r="L1992" s="61">
        <v>2941.362240660208</v>
      </c>
      <c r="M1992" s="61">
        <v>45.128205128205131</v>
      </c>
      <c r="N1992" s="60">
        <v>42.588999999999999</v>
      </c>
    </row>
    <row r="1993" spans="1:14" hidden="1" x14ac:dyDescent="0.4">
      <c r="A1993" s="68">
        <v>89</v>
      </c>
      <c r="B1993" s="5" t="s">
        <v>176</v>
      </c>
      <c r="C1993" s="5">
        <v>2012</v>
      </c>
      <c r="D1993" s="5" t="s">
        <v>250</v>
      </c>
      <c r="E1993" s="5" t="s">
        <v>247</v>
      </c>
      <c r="F1993" s="60">
        <v>2.8448875022549891</v>
      </c>
      <c r="G1993" s="61">
        <v>2860324</v>
      </c>
      <c r="H1993" s="61">
        <v>7.4242220199752182</v>
      </c>
      <c r="I1993" s="61">
        <v>110.047623482997</v>
      </c>
      <c r="J1993" s="61">
        <v>251200000</v>
      </c>
      <c r="K1993" s="61">
        <v>96.306409833629431</v>
      </c>
      <c r="L1993" s="61">
        <v>3044.8084324814986</v>
      </c>
      <c r="M1993" s="61">
        <v>46.657929226736563</v>
      </c>
      <c r="N1993" s="60">
        <v>42.558</v>
      </c>
    </row>
    <row r="1994" spans="1:14" hidden="1" x14ac:dyDescent="0.4">
      <c r="A1994" s="68">
        <v>89</v>
      </c>
      <c r="B1994" s="5" t="s">
        <v>176</v>
      </c>
      <c r="C1994" s="5">
        <v>2013</v>
      </c>
      <c r="D1994" s="5" t="s">
        <v>250</v>
      </c>
      <c r="E1994" s="5" t="s">
        <v>247</v>
      </c>
      <c r="F1994" s="60">
        <v>2.5114021117948999</v>
      </c>
      <c r="G1994" s="61">
        <v>2859558</v>
      </c>
      <c r="H1994" s="61">
        <v>3.9238512218232557</v>
      </c>
      <c r="I1994" s="61">
        <v>106.712350098654</v>
      </c>
      <c r="J1994" s="61">
        <v>241880000</v>
      </c>
      <c r="K1994" s="61">
        <v>95.687296833238349</v>
      </c>
      <c r="L1994" s="61">
        <v>3321.0439779571934</v>
      </c>
      <c r="M1994" s="61">
        <v>41.641791044776113</v>
      </c>
      <c r="N1994" s="60">
        <v>42.527000000000001</v>
      </c>
    </row>
    <row r="1995" spans="1:14" hidden="1" x14ac:dyDescent="0.4">
      <c r="A1995" s="68">
        <v>89</v>
      </c>
      <c r="B1995" s="5" t="s">
        <v>176</v>
      </c>
      <c r="C1995" s="5">
        <v>2014</v>
      </c>
      <c r="D1995" s="5" t="s">
        <v>250</v>
      </c>
      <c r="E1995" s="5" t="s">
        <v>247</v>
      </c>
      <c r="F1995" s="60">
        <v>2.6986351460818838</v>
      </c>
      <c r="G1995" s="61">
        <v>2857815</v>
      </c>
      <c r="H1995" s="61">
        <v>5.1432072170292287</v>
      </c>
      <c r="I1995" s="61">
        <v>102.67221465381699</v>
      </c>
      <c r="J1995" s="61">
        <v>345900000</v>
      </c>
      <c r="K1995" s="61">
        <v>94.228291969092766</v>
      </c>
      <c r="L1995" s="61">
        <v>3289.1678458869487</v>
      </c>
      <c r="M1995" s="61">
        <v>45.103448275862071</v>
      </c>
      <c r="N1995" s="60">
        <v>42.496000000000002</v>
      </c>
    </row>
    <row r="1996" spans="1:14" hidden="1" x14ac:dyDescent="0.4">
      <c r="A1996" s="68">
        <v>89</v>
      </c>
      <c r="B1996" s="5" t="s">
        <v>176</v>
      </c>
      <c r="C1996" s="5">
        <v>2015</v>
      </c>
      <c r="D1996" s="5" t="s">
        <v>250</v>
      </c>
      <c r="E1996" s="5" t="s">
        <v>247</v>
      </c>
      <c r="F1996" s="60">
        <v>2.8281601620322867</v>
      </c>
      <c r="G1996" s="61">
        <v>2835978</v>
      </c>
      <c r="H1996" s="61">
        <v>11.574314959116847</v>
      </c>
      <c r="I1996" s="61">
        <v>99.123906517456305</v>
      </c>
      <c r="J1996" s="61">
        <v>225870000</v>
      </c>
      <c r="K1996" s="61">
        <v>88.966415456532289</v>
      </c>
      <c r="L1996" s="61">
        <v>2749.9130382539502</v>
      </c>
      <c r="M1996" s="61">
        <f t="shared" ref="M1996:M2003" si="87">(M1995+M1994+M1993)/3</f>
        <v>44.467722849124918</v>
      </c>
      <c r="N1996" s="60">
        <v>42.49</v>
      </c>
    </row>
    <row r="1997" spans="1:14" hidden="1" x14ac:dyDescent="0.4">
      <c r="A1997" s="68">
        <v>89</v>
      </c>
      <c r="B1997" s="5" t="s">
        <v>176</v>
      </c>
      <c r="C1997" s="5">
        <v>2016</v>
      </c>
      <c r="D1997" s="5" t="s">
        <v>250</v>
      </c>
      <c r="E1997" s="5" t="s">
        <v>247</v>
      </c>
      <c r="F1997" s="60">
        <v>2.9049089143567355</v>
      </c>
      <c r="G1997" s="61">
        <v>2803186</v>
      </c>
      <c r="H1997" s="61">
        <v>3.5508738308870988</v>
      </c>
      <c r="I1997" s="61">
        <v>101.807016670187</v>
      </c>
      <c r="J1997" s="61">
        <v>87440000</v>
      </c>
      <c r="K1997" s="61">
        <v>89.004683718867071</v>
      </c>
      <c r="L1997" s="61">
        <v>2847.6350688224497</v>
      </c>
      <c r="M1997" s="61">
        <f t="shared" si="87"/>
        <v>43.737654056587701</v>
      </c>
      <c r="N1997" s="60">
        <v>42.511000000000003</v>
      </c>
    </row>
    <row r="1998" spans="1:14" hidden="1" x14ac:dyDescent="0.4">
      <c r="A1998" s="68">
        <v>89</v>
      </c>
      <c r="B1998" s="5" t="s">
        <v>176</v>
      </c>
      <c r="C1998" s="5">
        <v>2017</v>
      </c>
      <c r="D1998" s="5" t="s">
        <v>250</v>
      </c>
      <c r="E1998" s="5" t="s">
        <v>247</v>
      </c>
      <c r="F1998" s="60">
        <v>2.9268409535607178</v>
      </c>
      <c r="G1998" s="61">
        <v>2755189</v>
      </c>
      <c r="H1998" s="61">
        <v>6.2524664914329833</v>
      </c>
      <c r="I1998" s="61">
        <v>112.942448674144</v>
      </c>
      <c r="J1998" s="61">
        <v>149520000</v>
      </c>
      <c r="K1998" s="61">
        <v>88.623390275437842</v>
      </c>
      <c r="L1998" s="61">
        <v>3454.9546903911255</v>
      </c>
      <c r="M1998" s="61">
        <f t="shared" si="87"/>
        <v>44.436275060524899</v>
      </c>
      <c r="N1998" s="60">
        <v>42.557000000000002</v>
      </c>
    </row>
    <row r="1999" spans="1:14" hidden="1" x14ac:dyDescent="0.4">
      <c r="A1999" s="68">
        <v>89</v>
      </c>
      <c r="B1999" s="5" t="s">
        <v>176</v>
      </c>
      <c r="C1999" s="5">
        <v>2018</v>
      </c>
      <c r="D1999" s="5" t="s">
        <v>250</v>
      </c>
      <c r="E1999" s="5" t="s">
        <v>247</v>
      </c>
      <c r="F1999" s="60">
        <v>3.1604205521344353</v>
      </c>
      <c r="G1999" s="61">
        <v>2707203</v>
      </c>
      <c r="H1999" s="61">
        <v>3.2110321322372783</v>
      </c>
      <c r="I1999" s="61">
        <v>122.97583378914899</v>
      </c>
      <c r="J1999" s="61">
        <v>309640000</v>
      </c>
      <c r="K1999" s="61">
        <v>87.446787427564757</v>
      </c>
      <c r="L1999" s="61">
        <v>4156.957500222994</v>
      </c>
      <c r="M1999" s="61">
        <f t="shared" si="87"/>
        <v>44.213883988745842</v>
      </c>
      <c r="N1999" s="60">
        <v>42.628999999999998</v>
      </c>
    </row>
    <row r="2000" spans="1:14" hidden="1" x14ac:dyDescent="0.4">
      <c r="A2000" s="68">
        <v>89</v>
      </c>
      <c r="B2000" s="5" t="s">
        <v>176</v>
      </c>
      <c r="C2000" s="5">
        <v>2019</v>
      </c>
      <c r="D2000" s="5" t="s">
        <v>250</v>
      </c>
      <c r="E2000" s="5" t="s">
        <v>247</v>
      </c>
      <c r="F2000" s="60">
        <v>3.348667379319457</v>
      </c>
      <c r="G2000" s="61">
        <v>2664224</v>
      </c>
      <c r="H2000" s="61">
        <v>5.3517120034664885</v>
      </c>
      <c r="I2000" s="61">
        <v>125.588304858724</v>
      </c>
      <c r="J2000" s="61">
        <v>521370000</v>
      </c>
      <c r="K2000" s="61">
        <v>87.632237114890629</v>
      </c>
      <c r="L2000" s="61">
        <v>4404.9504224959683</v>
      </c>
      <c r="M2000" s="61">
        <f t="shared" si="87"/>
        <v>44.129271035286145</v>
      </c>
      <c r="N2000" s="60">
        <v>42.725999999999999</v>
      </c>
    </row>
    <row r="2001" spans="1:14" hidden="1" x14ac:dyDescent="0.4">
      <c r="A2001" s="68">
        <v>89</v>
      </c>
      <c r="B2001" s="5" t="s">
        <v>176</v>
      </c>
      <c r="C2001" s="5">
        <v>2020</v>
      </c>
      <c r="D2001" s="5" t="s">
        <v>250</v>
      </c>
      <c r="E2001" s="5" t="s">
        <v>247</v>
      </c>
      <c r="F2001" s="60">
        <v>3.2678463681108716</v>
      </c>
      <c r="G2001" s="61">
        <v>2635130</v>
      </c>
      <c r="H2001" s="61">
        <v>5.5750094009650724</v>
      </c>
      <c r="I2001" s="61">
        <v>132.03324775659101</v>
      </c>
      <c r="J2001" s="61">
        <v>155720000</v>
      </c>
      <c r="K2001" s="61">
        <v>79.265722119158013</v>
      </c>
      <c r="L2001" s="61">
        <v>4376.242493183393</v>
      </c>
      <c r="M2001" s="61">
        <f t="shared" si="87"/>
        <v>44.259810028185626</v>
      </c>
      <c r="N2001" s="60">
        <v>42.848999999999997</v>
      </c>
    </row>
    <row r="2002" spans="1:14" hidden="1" x14ac:dyDescent="0.4">
      <c r="A2002" s="68">
        <v>89</v>
      </c>
      <c r="B2002" s="5" t="s">
        <v>176</v>
      </c>
      <c r="C2002" s="5">
        <v>2021</v>
      </c>
      <c r="D2002" s="5" t="s">
        <v>250</v>
      </c>
      <c r="E2002" s="5" t="s">
        <v>247</v>
      </c>
      <c r="F2002" s="60">
        <f>(F1999+F2000+F2001)/3</f>
        <v>3.2589780998549216</v>
      </c>
      <c r="G2002" s="61">
        <v>2595809</v>
      </c>
      <c r="H2002" s="61">
        <v>6.3817285513401885</v>
      </c>
      <c r="I2002" s="61">
        <v>128.412354332972</v>
      </c>
      <c r="J2002" s="61">
        <v>386120000</v>
      </c>
      <c r="K2002" s="61">
        <v>88.470886539926667</v>
      </c>
      <c r="L2002" s="61">
        <v>5274.7448471974731</v>
      </c>
      <c r="M2002" s="61">
        <f t="shared" si="87"/>
        <v>44.200988350739202</v>
      </c>
      <c r="N2002" s="60">
        <v>42.997999999999998</v>
      </c>
    </row>
    <row r="2003" spans="1:14" hidden="1" x14ac:dyDescent="0.4">
      <c r="A2003" s="68">
        <v>89</v>
      </c>
      <c r="B2003" s="5" t="s">
        <v>176</v>
      </c>
      <c r="C2003" s="5">
        <v>2022</v>
      </c>
      <c r="D2003" s="5" t="s">
        <v>250</v>
      </c>
      <c r="E2003" s="5" t="s">
        <v>247</v>
      </c>
      <c r="F2003" s="60">
        <f>(F2000+F2001+F2002)/3</f>
        <v>3.2918306157617501</v>
      </c>
      <c r="G2003" s="61">
        <v>2538894</v>
      </c>
      <c r="H2003" s="61">
        <v>19.253203618461413</v>
      </c>
      <c r="I2003" s="61">
        <v>154.01981402383501</v>
      </c>
      <c r="J2003" s="61">
        <v>586040000</v>
      </c>
      <c r="K2003" s="61">
        <v>110.73396555795871</v>
      </c>
      <c r="L2003" s="61">
        <v>5714.4304884029352</v>
      </c>
      <c r="M2003" s="61">
        <f t="shared" si="87"/>
        <v>44.196689804736991</v>
      </c>
      <c r="N2003" s="60">
        <v>43.173000000000002</v>
      </c>
    </row>
    <row r="2004" spans="1:14" hidden="1" x14ac:dyDescent="0.4">
      <c r="A2004" s="67">
        <v>90</v>
      </c>
      <c r="B2004" s="5" t="s">
        <v>177</v>
      </c>
      <c r="C2004" s="5">
        <v>2000</v>
      </c>
      <c r="D2004" s="5" t="s">
        <v>250</v>
      </c>
      <c r="E2004" s="5" t="s">
        <v>247</v>
      </c>
      <c r="F2004" s="60">
        <v>3.6706434449254766</v>
      </c>
      <c r="G2004" s="61">
        <v>2450979</v>
      </c>
      <c r="H2004" s="61">
        <v>11.999691388141983</v>
      </c>
      <c r="I2004" s="61">
        <f>(I1659+I1682+I1935)/3</f>
        <v>161.59707528405647</v>
      </c>
      <c r="J2004" s="61">
        <v>53697000</v>
      </c>
      <c r="K2004" s="61">
        <v>121.88660975420764</v>
      </c>
      <c r="L2004" s="61">
        <v>463.8538819031009</v>
      </c>
      <c r="M2004" s="61">
        <v>73.385300668151444</v>
      </c>
      <c r="N2004" s="60">
        <v>57.133000000000003</v>
      </c>
    </row>
    <row r="2005" spans="1:14" hidden="1" x14ac:dyDescent="0.4">
      <c r="A2005" s="67">
        <v>90</v>
      </c>
      <c r="B2005" s="5" t="s">
        <v>177</v>
      </c>
      <c r="C2005" s="5">
        <v>2001</v>
      </c>
      <c r="D2005" s="5" t="s">
        <v>250</v>
      </c>
      <c r="E2005" s="5" t="s">
        <v>247</v>
      </c>
      <c r="F2005" s="60">
        <v>3.6279205581490905</v>
      </c>
      <c r="G2005" s="61">
        <v>2472601</v>
      </c>
      <c r="H2005" s="61">
        <v>10.448544658192958</v>
      </c>
      <c r="I2005" s="61">
        <f>(I1660+I1936+I1683)/3</f>
        <v>164.25233963597816</v>
      </c>
      <c r="J2005" s="61">
        <v>63000000</v>
      </c>
      <c r="K2005" s="61">
        <v>115.8183268788801</v>
      </c>
      <c r="L2005" s="61">
        <v>512.81946998828528</v>
      </c>
      <c r="M2005" s="61">
        <v>71.651785714285708</v>
      </c>
      <c r="N2005" s="60">
        <v>58.222000000000001</v>
      </c>
    </row>
    <row r="2006" spans="1:14" hidden="1" x14ac:dyDescent="0.4">
      <c r="A2006" s="67">
        <v>90</v>
      </c>
      <c r="B2006" s="5" t="s">
        <v>177</v>
      </c>
      <c r="C2006" s="5">
        <v>2002</v>
      </c>
      <c r="D2006" s="5" t="s">
        <v>250</v>
      </c>
      <c r="E2006" s="5" t="s">
        <v>247</v>
      </c>
      <c r="F2006" s="60">
        <v>3.8500739792922118</v>
      </c>
      <c r="G2006" s="61">
        <v>2494617</v>
      </c>
      <c r="H2006" s="61">
        <v>6.3696873506597029</v>
      </c>
      <c r="I2006" s="61">
        <f>(I1684+I1661+I1937)/3</f>
        <v>86.26153234155133</v>
      </c>
      <c r="J2006" s="61">
        <v>77751000</v>
      </c>
      <c r="K2006" s="61">
        <v>118.51725311394307</v>
      </c>
      <c r="L2006" s="61">
        <v>559.82770901268066</v>
      </c>
      <c r="M2006" s="61">
        <v>73.11715481171548</v>
      </c>
      <c r="N2006" s="60">
        <v>59.304000000000002</v>
      </c>
    </row>
    <row r="2007" spans="1:14" hidden="1" x14ac:dyDescent="0.4">
      <c r="A2007" s="67">
        <v>90</v>
      </c>
      <c r="B2007" s="5" t="s">
        <v>177</v>
      </c>
      <c r="C2007" s="5">
        <v>2003</v>
      </c>
      <c r="D2007" s="5" t="s">
        <v>250</v>
      </c>
      <c r="E2007" s="5" t="s">
        <v>247</v>
      </c>
      <c r="F2007" s="60">
        <v>3.7005087317312375</v>
      </c>
      <c r="G2007" s="61">
        <v>2516454</v>
      </c>
      <c r="H2007" s="61">
        <v>10.236574534376828</v>
      </c>
      <c r="I2007" s="61">
        <f>(I1662+I1685+I1938)/3</f>
        <v>94.293201921743261</v>
      </c>
      <c r="J2007" s="61">
        <v>131540000</v>
      </c>
      <c r="K2007" s="61">
        <v>120.29939351488059</v>
      </c>
      <c r="L2007" s="61">
        <v>633.94655963649154</v>
      </c>
      <c r="M2007" s="61">
        <v>70.118662351672072</v>
      </c>
      <c r="N2007" s="60">
        <v>60.378</v>
      </c>
    </row>
    <row r="2008" spans="1:14" hidden="1" x14ac:dyDescent="0.4">
      <c r="A2008" s="67">
        <v>90</v>
      </c>
      <c r="B2008" s="5" t="s">
        <v>177</v>
      </c>
      <c r="C2008" s="5">
        <v>2004</v>
      </c>
      <c r="D2008" s="5" t="s">
        <v>250</v>
      </c>
      <c r="E2008" s="5" t="s">
        <v>247</v>
      </c>
      <c r="F2008" s="60">
        <v>3.7673255057528738</v>
      </c>
      <c r="G2008" s="61">
        <v>2537949</v>
      </c>
      <c r="H2008" s="61">
        <v>16.691473012895912</v>
      </c>
      <c r="I2008" s="61">
        <f>(I1663+I1686+I1939)/3</f>
        <v>102.10312803674888</v>
      </c>
      <c r="J2008" s="61">
        <v>92920000</v>
      </c>
      <c r="K2008" s="61">
        <v>131.32931823355432</v>
      </c>
      <c r="L2008" s="61">
        <v>784.91207195100344</v>
      </c>
      <c r="M2008" s="61">
        <v>69.957983193277315</v>
      </c>
      <c r="N2008" s="60">
        <v>61.442999999999998</v>
      </c>
    </row>
    <row r="2009" spans="1:14" hidden="1" x14ac:dyDescent="0.4">
      <c r="A2009" s="67">
        <v>90</v>
      </c>
      <c r="B2009" s="5" t="s">
        <v>177</v>
      </c>
      <c r="C2009" s="5">
        <v>2005</v>
      </c>
      <c r="D2009" s="5" t="s">
        <v>250</v>
      </c>
      <c r="E2009" s="5" t="s">
        <v>247</v>
      </c>
      <c r="F2009" s="60">
        <v>4.3208472778210849</v>
      </c>
      <c r="G2009" s="61">
        <v>2559255</v>
      </c>
      <c r="H2009" s="61">
        <v>20.098438776495527</v>
      </c>
      <c r="I2009" s="61">
        <f>(I1664+I1687+I1940)/3</f>
        <v>104.15978654213471</v>
      </c>
      <c r="J2009" s="61">
        <v>187620000</v>
      </c>
      <c r="K2009" s="61">
        <v>122.38145988977291</v>
      </c>
      <c r="L2009" s="61">
        <v>986.01804083774687</v>
      </c>
      <c r="M2009" s="61">
        <v>69.72727272727272</v>
      </c>
      <c r="N2009" s="60">
        <v>62.494</v>
      </c>
    </row>
    <row r="2010" spans="1:14" hidden="1" x14ac:dyDescent="0.4">
      <c r="A2010" s="67">
        <v>90</v>
      </c>
      <c r="B2010" s="5" t="s">
        <v>177</v>
      </c>
      <c r="C2010" s="5">
        <v>2006</v>
      </c>
      <c r="D2010" s="5" t="s">
        <v>250</v>
      </c>
      <c r="E2010" s="5" t="s">
        <v>247</v>
      </c>
      <c r="F2010" s="60">
        <v>4.8113272602878769</v>
      </c>
      <c r="G2010" s="61">
        <v>2581242</v>
      </c>
      <c r="H2010" s="61">
        <v>21.986771568091285</v>
      </c>
      <c r="I2010" s="61">
        <f>(I1665+I1688+I1941)/3</f>
        <v>104.51488293107506</v>
      </c>
      <c r="J2010" s="61">
        <v>245460000</v>
      </c>
      <c r="K2010" s="61">
        <v>112.9299830969827</v>
      </c>
      <c r="L2010" s="61">
        <v>1322.6406751540442</v>
      </c>
      <c r="M2010" s="61">
        <v>61.345218800648297</v>
      </c>
      <c r="N2010" s="60">
        <v>63.534999999999997</v>
      </c>
    </row>
    <row r="2011" spans="1:14" hidden="1" x14ac:dyDescent="0.4">
      <c r="A2011" s="67">
        <v>90</v>
      </c>
      <c r="B2011" s="5" t="s">
        <v>177</v>
      </c>
      <c r="C2011" s="5">
        <v>2007</v>
      </c>
      <c r="D2011" s="5" t="s">
        <v>250</v>
      </c>
      <c r="E2011" s="5" t="s">
        <v>247</v>
      </c>
      <c r="F2011" s="60">
        <v>4.9974229009883544</v>
      </c>
      <c r="G2011" s="61">
        <v>2605643</v>
      </c>
      <c r="H2011" s="61">
        <v>11.628567651516647</v>
      </c>
      <c r="I2011" s="61">
        <f>(I1666+I1689+I1942)/3</f>
        <v>143.69167767241629</v>
      </c>
      <c r="J2011" s="61">
        <v>372759900</v>
      </c>
      <c r="K2011" s="61">
        <v>117.88042642537721</v>
      </c>
      <c r="L2011" s="61">
        <v>1625.3184737512343</v>
      </c>
      <c r="M2011" s="61">
        <v>62.22910216718266</v>
      </c>
      <c r="N2011" s="60">
        <v>64.563999999999993</v>
      </c>
    </row>
    <row r="2012" spans="1:14" hidden="1" x14ac:dyDescent="0.4">
      <c r="A2012" s="67">
        <v>90</v>
      </c>
      <c r="B2012" s="5" t="s">
        <v>177</v>
      </c>
      <c r="C2012" s="5">
        <v>2008</v>
      </c>
      <c r="D2012" s="5" t="s">
        <v>250</v>
      </c>
      <c r="E2012" s="5" t="s">
        <v>247</v>
      </c>
      <c r="F2012" s="60">
        <v>4.9259516448503673</v>
      </c>
      <c r="G2012" s="61">
        <v>2633887</v>
      </c>
      <c r="H2012" s="61">
        <v>21.448753760998173</v>
      </c>
      <c r="I2012" s="61">
        <f>(I1667+I1690+I1943)/3</f>
        <v>103.94501059421214</v>
      </c>
      <c r="J2012" s="61">
        <v>844697949.47907197</v>
      </c>
      <c r="K2012" s="61">
        <v>121.19801340118339</v>
      </c>
      <c r="L2012" s="61">
        <v>2134.9498319566801</v>
      </c>
      <c r="M2012" s="61">
        <v>61.897356143079321</v>
      </c>
      <c r="N2012" s="60">
        <v>65.581000000000003</v>
      </c>
    </row>
    <row r="2013" spans="1:14" hidden="1" x14ac:dyDescent="0.4">
      <c r="A2013" s="67">
        <v>90</v>
      </c>
      <c r="B2013" s="5" t="s">
        <v>177</v>
      </c>
      <c r="C2013" s="5">
        <v>2009</v>
      </c>
      <c r="D2013" s="5" t="s">
        <v>250</v>
      </c>
      <c r="E2013" s="5" t="s">
        <v>247</v>
      </c>
      <c r="F2013" s="60">
        <v>5.1143448882575662</v>
      </c>
      <c r="G2013" s="61">
        <v>2666713</v>
      </c>
      <c r="H2013" s="61">
        <v>1.8267036840065742</v>
      </c>
      <c r="I2013" s="61">
        <f>(I1668+I1691+I1944)/3</f>
        <v>96.734926887941072</v>
      </c>
      <c r="J2013" s="61">
        <v>623609218.24767995</v>
      </c>
      <c r="K2013" s="61">
        <v>107.81375716617652</v>
      </c>
      <c r="L2013" s="61">
        <v>1718.9140218275156</v>
      </c>
      <c r="M2013" s="61">
        <v>61.402214022140221</v>
      </c>
      <c r="N2013" s="60">
        <v>66.58</v>
      </c>
    </row>
    <row r="2014" spans="1:14" hidden="1" x14ac:dyDescent="0.4">
      <c r="A2014" s="67">
        <v>90</v>
      </c>
      <c r="B2014" s="5" t="s">
        <v>177</v>
      </c>
      <c r="C2014" s="5">
        <v>2010</v>
      </c>
      <c r="D2014" s="5" t="s">
        <v>250</v>
      </c>
      <c r="E2014" s="5" t="s">
        <v>247</v>
      </c>
      <c r="F2014" s="60">
        <v>5.2954649734322041</v>
      </c>
      <c r="G2014" s="61">
        <v>2702520</v>
      </c>
      <c r="H2014" s="61">
        <v>39.178187970374069</v>
      </c>
      <c r="I2014" s="61">
        <f>(I1669+I1692+I1945)/3</f>
        <v>98.613194231832111</v>
      </c>
      <c r="J2014" s="61">
        <v>1691421731.58406</v>
      </c>
      <c r="K2014" s="61">
        <v>103.35003165655732</v>
      </c>
      <c r="L2014" s="61">
        <v>2660.288175073983</v>
      </c>
      <c r="M2014" s="61">
        <v>63.038869257950523</v>
      </c>
      <c r="N2014" s="60">
        <v>67.566999999999993</v>
      </c>
    </row>
    <row r="2015" spans="1:14" hidden="1" x14ac:dyDescent="0.4">
      <c r="A2015" s="67">
        <v>90</v>
      </c>
      <c r="B2015" s="5" t="s">
        <v>177</v>
      </c>
      <c r="C2015" s="5">
        <v>2011</v>
      </c>
      <c r="D2015" s="5" t="s">
        <v>250</v>
      </c>
      <c r="E2015" s="5" t="s">
        <v>247</v>
      </c>
      <c r="F2015" s="60">
        <v>5.7324181523051907</v>
      </c>
      <c r="G2015" s="61">
        <v>2743938</v>
      </c>
      <c r="H2015" s="61">
        <v>15.119265488084665</v>
      </c>
      <c r="I2015" s="61">
        <f>(I1693+I1670+I1946)/3</f>
        <v>102.15296589117509</v>
      </c>
      <c r="J2015" s="61">
        <v>4571161962.8089104</v>
      </c>
      <c r="K2015" s="61">
        <v>126.9992286334822</v>
      </c>
      <c r="L2015" s="61">
        <v>3793.7436552345807</v>
      </c>
      <c r="M2015" s="61">
        <v>59.910198845413731</v>
      </c>
      <c r="N2015" s="60">
        <v>67.962999999999994</v>
      </c>
    </row>
    <row r="2016" spans="1:14" hidden="1" x14ac:dyDescent="0.4">
      <c r="A2016" s="67">
        <v>90</v>
      </c>
      <c r="B2016" s="5" t="s">
        <v>177</v>
      </c>
      <c r="C2016" s="5">
        <v>2012</v>
      </c>
      <c r="D2016" s="5" t="s">
        <v>250</v>
      </c>
      <c r="E2016" s="5" t="s">
        <v>247</v>
      </c>
      <c r="F2016" s="60">
        <v>6.1387383883604807</v>
      </c>
      <c r="G2016" s="61">
        <v>2792349</v>
      </c>
      <c r="H2016" s="61">
        <v>12.784378857359499</v>
      </c>
      <c r="I2016" s="61">
        <f>(I1671+I1694+I1947)/3</f>
        <v>102.92084011575692</v>
      </c>
      <c r="J2016" s="61">
        <v>4272473222.9362502</v>
      </c>
      <c r="K2016" s="61">
        <v>109.58856433841548</v>
      </c>
      <c r="L2016" s="61">
        <v>4402.3045226671129</v>
      </c>
      <c r="M2016" s="61">
        <v>58.755090168702729</v>
      </c>
      <c r="N2016" s="60">
        <v>68.03</v>
      </c>
    </row>
    <row r="2017" spans="1:14" hidden="1" x14ac:dyDescent="0.4">
      <c r="A2017" s="67">
        <v>90</v>
      </c>
      <c r="B2017" s="5" t="s">
        <v>177</v>
      </c>
      <c r="C2017" s="5">
        <v>2013</v>
      </c>
      <c r="D2017" s="5" t="s">
        <v>250</v>
      </c>
      <c r="E2017" s="5" t="s">
        <v>247</v>
      </c>
      <c r="F2017" s="60">
        <v>6.4615611181542789</v>
      </c>
      <c r="G2017" s="61">
        <v>2845153</v>
      </c>
      <c r="H2017" s="61">
        <v>2.9078483378354463</v>
      </c>
      <c r="I2017" s="61">
        <f>(I1672+I1695+I1948)/3</f>
        <v>98.257754800531075</v>
      </c>
      <c r="J2017" s="61">
        <v>2059702972.91978</v>
      </c>
      <c r="K2017" s="61">
        <v>100.31198966294295</v>
      </c>
      <c r="L2017" s="61">
        <v>4422.3008760013072</v>
      </c>
      <c r="M2017" s="61">
        <v>59.753483386923889</v>
      </c>
      <c r="N2017" s="60">
        <v>68.096999999999994</v>
      </c>
    </row>
    <row r="2018" spans="1:14" hidden="1" x14ac:dyDescent="0.4">
      <c r="A2018" s="67">
        <v>90</v>
      </c>
      <c r="B2018" s="5" t="s">
        <v>177</v>
      </c>
      <c r="C2018" s="5">
        <v>2014</v>
      </c>
      <c r="D2018" s="5" t="s">
        <v>250</v>
      </c>
      <c r="E2018" s="5" t="s">
        <v>247</v>
      </c>
      <c r="F2018" s="60">
        <v>6.2428883883033865</v>
      </c>
      <c r="G2018" s="61">
        <v>2902823</v>
      </c>
      <c r="H2018" s="61">
        <v>7.4488365950656288</v>
      </c>
      <c r="I2018" s="61">
        <f>(I1949+I1696+I1673)/3</f>
        <v>81.540377617161667</v>
      </c>
      <c r="J2018" s="61">
        <v>337768268.08317202</v>
      </c>
      <c r="K2018" s="61">
        <v>109.32231187718693</v>
      </c>
      <c r="L2018" s="61">
        <v>4211.9394355295435</v>
      </c>
      <c r="M2018" s="61">
        <v>63.821585903083701</v>
      </c>
      <c r="N2018" s="60">
        <v>68.162999999999997</v>
      </c>
    </row>
    <row r="2019" spans="1:14" hidden="1" x14ac:dyDescent="0.4">
      <c r="A2019" s="67">
        <v>90</v>
      </c>
      <c r="B2019" s="5" t="s">
        <v>177</v>
      </c>
      <c r="C2019" s="5">
        <v>2015</v>
      </c>
      <c r="D2019" s="5" t="s">
        <v>250</v>
      </c>
      <c r="E2019" s="5" t="s">
        <v>247</v>
      </c>
      <c r="F2019" s="60">
        <v>5.8354349727413677</v>
      </c>
      <c r="G2019" s="61">
        <v>2964749</v>
      </c>
      <c r="H2019" s="61">
        <v>0.60976921772335402</v>
      </c>
      <c r="I2019" s="61">
        <f>(I1674+I1697+I1950)/3</f>
        <v>85.054824645503942</v>
      </c>
      <c r="J2019" s="61">
        <v>94319767.474156305</v>
      </c>
      <c r="K2019" s="61">
        <v>89.653663477813978</v>
      </c>
      <c r="L2019" s="61">
        <v>3919.3512134396938</v>
      </c>
      <c r="M2019" s="63">
        <f t="shared" ref="M2019:M2026" si="88">(M2018+M2017+M2016)/3</f>
        <v>60.776719819570104</v>
      </c>
      <c r="N2019" s="60">
        <v>68.23</v>
      </c>
    </row>
    <row r="2020" spans="1:14" hidden="1" x14ac:dyDescent="0.4">
      <c r="A2020" s="67">
        <v>90</v>
      </c>
      <c r="B2020" s="5" t="s">
        <v>177</v>
      </c>
      <c r="C2020" s="5">
        <v>2016</v>
      </c>
      <c r="D2020" s="5" t="s">
        <v>250</v>
      </c>
      <c r="E2020" s="5" t="s">
        <v>247</v>
      </c>
      <c r="F2020" s="60">
        <v>5.9985047308928214</v>
      </c>
      <c r="G2020" s="61">
        <v>3029555</v>
      </c>
      <c r="H2020" s="61">
        <v>2.9931267605767715</v>
      </c>
      <c r="I2020" s="61">
        <f>(I1698+I1675+I1951)/3</f>
        <v>84.883818247799567</v>
      </c>
      <c r="J2020" s="61">
        <v>-4156404703.7768698</v>
      </c>
      <c r="K2020" s="61">
        <v>101.05523722499714</v>
      </c>
      <c r="L2020" s="61">
        <v>3690.7567775984749</v>
      </c>
      <c r="M2020" s="63">
        <f t="shared" si="88"/>
        <v>61.450596369859227</v>
      </c>
      <c r="N2020" s="60">
        <v>68.296999999999997</v>
      </c>
    </row>
    <row r="2021" spans="1:14" hidden="1" x14ac:dyDescent="0.4">
      <c r="A2021" s="67">
        <v>90</v>
      </c>
      <c r="B2021" s="5" t="s">
        <v>177</v>
      </c>
      <c r="C2021" s="5">
        <v>2017</v>
      </c>
      <c r="D2021" s="5" t="s">
        <v>250</v>
      </c>
      <c r="E2021" s="5" t="s">
        <v>247</v>
      </c>
      <c r="F2021" s="60">
        <v>6.3227746501164397</v>
      </c>
      <c r="G2021" s="61">
        <v>3096030</v>
      </c>
      <c r="H2021" s="61">
        <v>10.80044641174824</v>
      </c>
      <c r="I2021" s="61">
        <f>(I1699+I1676+I1952)/3</f>
        <v>87.308356266169014</v>
      </c>
      <c r="J2021" s="61">
        <v>1494350363.4692199</v>
      </c>
      <c r="K2021" s="61">
        <v>115.93290186796328</v>
      </c>
      <c r="L2021" s="61">
        <v>3708.2482213466856</v>
      </c>
      <c r="M2021" s="63">
        <f t="shared" si="88"/>
        <v>62.016300697504342</v>
      </c>
      <c r="N2021" s="60">
        <v>68.363</v>
      </c>
    </row>
    <row r="2022" spans="1:14" hidden="1" x14ac:dyDescent="0.4">
      <c r="A2022" s="67">
        <v>90</v>
      </c>
      <c r="B2022" s="5" t="s">
        <v>177</v>
      </c>
      <c r="C2022" s="5">
        <v>2018</v>
      </c>
      <c r="D2022" s="5" t="s">
        <v>250</v>
      </c>
      <c r="E2022" s="5" t="s">
        <v>247</v>
      </c>
      <c r="F2022" s="60">
        <v>6.8096590666661188</v>
      </c>
      <c r="G2022" s="61">
        <v>3163991</v>
      </c>
      <c r="H2022" s="61">
        <v>7.9606158647099932</v>
      </c>
      <c r="I2022" s="61">
        <f>(I1677+I1700+I1953)/3</f>
        <v>86.406816382366756</v>
      </c>
      <c r="J2022" s="61">
        <v>1951528195.8185301</v>
      </c>
      <c r="K2022" s="61">
        <v>126.35587324151278</v>
      </c>
      <c r="L2022" s="61">
        <v>4165.0228210189489</v>
      </c>
      <c r="M2022" s="63">
        <f t="shared" si="88"/>
        <v>61.414538962311219</v>
      </c>
      <c r="N2022" s="60">
        <v>68.444999999999993</v>
      </c>
    </row>
    <row r="2023" spans="1:14" hidden="1" x14ac:dyDescent="0.4">
      <c r="A2023" s="67">
        <v>90</v>
      </c>
      <c r="B2023" s="5" t="s">
        <v>177</v>
      </c>
      <c r="C2023" s="5">
        <v>2019</v>
      </c>
      <c r="D2023" s="5" t="s">
        <v>250</v>
      </c>
      <c r="E2023" s="5" t="s">
        <v>247</v>
      </c>
      <c r="F2023" s="60">
        <v>7.1608356561472339</v>
      </c>
      <c r="G2023" s="61">
        <v>3232430</v>
      </c>
      <c r="H2023" s="61">
        <v>9.9722132566641477</v>
      </c>
      <c r="I2023" s="61">
        <f>(I1678+I1701+I1954)/3</f>
        <v>95.513870166526772</v>
      </c>
      <c r="J2023" s="61">
        <v>2443343095.4181499</v>
      </c>
      <c r="K2023" s="61">
        <v>124.39651462116488</v>
      </c>
      <c r="L2023" s="61">
        <v>4394.9471504454305</v>
      </c>
      <c r="M2023" s="63">
        <f t="shared" si="88"/>
        <v>61.627145343224925</v>
      </c>
      <c r="N2023" s="60">
        <v>68.543000000000006</v>
      </c>
    </row>
    <row r="2024" spans="1:14" hidden="1" x14ac:dyDescent="0.4">
      <c r="A2024" s="67">
        <v>90</v>
      </c>
      <c r="B2024" s="5" t="s">
        <v>177</v>
      </c>
      <c r="C2024" s="5">
        <v>2020</v>
      </c>
      <c r="D2024" s="5" t="s">
        <v>250</v>
      </c>
      <c r="E2024" s="5" t="s">
        <v>247</v>
      </c>
      <c r="F2024" s="60">
        <v>6.4306453350979798</v>
      </c>
      <c r="G2024" s="61">
        <v>3294335</v>
      </c>
      <c r="H2024" s="61">
        <v>3.7067217695570491</v>
      </c>
      <c r="I2024" s="61">
        <f>(I1679+I1702+I1955)/3</f>
        <v>104.91033336681141</v>
      </c>
      <c r="J2024" s="61">
        <v>1719115941.52003</v>
      </c>
      <c r="K2024" s="61">
        <v>112.83864762931744</v>
      </c>
      <c r="L2024" s="61">
        <v>4041.1741456436735</v>
      </c>
      <c r="M2024" s="63">
        <f t="shared" si="88"/>
        <v>61.685995001013488</v>
      </c>
      <c r="N2024" s="60">
        <v>68.656999999999996</v>
      </c>
    </row>
    <row r="2025" spans="1:14" hidden="1" x14ac:dyDescent="0.4">
      <c r="A2025" s="67">
        <v>90</v>
      </c>
      <c r="B2025" s="5" t="s">
        <v>177</v>
      </c>
      <c r="C2025" s="5">
        <v>2021</v>
      </c>
      <c r="D2025" s="5" t="s">
        <v>250</v>
      </c>
      <c r="E2025" s="5" t="s">
        <v>247</v>
      </c>
      <c r="F2025" s="60">
        <f>(F2022+F2023+F2024)/3</f>
        <v>6.8003800193037778</v>
      </c>
      <c r="G2025" s="61">
        <v>3347782</v>
      </c>
      <c r="H2025" s="61">
        <v>14.420065480745436</v>
      </c>
      <c r="I2025" s="61">
        <f>(I1680+I1956+I1703)/3</f>
        <v>125.53043800527179</v>
      </c>
      <c r="J2025" s="61">
        <v>2173385309.7725601</v>
      </c>
      <c r="K2025" s="61">
        <v>119.09807843777105</v>
      </c>
      <c r="L2025" s="61">
        <v>4566.1401302918221</v>
      </c>
      <c r="M2025" s="63">
        <f t="shared" si="88"/>
        <v>61.575893102183208</v>
      </c>
      <c r="N2025" s="60">
        <v>68.784999999999997</v>
      </c>
    </row>
    <row r="2026" spans="1:14" hidden="1" x14ac:dyDescent="0.4">
      <c r="A2026" s="67">
        <v>90</v>
      </c>
      <c r="B2026" s="5" t="s">
        <v>177</v>
      </c>
      <c r="C2026" s="5">
        <v>2022</v>
      </c>
      <c r="D2026" s="5" t="s">
        <v>250</v>
      </c>
      <c r="E2026" s="5" t="s">
        <v>247</v>
      </c>
      <c r="F2026" s="60">
        <f>(F2023+F2024+F2025)/3</f>
        <v>6.7972870035163302</v>
      </c>
      <c r="G2026" s="61">
        <v>3398366</v>
      </c>
      <c r="H2026" s="61">
        <v>17.71471241775015</v>
      </c>
      <c r="I2026" s="61">
        <f>(I1704+I1681+I1957)/3</f>
        <v>154.03344141384159</v>
      </c>
      <c r="J2026" s="61">
        <v>2504294749.6508598</v>
      </c>
      <c r="K2026" s="61">
        <v>136.32792994451626</v>
      </c>
      <c r="L2026" s="61">
        <v>5045.5047003166601</v>
      </c>
      <c r="M2026" s="63">
        <f t="shared" si="88"/>
        <v>61.629677815473876</v>
      </c>
      <c r="N2026" s="60">
        <v>68.930000000000007</v>
      </c>
    </row>
    <row r="2027" spans="1:14" x14ac:dyDescent="0.4">
      <c r="A2027" s="68">
        <v>91</v>
      </c>
      <c r="B2027" s="5" t="s">
        <v>178</v>
      </c>
      <c r="C2027" s="5">
        <v>2000</v>
      </c>
      <c r="D2027" s="5" t="s">
        <v>249</v>
      </c>
      <c r="E2027" s="5" t="s">
        <v>247</v>
      </c>
      <c r="F2027" s="60">
        <v>2.5139985007025376</v>
      </c>
      <c r="G2027" s="61">
        <v>604950</v>
      </c>
      <c r="H2027" s="61">
        <f t="shared" ref="H2027" si="89">H2028*0.95</f>
        <v>19.194514127535932</v>
      </c>
      <c r="I2027" s="61">
        <f>(I1843+I1866+I1981)/3</f>
        <v>90.358621367475351</v>
      </c>
      <c r="J2027" s="61">
        <f t="shared" ref="J2027:J2033" si="90">J2028*0.95</f>
        <v>654591851.97725189</v>
      </c>
      <c r="K2027" s="61">
        <v>87.925202144320295</v>
      </c>
      <c r="L2027" s="61">
        <v>1627.065119119869</v>
      </c>
      <c r="M2027" s="61">
        <f>(M1866+M1843+M1981)/3</f>
        <v>54.235717602762463</v>
      </c>
      <c r="N2027" s="60">
        <v>58.543999999999997</v>
      </c>
    </row>
    <row r="2028" spans="1:14" x14ac:dyDescent="0.4">
      <c r="A2028" s="68">
        <v>91</v>
      </c>
      <c r="B2028" s="5" t="s">
        <v>178</v>
      </c>
      <c r="C2028" s="5">
        <v>2001</v>
      </c>
      <c r="D2028" s="5" t="s">
        <v>249</v>
      </c>
      <c r="E2028" s="5" t="s">
        <v>247</v>
      </c>
      <c r="F2028" s="60">
        <v>2.7449759873820567</v>
      </c>
      <c r="G2028" s="61">
        <v>607389</v>
      </c>
      <c r="H2028" s="61">
        <v>20.204751713195719</v>
      </c>
      <c r="I2028" s="61">
        <f>(I1982+I1844+I1867)/3</f>
        <v>93.453985492860625</v>
      </c>
      <c r="J2028" s="61">
        <f t="shared" si="90"/>
        <v>689044054.7128967</v>
      </c>
      <c r="K2028" s="61">
        <v>100.40938607531406</v>
      </c>
      <c r="L2028" s="61">
        <v>1909.5987018617886</v>
      </c>
      <c r="M2028" s="61">
        <f>(M1982+M1844+M1867)/3</f>
        <v>54.19005315955436</v>
      </c>
      <c r="N2028" s="60">
        <v>59.558999999999997</v>
      </c>
    </row>
    <row r="2029" spans="1:14" x14ac:dyDescent="0.4">
      <c r="A2029" s="68">
        <v>91</v>
      </c>
      <c r="B2029" s="5" t="s">
        <v>178</v>
      </c>
      <c r="C2029" s="5">
        <v>2002</v>
      </c>
      <c r="D2029" s="5" t="s">
        <v>249</v>
      </c>
      <c r="E2029" s="5" t="s">
        <v>247</v>
      </c>
      <c r="F2029" s="60">
        <v>2.8963076080468588</v>
      </c>
      <c r="G2029" s="61">
        <v>609828</v>
      </c>
      <c r="H2029" s="61">
        <v>3.0751558354030522</v>
      </c>
      <c r="I2029" s="61">
        <f>(I1868+I1845+I1983)/3</f>
        <v>89.828633338700016</v>
      </c>
      <c r="J2029" s="61">
        <f t="shared" si="90"/>
        <v>725309531.2767334</v>
      </c>
      <c r="K2029" s="61">
        <v>95.229400016025252</v>
      </c>
      <c r="L2029" s="61">
        <v>2106.6350684522995</v>
      </c>
      <c r="M2029" s="61">
        <f>(M1845+M1868+M1983)/3</f>
        <v>53.721852823095027</v>
      </c>
      <c r="N2029" s="60">
        <v>60.567999999999998</v>
      </c>
    </row>
    <row r="2030" spans="1:14" x14ac:dyDescent="0.4">
      <c r="A2030" s="68">
        <v>91</v>
      </c>
      <c r="B2030" s="5" t="s">
        <v>178</v>
      </c>
      <c r="C2030" s="5">
        <v>2003</v>
      </c>
      <c r="D2030" s="5" t="s">
        <v>249</v>
      </c>
      <c r="E2030" s="5" t="s">
        <v>247</v>
      </c>
      <c r="F2030" s="60">
        <v>3.0855710792840378</v>
      </c>
      <c r="G2030" s="61">
        <v>612267</v>
      </c>
      <c r="H2030" s="61">
        <v>8.3207742043657902</v>
      </c>
      <c r="I2030" s="61">
        <f>(I1846+I1869+I1984)/3</f>
        <v>85.841953770549182</v>
      </c>
      <c r="J2030" s="61">
        <f t="shared" si="90"/>
        <v>763483717.13340366</v>
      </c>
      <c r="K2030" s="61">
        <v>77.598389010732859</v>
      </c>
      <c r="L2030" s="61">
        <v>2789.1590648350862</v>
      </c>
      <c r="M2030" s="61">
        <f>(M1846+M1984+M1869)/3</f>
        <v>53.153778204257769</v>
      </c>
      <c r="N2030" s="60">
        <v>61.567999999999998</v>
      </c>
    </row>
    <row r="2031" spans="1:14" x14ac:dyDescent="0.4">
      <c r="A2031" s="68">
        <v>91</v>
      </c>
      <c r="B2031" s="5" t="s">
        <v>178</v>
      </c>
      <c r="C2031" s="5">
        <v>2004</v>
      </c>
      <c r="D2031" s="5" t="s">
        <v>249</v>
      </c>
      <c r="E2031" s="5" t="s">
        <v>247</v>
      </c>
      <c r="F2031" s="60">
        <v>3.3280634267705547</v>
      </c>
      <c r="G2031" s="61">
        <v>613353</v>
      </c>
      <c r="H2031" s="61">
        <v>5.8857266503671042</v>
      </c>
      <c r="I2031" s="61">
        <f>(I1847+I1870+I1985)/3</f>
        <v>90.855339494871643</v>
      </c>
      <c r="J2031" s="61">
        <f t="shared" si="90"/>
        <v>803667070.66674078</v>
      </c>
      <c r="K2031" s="61">
        <v>100.10965496714243</v>
      </c>
      <c r="L2031" s="61">
        <v>3380.1651213585906</v>
      </c>
      <c r="M2031" s="61">
        <f>(M1870+M1847+M1985)/3</f>
        <v>50.724989024171371</v>
      </c>
      <c r="N2031" s="60">
        <v>62.127000000000002</v>
      </c>
    </row>
    <row r="2032" spans="1:14" x14ac:dyDescent="0.4">
      <c r="A2032" s="68">
        <v>91</v>
      </c>
      <c r="B2032" s="5" t="s">
        <v>178</v>
      </c>
      <c r="C2032" s="5">
        <v>2005</v>
      </c>
      <c r="D2032" s="5" t="s">
        <v>249</v>
      </c>
      <c r="E2032" s="5" t="s">
        <v>247</v>
      </c>
      <c r="F2032" s="60">
        <v>3.26375921635917</v>
      </c>
      <c r="G2032" s="61">
        <v>614261</v>
      </c>
      <c r="H2032" s="61">
        <v>4.3345831834064228</v>
      </c>
      <c r="I2032" s="61">
        <f>(I1848+I1871+I1986)/3</f>
        <v>89.519297767957426</v>
      </c>
      <c r="J2032" s="61">
        <f t="shared" si="90"/>
        <v>845965337.54393768</v>
      </c>
      <c r="K2032" s="61">
        <v>104.62513925665871</v>
      </c>
      <c r="L2032" s="61">
        <v>3674.6179242796979</v>
      </c>
      <c r="M2032" s="61">
        <v>57.070707070707059</v>
      </c>
      <c r="N2032" s="60">
        <v>62.465000000000003</v>
      </c>
    </row>
    <row r="2033" spans="1:14" x14ac:dyDescent="0.4">
      <c r="A2033" s="68">
        <v>91</v>
      </c>
      <c r="B2033" s="5" t="s">
        <v>178</v>
      </c>
      <c r="C2033" s="5">
        <v>2006</v>
      </c>
      <c r="D2033" s="5" t="s">
        <v>249</v>
      </c>
      <c r="E2033" s="5" t="s">
        <v>247</v>
      </c>
      <c r="F2033" s="60">
        <v>3.5434331937726111</v>
      </c>
      <c r="G2033" s="61">
        <v>615025</v>
      </c>
      <c r="H2033" s="61">
        <v>10.106960530836488</v>
      </c>
      <c r="I2033" s="61">
        <f>(I1849+I1987+I1872)/3</f>
        <v>90.34688466845806</v>
      </c>
      <c r="J2033" s="61">
        <f t="shared" si="90"/>
        <v>890489828.99361861</v>
      </c>
      <c r="K2033" s="61">
        <v>117.99473550547121</v>
      </c>
      <c r="L2033" s="61">
        <v>4425.6788730780308</v>
      </c>
      <c r="M2033" s="61">
        <v>57.333333333333336</v>
      </c>
      <c r="N2033" s="60">
        <v>62.802999999999997</v>
      </c>
    </row>
    <row r="2034" spans="1:14" x14ac:dyDescent="0.4">
      <c r="A2034" s="68">
        <v>91</v>
      </c>
      <c r="B2034" s="5" t="s">
        <v>178</v>
      </c>
      <c r="C2034" s="5">
        <v>2007</v>
      </c>
      <c r="D2034" s="5" t="s">
        <v>249</v>
      </c>
      <c r="E2034" s="5" t="s">
        <v>247</v>
      </c>
      <c r="F2034" s="60">
        <v>3.4071848995331848</v>
      </c>
      <c r="G2034" s="61">
        <v>615875</v>
      </c>
      <c r="H2034" s="61">
        <v>16.041536888667679</v>
      </c>
      <c r="I2034" s="61">
        <f>(I1873+I1850+I1988)/3</f>
        <v>94.422697038179493</v>
      </c>
      <c r="J2034" s="61">
        <v>937357714.73012495</v>
      </c>
      <c r="K2034" s="61">
        <v>128.74615860606116</v>
      </c>
      <c r="L2034" s="61">
        <v>5976.3941445459586</v>
      </c>
      <c r="M2034" s="61">
        <v>47.867298578199055</v>
      </c>
      <c r="N2034" s="60">
        <v>63.139000000000003</v>
      </c>
    </row>
    <row r="2035" spans="1:14" x14ac:dyDescent="0.4">
      <c r="A2035" s="68">
        <v>91</v>
      </c>
      <c r="B2035" s="5" t="s">
        <v>178</v>
      </c>
      <c r="C2035" s="5">
        <v>2008</v>
      </c>
      <c r="D2035" s="5" t="s">
        <v>249</v>
      </c>
      <c r="E2035" s="5" t="s">
        <v>247</v>
      </c>
      <c r="F2035" s="60">
        <v>4.3653733007655173</v>
      </c>
      <c r="G2035" s="61">
        <v>616969</v>
      </c>
      <c r="H2035" s="61">
        <v>7.6291258043849126</v>
      </c>
      <c r="I2035" s="61">
        <f>(I1851+I1874+I1989)/3</f>
        <v>100.28612652897705</v>
      </c>
      <c r="J2035" s="61">
        <v>975271781.79661703</v>
      </c>
      <c r="K2035" s="61">
        <v>132.34027168217904</v>
      </c>
      <c r="L2035" s="61">
        <v>7367.7519091088161</v>
      </c>
      <c r="M2035" s="61">
        <v>56.826568265682667</v>
      </c>
      <c r="N2035" s="60">
        <v>63.475000000000001</v>
      </c>
    </row>
    <row r="2036" spans="1:14" x14ac:dyDescent="0.4">
      <c r="A2036" s="68">
        <v>91</v>
      </c>
      <c r="B2036" s="5" t="s">
        <v>178</v>
      </c>
      <c r="C2036" s="5">
        <v>2009</v>
      </c>
      <c r="D2036" s="5" t="s">
        <v>249</v>
      </c>
      <c r="E2036" s="5" t="s">
        <v>247</v>
      </c>
      <c r="F2036" s="60">
        <v>2.8263253403720556</v>
      </c>
      <c r="G2036" s="61">
        <v>618294</v>
      </c>
      <c r="H2036" s="61">
        <v>2.4079123850546296</v>
      </c>
      <c r="I2036" s="61">
        <f>(I1875+I1852+I1990)/3</f>
        <v>99.835582284801887</v>
      </c>
      <c r="J2036" s="61">
        <v>1550285725.39206</v>
      </c>
      <c r="K2036" s="61">
        <v>99.425028207486861</v>
      </c>
      <c r="L2036" s="61">
        <v>6727.1077667696864</v>
      </c>
      <c r="M2036" s="61">
        <v>47.674418604651159</v>
      </c>
      <c r="N2036" s="60">
        <v>63.808</v>
      </c>
    </row>
    <row r="2037" spans="1:14" x14ac:dyDescent="0.4">
      <c r="A2037" s="68">
        <v>91</v>
      </c>
      <c r="B2037" s="5" t="s">
        <v>178</v>
      </c>
      <c r="C2037" s="5">
        <v>2010</v>
      </c>
      <c r="D2037" s="5" t="s">
        <v>249</v>
      </c>
      <c r="E2037" s="5" t="s">
        <v>247</v>
      </c>
      <c r="F2037" s="60">
        <v>4.1719134427245779</v>
      </c>
      <c r="G2037" s="61">
        <v>619428</v>
      </c>
      <c r="H2037" s="61">
        <v>1.6042026984327293</v>
      </c>
      <c r="I2037" s="61">
        <v>100</v>
      </c>
      <c r="J2037" s="61">
        <v>758254398.55685496</v>
      </c>
      <c r="K2037" s="61">
        <v>99.780326326601795</v>
      </c>
      <c r="L2037" s="61">
        <v>6688.402596413458</v>
      </c>
      <c r="M2037" s="61">
        <v>68.650793650793645</v>
      </c>
      <c r="N2037" s="60">
        <v>64.14</v>
      </c>
    </row>
    <row r="2038" spans="1:14" x14ac:dyDescent="0.4">
      <c r="A2038" s="68">
        <v>91</v>
      </c>
      <c r="B2038" s="5" t="s">
        <v>178</v>
      </c>
      <c r="C2038" s="5">
        <v>2011</v>
      </c>
      <c r="D2038" s="5" t="s">
        <v>249</v>
      </c>
      <c r="E2038" s="5" t="s">
        <v>247</v>
      </c>
      <c r="F2038" s="60">
        <v>4.0896401910079199</v>
      </c>
      <c r="G2038" s="61">
        <v>620079</v>
      </c>
      <c r="H2038" s="61">
        <v>1.2027035488728615</v>
      </c>
      <c r="I2038" s="61">
        <f>(I1854+I1877+I1992)/3</f>
        <v>101.51975255916012</v>
      </c>
      <c r="J2038" s="61">
        <v>556662007.52714705</v>
      </c>
      <c r="K2038" s="61">
        <v>106.65885399357569</v>
      </c>
      <c r="L2038" s="61">
        <v>7328.7894308549821</v>
      </c>
      <c r="M2038" s="61">
        <v>69.685039370078741</v>
      </c>
      <c r="N2038" s="60">
        <v>64.471999999999994</v>
      </c>
    </row>
    <row r="2039" spans="1:14" x14ac:dyDescent="0.4">
      <c r="A2039" s="68">
        <v>91</v>
      </c>
      <c r="B2039" s="5" t="s">
        <v>178</v>
      </c>
      <c r="C2039" s="5">
        <v>2012</v>
      </c>
      <c r="D2039" s="5" t="s">
        <v>249</v>
      </c>
      <c r="E2039" s="5" t="s">
        <v>247</v>
      </c>
      <c r="F2039" s="60">
        <v>3.7570032919702028</v>
      </c>
      <c r="G2039" s="61">
        <v>620601</v>
      </c>
      <c r="H2039" s="61">
        <v>0.17701699963205897</v>
      </c>
      <c r="I2039" s="61">
        <f>(I1855+I1878+I1993)/3</f>
        <v>103.36683260142475</v>
      </c>
      <c r="J2039" s="61">
        <v>618126498.73388302</v>
      </c>
      <c r="K2039" s="61">
        <v>111.76604451328738</v>
      </c>
      <c r="L2039" s="61">
        <v>6586.3997025668396</v>
      </c>
      <c r="M2039" s="61">
        <v>67.521367521367523</v>
      </c>
      <c r="N2039" s="60">
        <v>64.804000000000002</v>
      </c>
    </row>
    <row r="2040" spans="1:14" x14ac:dyDescent="0.4">
      <c r="A2040" s="68">
        <v>91</v>
      </c>
      <c r="B2040" s="5" t="s">
        <v>178</v>
      </c>
      <c r="C2040" s="5">
        <v>2013</v>
      </c>
      <c r="D2040" s="5" t="s">
        <v>249</v>
      </c>
      <c r="E2040" s="5" t="s">
        <v>247</v>
      </c>
      <c r="F2040" s="60">
        <v>3.6498300888431716</v>
      </c>
      <c r="G2040" s="61">
        <v>621207</v>
      </c>
      <c r="H2040" s="61">
        <v>2.0669709044933029</v>
      </c>
      <c r="I2040" s="61">
        <f>(I1856+I1879+I1994)/3</f>
        <v>101.93996394385825</v>
      </c>
      <c r="J2040" s="61">
        <v>446456998.00745201</v>
      </c>
      <c r="K2040" s="61">
        <v>102.77093015544176</v>
      </c>
      <c r="L2040" s="61">
        <v>7188.8636161127124</v>
      </c>
      <c r="M2040" s="61">
        <v>67.841409691629963</v>
      </c>
      <c r="N2040" s="60">
        <v>65.137</v>
      </c>
    </row>
    <row r="2041" spans="1:14" x14ac:dyDescent="0.4">
      <c r="A2041" s="68">
        <v>91</v>
      </c>
      <c r="B2041" s="5" t="s">
        <v>178</v>
      </c>
      <c r="C2041" s="5">
        <v>2014</v>
      </c>
      <c r="D2041" s="5" t="s">
        <v>249</v>
      </c>
      <c r="E2041" s="5" t="s">
        <v>247</v>
      </c>
      <c r="F2041" s="60">
        <v>3.5676492819349961</v>
      </c>
      <c r="G2041" s="61">
        <v>621810</v>
      </c>
      <c r="H2041" s="61">
        <v>1.036228319741511</v>
      </c>
      <c r="I2041" s="61">
        <f>(I1857+I1880+I1995)/3</f>
        <v>97.319624658485125</v>
      </c>
      <c r="J2041" s="61">
        <v>496993506.51035702</v>
      </c>
      <c r="K2041" s="61">
        <v>100.12761999836897</v>
      </c>
      <c r="L2041" s="61">
        <v>7387.8729691754779</v>
      </c>
      <c r="M2041" s="61">
        <v>67.117117117117104</v>
      </c>
      <c r="N2041" s="60">
        <v>65.471000000000004</v>
      </c>
    </row>
    <row r="2042" spans="1:14" x14ac:dyDescent="0.4">
      <c r="A2042" s="68">
        <v>91</v>
      </c>
      <c r="B2042" s="5" t="s">
        <v>178</v>
      </c>
      <c r="C2042" s="5">
        <v>2015</v>
      </c>
      <c r="D2042" s="5" t="s">
        <v>249</v>
      </c>
      <c r="E2042" s="5" t="s">
        <v>247</v>
      </c>
      <c r="F2042" s="60">
        <v>3.791795987842336</v>
      </c>
      <c r="G2042" s="61">
        <v>622159</v>
      </c>
      <c r="H2042" s="61">
        <v>2.2195729326273295</v>
      </c>
      <c r="I2042" s="61">
        <f>(I1881+I1858+I1996)/3</f>
        <v>94.272969370486862</v>
      </c>
      <c r="J2042" s="61">
        <v>699855695.33155704</v>
      </c>
      <c r="K2042" s="61">
        <v>102.68897735183246</v>
      </c>
      <c r="L2042" s="61">
        <v>6517.1926751476358</v>
      </c>
      <c r="M2042" s="61">
        <f t="shared" ref="M2042:M2049" si="91">(M2041+M2040+M2039)/3</f>
        <v>67.493298110038197</v>
      </c>
      <c r="N2042" s="60">
        <v>65.805999999999997</v>
      </c>
    </row>
    <row r="2043" spans="1:14" x14ac:dyDescent="0.4">
      <c r="A2043" s="68">
        <v>91</v>
      </c>
      <c r="B2043" s="5" t="s">
        <v>178</v>
      </c>
      <c r="C2043" s="5">
        <v>2016</v>
      </c>
      <c r="D2043" s="5" t="s">
        <v>249</v>
      </c>
      <c r="E2043" s="5" t="s">
        <v>247</v>
      </c>
      <c r="F2043" s="60">
        <v>3.4560334756541429</v>
      </c>
      <c r="G2043" s="61">
        <v>622303</v>
      </c>
      <c r="H2043" s="61">
        <v>5.1010688370712813</v>
      </c>
      <c r="I2043" s="61">
        <f>(I1882+I1859+I1997)/3</f>
        <v>93.745477301278925</v>
      </c>
      <c r="J2043" s="61">
        <v>226702405.905002</v>
      </c>
      <c r="K2043" s="61">
        <v>103.6729451210368</v>
      </c>
      <c r="L2043" s="61">
        <v>7033.4396239837324</v>
      </c>
      <c r="M2043" s="61">
        <f t="shared" si="91"/>
        <v>67.483941639595088</v>
      </c>
      <c r="N2043" s="60">
        <v>66.141000000000005</v>
      </c>
    </row>
    <row r="2044" spans="1:14" x14ac:dyDescent="0.4">
      <c r="A2044" s="68">
        <v>91</v>
      </c>
      <c r="B2044" s="5" t="s">
        <v>178</v>
      </c>
      <c r="C2044" s="5">
        <v>2017</v>
      </c>
      <c r="D2044" s="5" t="s">
        <v>249</v>
      </c>
      <c r="E2044" s="5" t="s">
        <v>247</v>
      </c>
      <c r="F2044" s="60">
        <v>3.6425101988678819</v>
      </c>
      <c r="G2044" s="61">
        <v>622373</v>
      </c>
      <c r="H2044" s="61">
        <v>3.824972328099193</v>
      </c>
      <c r="I2044" s="61">
        <f>(I1883+I1860+I1998)/3</f>
        <v>96.698646548697567</v>
      </c>
      <c r="J2044" s="61">
        <v>560665419.03198195</v>
      </c>
      <c r="K2044" s="61">
        <v>105.55496499143658</v>
      </c>
      <c r="L2044" s="61">
        <v>7803.3582446520331</v>
      </c>
      <c r="M2044" s="61">
        <f t="shared" si="91"/>
        <v>67.364785622250125</v>
      </c>
      <c r="N2044" s="60">
        <v>66.477000000000004</v>
      </c>
    </row>
    <row r="2045" spans="1:14" x14ac:dyDescent="0.4">
      <c r="A2045" s="68">
        <v>91</v>
      </c>
      <c r="B2045" s="5" t="s">
        <v>178</v>
      </c>
      <c r="C2045" s="5">
        <v>2018</v>
      </c>
      <c r="D2045" s="5" t="s">
        <v>249</v>
      </c>
      <c r="E2045" s="5" t="s">
        <v>247</v>
      </c>
      <c r="F2045" s="60">
        <v>4.0183084308459778</v>
      </c>
      <c r="G2045" s="61">
        <v>622227</v>
      </c>
      <c r="H2045" s="61">
        <v>3.226106404660726</v>
      </c>
      <c r="I2045" s="61">
        <f>(I1861+I1884+I1999)/3</f>
        <v>101.49273488034656</v>
      </c>
      <c r="J2045" s="61">
        <v>485653127.82342899</v>
      </c>
      <c r="K2045" s="61">
        <v>109.60929675990161</v>
      </c>
      <c r="L2045" s="61">
        <v>8850.3749248372042</v>
      </c>
      <c r="M2045" s="61">
        <f t="shared" si="91"/>
        <v>67.447341790627817</v>
      </c>
      <c r="N2045" s="60">
        <v>66.813000000000002</v>
      </c>
    </row>
    <row r="2046" spans="1:14" x14ac:dyDescent="0.4">
      <c r="A2046" s="68">
        <v>91</v>
      </c>
      <c r="B2046" s="5" t="s">
        <v>178</v>
      </c>
      <c r="C2046" s="5">
        <v>2019</v>
      </c>
      <c r="D2046" s="5" t="s">
        <v>249</v>
      </c>
      <c r="E2046" s="5" t="s">
        <v>247</v>
      </c>
      <c r="F2046" s="60">
        <v>4.1816445561936124</v>
      </c>
      <c r="G2046" s="61">
        <v>622028</v>
      </c>
      <c r="H2046" s="61">
        <v>2.022148687277209</v>
      </c>
      <c r="I2046" s="61">
        <f>(I1885+I2000+I1862)/3</f>
        <v>102.57714138194177</v>
      </c>
      <c r="J2046" s="61">
        <v>417589860.078767</v>
      </c>
      <c r="K2046" s="61">
        <v>108.84457746221405</v>
      </c>
      <c r="L2046" s="61">
        <v>8909.6538759125979</v>
      </c>
      <c r="M2046" s="61">
        <f t="shared" si="91"/>
        <v>67.432023017491005</v>
      </c>
      <c r="N2046" s="60">
        <v>67.150000000000006</v>
      </c>
    </row>
    <row r="2047" spans="1:14" x14ac:dyDescent="0.4">
      <c r="A2047" s="68">
        <v>91</v>
      </c>
      <c r="B2047" s="5" t="s">
        <v>178</v>
      </c>
      <c r="C2047" s="5">
        <v>2020</v>
      </c>
      <c r="D2047" s="5" t="s">
        <v>249</v>
      </c>
      <c r="E2047" s="5" t="s">
        <v>247</v>
      </c>
      <c r="F2047" s="60">
        <v>4.0675609120143701</v>
      </c>
      <c r="G2047" s="61">
        <v>621306</v>
      </c>
      <c r="H2047" s="61">
        <v>-0.17560591681662174</v>
      </c>
      <c r="I2047" s="61">
        <f>(I1863+I1886+I2001)/3</f>
        <v>102.93909361587514</v>
      </c>
      <c r="J2047" s="61">
        <v>530903011.481089</v>
      </c>
      <c r="K2047" s="61">
        <v>87.006018081720626</v>
      </c>
      <c r="L2047" s="61">
        <v>7677.3713210681672</v>
      </c>
      <c r="M2047" s="61">
        <f t="shared" si="91"/>
        <v>67.414716810122982</v>
      </c>
      <c r="N2047" s="60">
        <v>67.488</v>
      </c>
    </row>
    <row r="2048" spans="1:14" x14ac:dyDescent="0.4">
      <c r="A2048" s="68">
        <v>91</v>
      </c>
      <c r="B2048" s="5" t="s">
        <v>178</v>
      </c>
      <c r="C2048" s="5">
        <v>2021</v>
      </c>
      <c r="D2048" s="5" t="s">
        <v>249</v>
      </c>
      <c r="E2048" s="5" t="s">
        <v>247</v>
      </c>
      <c r="F2048" s="60">
        <f>(F2045+F2046+F2047)/3</f>
        <v>4.0891712996846534</v>
      </c>
      <c r="G2048" s="61">
        <v>619211</v>
      </c>
      <c r="H2048" s="61">
        <v>4.7262426101297734</v>
      </c>
      <c r="I2048" s="61">
        <f>(I1864+I1887+I2002)/3</f>
        <v>106.16930104746386</v>
      </c>
      <c r="J2048" s="61">
        <v>693740795.71382999</v>
      </c>
      <c r="K2048" s="61">
        <v>105.02999324334688</v>
      </c>
      <c r="L2048" s="61">
        <v>9465.9615302779384</v>
      </c>
      <c r="M2048" s="61">
        <f t="shared" si="91"/>
        <v>67.431360539413944</v>
      </c>
      <c r="N2048" s="60">
        <v>67.825999999999993</v>
      </c>
    </row>
    <row r="2049" spans="1:14" x14ac:dyDescent="0.4">
      <c r="A2049" s="68">
        <v>91</v>
      </c>
      <c r="B2049" s="5" t="s">
        <v>178</v>
      </c>
      <c r="C2049" s="5">
        <v>2022</v>
      </c>
      <c r="D2049" s="5" t="s">
        <v>249</v>
      </c>
      <c r="E2049" s="5" t="s">
        <v>247</v>
      </c>
      <c r="F2049" s="60">
        <f>(F2046+F2047+F2048)/3</f>
        <v>4.1127922559642123</v>
      </c>
      <c r="G2049" s="61">
        <v>617213</v>
      </c>
      <c r="H2049" s="61">
        <v>12.355322150880468</v>
      </c>
      <c r="I2049" s="61">
        <f>(I1865+I1888+I2003)/3</f>
        <v>118.36820405416654</v>
      </c>
      <c r="J2049" s="61">
        <v>872558550.29381502</v>
      </c>
      <c r="K2049" s="61">
        <v>125.89860462949302</v>
      </c>
      <c r="L2049" s="61">
        <v>10093.43870072661</v>
      </c>
      <c r="M2049" s="61">
        <f t="shared" si="91"/>
        <v>67.426033455675977</v>
      </c>
      <c r="N2049" s="60">
        <v>68.164000000000001</v>
      </c>
    </row>
    <row r="2050" spans="1:14" hidden="1" x14ac:dyDescent="0.4">
      <c r="A2050" s="68">
        <v>92</v>
      </c>
      <c r="B2050" s="5" t="s">
        <v>179</v>
      </c>
      <c r="C2050" s="5">
        <v>2000</v>
      </c>
      <c r="D2050" s="5" t="s">
        <v>250</v>
      </c>
      <c r="E2050" s="5" t="s">
        <v>247</v>
      </c>
      <c r="F2050" s="60">
        <v>1.1513631079467046</v>
      </c>
      <c r="G2050" s="61">
        <v>28554415</v>
      </c>
      <c r="H2050" s="61">
        <v>-1.7675986844836302</v>
      </c>
      <c r="I2050" s="61">
        <v>114.84902140629301</v>
      </c>
      <c r="J2050" s="61">
        <v>426553283.86063403</v>
      </c>
      <c r="K2050" s="61">
        <v>53.440305838878466</v>
      </c>
      <c r="L2050" s="61">
        <v>1492.37707519531</v>
      </c>
      <c r="M2050" s="61">
        <v>38.05010155721056</v>
      </c>
      <c r="N2050" s="60">
        <v>53.335000000000001</v>
      </c>
    </row>
    <row r="2051" spans="1:14" hidden="1" x14ac:dyDescent="0.4">
      <c r="A2051" s="68">
        <v>92</v>
      </c>
      <c r="B2051" s="5" t="s">
        <v>179</v>
      </c>
      <c r="C2051" s="5">
        <v>2001</v>
      </c>
      <c r="D2051" s="5" t="s">
        <v>250</v>
      </c>
      <c r="E2051" s="5" t="s">
        <v>247</v>
      </c>
      <c r="F2051" s="60">
        <v>1.2538153605222961</v>
      </c>
      <c r="G2051" s="61">
        <v>28930097</v>
      </c>
      <c r="H2051" s="61">
        <v>0.61452291175534413</v>
      </c>
      <c r="I2051" s="61">
        <v>110.20423984865</v>
      </c>
      <c r="J2051" s="61">
        <v>2824557251.5200601</v>
      </c>
      <c r="K2051" s="61">
        <v>53.491571018787113</v>
      </c>
      <c r="L2051" s="61">
        <v>1500.36340332031</v>
      </c>
      <c r="M2051" s="61">
        <v>41.068654861758311</v>
      </c>
      <c r="N2051" s="60">
        <v>53.661999999999999</v>
      </c>
    </row>
    <row r="2052" spans="1:14" hidden="1" x14ac:dyDescent="0.4">
      <c r="A2052" s="68">
        <v>92</v>
      </c>
      <c r="B2052" s="5" t="s">
        <v>179</v>
      </c>
      <c r="C2052" s="5">
        <v>2002</v>
      </c>
      <c r="D2052" s="5" t="s">
        <v>250</v>
      </c>
      <c r="E2052" s="5" t="s">
        <v>247</v>
      </c>
      <c r="F2052" s="60">
        <v>1.2787602898482371</v>
      </c>
      <c r="G2052" s="61">
        <v>29301817</v>
      </c>
      <c r="H2052" s="61">
        <v>0.95955933943483274</v>
      </c>
      <c r="I2052" s="61">
        <v>109.706728075976</v>
      </c>
      <c r="J2052" s="61">
        <v>480355698.04986298</v>
      </c>
      <c r="K2052" s="61">
        <v>54.310127914209993</v>
      </c>
      <c r="L2052" s="61">
        <v>1590.4873046875</v>
      </c>
      <c r="M2052" s="61">
        <v>42.184218421842189</v>
      </c>
      <c r="N2052" s="60">
        <v>53.99</v>
      </c>
    </row>
    <row r="2053" spans="1:14" hidden="1" x14ac:dyDescent="0.4">
      <c r="A2053" s="68">
        <v>92</v>
      </c>
      <c r="B2053" s="5" t="s">
        <v>179</v>
      </c>
      <c r="C2053" s="5">
        <v>2003</v>
      </c>
      <c r="D2053" s="5" t="s">
        <v>250</v>
      </c>
      <c r="E2053" s="5" t="s">
        <v>247</v>
      </c>
      <c r="F2053" s="60">
        <v>1.2558835140909341</v>
      </c>
      <c r="G2053" s="61">
        <v>29661270</v>
      </c>
      <c r="H2053" s="61">
        <v>0.86040825531392784</v>
      </c>
      <c r="I2053" s="61">
        <v>108.88204736414001</v>
      </c>
      <c r="J2053" s="61">
        <v>2312829823.2508898</v>
      </c>
      <c r="K2053" s="61">
        <v>52.331858266992334</v>
      </c>
      <c r="L2053" s="61">
        <v>1936.09020996094</v>
      </c>
      <c r="M2053" s="61">
        <v>43.920145190562607</v>
      </c>
      <c r="N2053" s="60">
        <v>54.317</v>
      </c>
    </row>
    <row r="2054" spans="1:14" hidden="1" x14ac:dyDescent="0.4">
      <c r="A2054" s="68">
        <v>92</v>
      </c>
      <c r="B2054" s="5" t="s">
        <v>179</v>
      </c>
      <c r="C2054" s="5">
        <v>2004</v>
      </c>
      <c r="D2054" s="5" t="s">
        <v>250</v>
      </c>
      <c r="E2054" s="5" t="s">
        <v>247</v>
      </c>
      <c r="F2054" s="60">
        <v>1.3654589723846586</v>
      </c>
      <c r="G2054" s="61">
        <v>30033125</v>
      </c>
      <c r="H2054" s="61">
        <v>0.91354517913180189</v>
      </c>
      <c r="I2054" s="61">
        <v>106.985693641192</v>
      </c>
      <c r="J2054" s="61">
        <v>893325392.83582497</v>
      </c>
      <c r="K2054" s="61">
        <v>55.551638474453647</v>
      </c>
      <c r="L2054" s="61">
        <v>2177.798828125</v>
      </c>
      <c r="M2054" s="61">
        <v>43.923945990631026</v>
      </c>
      <c r="N2054" s="60">
        <v>54.643999999999998</v>
      </c>
    </row>
    <row r="2055" spans="1:14" hidden="1" x14ac:dyDescent="0.4">
      <c r="A2055" s="68">
        <v>92</v>
      </c>
      <c r="B2055" s="5" t="s">
        <v>179</v>
      </c>
      <c r="C2055" s="5">
        <v>2005</v>
      </c>
      <c r="D2055" s="5" t="s">
        <v>250</v>
      </c>
      <c r="E2055" s="5" t="s">
        <v>247</v>
      </c>
      <c r="F2055" s="60">
        <v>1.4320465411593399</v>
      </c>
      <c r="G2055" s="61">
        <v>30431902</v>
      </c>
      <c r="H2055" s="61">
        <v>0.88622137637533172</v>
      </c>
      <c r="I2055" s="61">
        <v>104.046050045699</v>
      </c>
      <c r="J2055" s="61">
        <v>1670609688.9287801</v>
      </c>
      <c r="K2055" s="61">
        <v>61.493827686323456</v>
      </c>
      <c r="L2055" s="61">
        <v>2237.576171875</v>
      </c>
      <c r="M2055" s="61">
        <v>43.327333504757007</v>
      </c>
      <c r="N2055" s="60">
        <v>55.173999999999999</v>
      </c>
    </row>
    <row r="2056" spans="1:14" hidden="1" x14ac:dyDescent="0.4">
      <c r="A2056" s="68">
        <v>92</v>
      </c>
      <c r="B2056" s="5" t="s">
        <v>179</v>
      </c>
      <c r="C2056" s="5">
        <v>2006</v>
      </c>
      <c r="D2056" s="5" t="s">
        <v>250</v>
      </c>
      <c r="E2056" s="5" t="s">
        <v>247</v>
      </c>
      <c r="F2056" s="60">
        <v>1.4591823013650753</v>
      </c>
      <c r="G2056" s="61">
        <v>30833022</v>
      </c>
      <c r="H2056" s="61">
        <v>1.4453667845756542</v>
      </c>
      <c r="I2056" s="61">
        <v>104.53336367424799</v>
      </c>
      <c r="J2056" s="61">
        <v>2460787164.1843901</v>
      </c>
      <c r="K2056" s="61">
        <v>64.672197778715443</v>
      </c>
      <c r="L2056" s="61">
        <v>2433.21264648438</v>
      </c>
      <c r="M2056" s="61">
        <v>42.284718765554999</v>
      </c>
      <c r="N2056" s="60">
        <v>55.746000000000002</v>
      </c>
    </row>
    <row r="2057" spans="1:14" hidden="1" x14ac:dyDescent="0.4">
      <c r="A2057" s="68">
        <v>92</v>
      </c>
      <c r="B2057" s="5" t="s">
        <v>179</v>
      </c>
      <c r="C2057" s="5">
        <v>2007</v>
      </c>
      <c r="D2057" s="5" t="s">
        <v>250</v>
      </c>
      <c r="E2057" s="5" t="s">
        <v>247</v>
      </c>
      <c r="F2057" s="60">
        <v>1.4837365777006375</v>
      </c>
      <c r="G2057" s="61">
        <v>31232633</v>
      </c>
      <c r="H2057" s="61">
        <v>3.1715441234209152</v>
      </c>
      <c r="I2057" s="61">
        <v>103.610013600524</v>
      </c>
      <c r="J2057" s="61">
        <v>2825801376.44064</v>
      </c>
      <c r="K2057" s="61">
        <v>71.349646779665747</v>
      </c>
      <c r="L2057" s="61">
        <v>2751.42358398438</v>
      </c>
      <c r="M2057" s="61">
        <v>40.820312499999993</v>
      </c>
      <c r="N2057" s="60">
        <v>56.317</v>
      </c>
    </row>
    <row r="2058" spans="1:14" hidden="1" x14ac:dyDescent="0.4">
      <c r="A2058" s="68">
        <v>92</v>
      </c>
      <c r="B2058" s="5" t="s">
        <v>179</v>
      </c>
      <c r="C2058" s="5">
        <v>2008</v>
      </c>
      <c r="D2058" s="5" t="s">
        <v>250</v>
      </c>
      <c r="E2058" s="5" t="s">
        <v>247</v>
      </c>
      <c r="F2058" s="60">
        <v>1.5372281428109731</v>
      </c>
      <c r="G2058" s="61">
        <v>31634992</v>
      </c>
      <c r="H2058" s="61">
        <v>4.8303863930625965</v>
      </c>
      <c r="I2058" s="61">
        <v>103.34918644880899</v>
      </c>
      <c r="J2058" s="61">
        <v>2466288357.3723402</v>
      </c>
      <c r="K2058" s="61">
        <v>77.83447164256016</v>
      </c>
      <c r="L2058" s="61">
        <v>3180.17065429688</v>
      </c>
      <c r="M2058" s="61">
        <v>39.672514619883046</v>
      </c>
      <c r="N2058" s="60">
        <v>56.886000000000003</v>
      </c>
    </row>
    <row r="2059" spans="1:14" hidden="1" x14ac:dyDescent="0.4">
      <c r="A2059" s="68">
        <v>92</v>
      </c>
      <c r="B2059" s="5" t="s">
        <v>179</v>
      </c>
      <c r="C2059" s="5">
        <v>2009</v>
      </c>
      <c r="D2059" s="5" t="s">
        <v>250</v>
      </c>
      <c r="E2059" s="5" t="s">
        <v>247</v>
      </c>
      <c r="F2059" s="60">
        <v>1.5218889365021748</v>
      </c>
      <c r="G2059" s="61">
        <v>32042877</v>
      </c>
      <c r="H2059" s="61">
        <v>-0.45255878055276355</v>
      </c>
      <c r="I2059" s="61">
        <v>104.817780205376</v>
      </c>
      <c r="J2059" s="61">
        <v>1970323920.0134599</v>
      </c>
      <c r="K2059" s="61">
        <v>62.370956015226945</v>
      </c>
      <c r="L2059" s="61">
        <v>3118.1416015625</v>
      </c>
      <c r="M2059" s="61">
        <v>37.148876404494388</v>
      </c>
      <c r="N2059" s="60">
        <v>57.451999999999998</v>
      </c>
    </row>
    <row r="2060" spans="1:14" hidden="1" x14ac:dyDescent="0.4">
      <c r="A2060" s="68">
        <v>92</v>
      </c>
      <c r="B2060" s="5" t="s">
        <v>179</v>
      </c>
      <c r="C2060" s="5">
        <v>2010</v>
      </c>
      <c r="D2060" s="5" t="s">
        <v>250</v>
      </c>
      <c r="E2060" s="5" t="s">
        <v>247</v>
      </c>
      <c r="F2060" s="60">
        <v>1.5940155611304714</v>
      </c>
      <c r="G2060" s="61">
        <v>32464865</v>
      </c>
      <c r="H2060" s="61">
        <v>0.64750104746296699</v>
      </c>
      <c r="I2060" s="61">
        <v>100</v>
      </c>
      <c r="J2060" s="61">
        <v>1240625859.1140399</v>
      </c>
      <c r="K2060" s="61">
        <v>69.541979610144011</v>
      </c>
      <c r="L2060" s="61">
        <v>3067.85180664063</v>
      </c>
      <c r="M2060" s="61">
        <v>38.672470076169752</v>
      </c>
      <c r="N2060" s="60">
        <v>58.018000000000001</v>
      </c>
    </row>
    <row r="2061" spans="1:14" hidden="1" x14ac:dyDescent="0.4">
      <c r="A2061" s="68">
        <v>92</v>
      </c>
      <c r="B2061" s="5" t="s">
        <v>179</v>
      </c>
      <c r="C2061" s="5">
        <v>2011</v>
      </c>
      <c r="D2061" s="5" t="s">
        <v>250</v>
      </c>
      <c r="E2061" s="5" t="s">
        <v>247</v>
      </c>
      <c r="F2061" s="60">
        <v>1.6996113415698337</v>
      </c>
      <c r="G2061" s="61">
        <v>32903699</v>
      </c>
      <c r="H2061" s="61">
        <v>-0.59884490717114147</v>
      </c>
      <c r="I2061" s="61">
        <v>97.500626369403605</v>
      </c>
      <c r="J2061" s="61">
        <v>2521362080.6555901</v>
      </c>
      <c r="K2061" s="61">
        <v>76.825871490624706</v>
      </c>
      <c r="L2061" s="61">
        <v>3302.453125</v>
      </c>
      <c r="M2061" s="61">
        <v>39.773179466772781</v>
      </c>
      <c r="N2061" s="60">
        <v>58.581000000000003</v>
      </c>
    </row>
    <row r="2062" spans="1:14" hidden="1" x14ac:dyDescent="0.4">
      <c r="A2062" s="68">
        <v>92</v>
      </c>
      <c r="B2062" s="5" t="s">
        <v>179</v>
      </c>
      <c r="C2062" s="5">
        <v>2012</v>
      </c>
      <c r="D2062" s="5" t="s">
        <v>250</v>
      </c>
      <c r="E2062" s="5" t="s">
        <v>247</v>
      </c>
      <c r="F2062" s="60">
        <v>1.7412960458433753</v>
      </c>
      <c r="G2062" s="61">
        <v>33352169</v>
      </c>
      <c r="H2062" s="61">
        <v>0.53317246192638379</v>
      </c>
      <c r="I2062" s="61">
        <v>95.382894167397197</v>
      </c>
      <c r="J2062" s="61">
        <v>2841954371.3845401</v>
      </c>
      <c r="K2062" s="61">
        <v>78.222101895607182</v>
      </c>
      <c r="L2062" s="61">
        <v>3164.00463867188</v>
      </c>
      <c r="M2062" s="61">
        <v>39.710144927536234</v>
      </c>
      <c r="N2062" s="60">
        <v>59.142000000000003</v>
      </c>
    </row>
    <row r="2063" spans="1:14" hidden="1" x14ac:dyDescent="0.4">
      <c r="A2063" s="68">
        <v>92</v>
      </c>
      <c r="B2063" s="5" t="s">
        <v>179</v>
      </c>
      <c r="C2063" s="5">
        <v>2013</v>
      </c>
      <c r="D2063" s="5" t="s">
        <v>250</v>
      </c>
      <c r="E2063" s="5" t="s">
        <v>247</v>
      </c>
      <c r="F2063" s="60">
        <v>1.7038310824784644</v>
      </c>
      <c r="G2063" s="61">
        <v>33803527</v>
      </c>
      <c r="H2063" s="61">
        <v>1.2602624825603499</v>
      </c>
      <c r="I2063" s="61">
        <v>97.011067495111106</v>
      </c>
      <c r="J2063" s="61">
        <v>3360909924.3642101</v>
      </c>
      <c r="K2063" s="61">
        <v>73.857756531531805</v>
      </c>
      <c r="L2063" s="61">
        <v>3377.6435546875</v>
      </c>
      <c r="M2063" s="61">
        <v>37.883891420645931</v>
      </c>
      <c r="N2063" s="60">
        <v>59.7</v>
      </c>
    </row>
    <row r="2064" spans="1:14" hidden="1" x14ac:dyDescent="0.4">
      <c r="A2064" s="68">
        <v>92</v>
      </c>
      <c r="B2064" s="5" t="s">
        <v>179</v>
      </c>
      <c r="C2064" s="5">
        <v>2014</v>
      </c>
      <c r="D2064" s="5" t="s">
        <v>250</v>
      </c>
      <c r="E2064" s="5" t="s">
        <v>247</v>
      </c>
      <c r="F2064" s="60">
        <v>1.71369617616228</v>
      </c>
      <c r="G2064" s="61">
        <v>34248603</v>
      </c>
      <c r="H2064" s="61">
        <v>0.21543776242867807</v>
      </c>
      <c r="I2064" s="61">
        <v>97.079353810410396</v>
      </c>
      <c r="J2064" s="61">
        <v>3525384612.4380102</v>
      </c>
      <c r="K2064" s="61">
        <v>71.89356675393978</v>
      </c>
      <c r="L2064" s="61">
        <v>3430.53442382813</v>
      </c>
      <c r="M2064" s="61">
        <v>40.594991527019388</v>
      </c>
      <c r="N2064" s="60">
        <v>60.256</v>
      </c>
    </row>
    <row r="2065" spans="1:14" hidden="1" x14ac:dyDescent="0.4">
      <c r="A2065" s="68">
        <v>92</v>
      </c>
      <c r="B2065" s="5" t="s">
        <v>179</v>
      </c>
      <c r="C2065" s="5">
        <v>2015</v>
      </c>
      <c r="D2065" s="5" t="s">
        <v>250</v>
      </c>
      <c r="E2065" s="5" t="s">
        <v>247</v>
      </c>
      <c r="F2065" s="60">
        <v>1.7405335304395346</v>
      </c>
      <c r="G2065" s="61">
        <v>34680458</v>
      </c>
      <c r="H2065" s="61">
        <v>3.1729353096712458</v>
      </c>
      <c r="I2065" s="61">
        <v>96.836377694351498</v>
      </c>
      <c r="J2065" s="61">
        <v>3252913902.3566599</v>
      </c>
      <c r="K2065" s="61">
        <v>67.288675925384851</v>
      </c>
      <c r="L2065" s="61">
        <v>3139.22827148438</v>
      </c>
      <c r="M2065" s="61">
        <f>(M1697+M1950+M2019)/3</f>
        <v>44.795289598264738</v>
      </c>
      <c r="N2065" s="60">
        <v>60.808999999999997</v>
      </c>
    </row>
    <row r="2066" spans="1:14" hidden="1" x14ac:dyDescent="0.4">
      <c r="A2066" s="68">
        <v>92</v>
      </c>
      <c r="B2066" s="5" t="s">
        <v>179</v>
      </c>
      <c r="C2066" s="5">
        <v>2016</v>
      </c>
      <c r="D2066" s="5" t="s">
        <v>250</v>
      </c>
      <c r="E2066" s="5" t="s">
        <v>247</v>
      </c>
      <c r="F2066" s="60">
        <v>1.7173055695824089</v>
      </c>
      <c r="G2066" s="61">
        <v>35107264</v>
      </c>
      <c r="H2066" s="61">
        <v>0.96988386804991933</v>
      </c>
      <c r="I2066" s="61">
        <v>98.976698892358499</v>
      </c>
      <c r="J2066" s="61">
        <v>2153363904.9351501</v>
      </c>
      <c r="K2066" s="61">
        <v>71.12266038168643</v>
      </c>
      <c r="L2066" s="61">
        <v>3132.9521484375</v>
      </c>
      <c r="M2066" s="61">
        <f>(M1951+M1698+M2020)/3</f>
        <v>45.266237681597509</v>
      </c>
      <c r="N2066" s="60">
        <v>61.36</v>
      </c>
    </row>
    <row r="2067" spans="1:14" hidden="1" x14ac:dyDescent="0.4">
      <c r="A2067" s="68">
        <v>92</v>
      </c>
      <c r="B2067" s="5" t="s">
        <v>179</v>
      </c>
      <c r="C2067" s="5">
        <v>2017</v>
      </c>
      <c r="D2067" s="5" t="s">
        <v>250</v>
      </c>
      <c r="E2067" s="5" t="s">
        <v>247</v>
      </c>
      <c r="F2067" s="60">
        <v>1.7736629145678007</v>
      </c>
      <c r="G2067" s="61">
        <v>35528115</v>
      </c>
      <c r="H2067" s="61">
        <v>-6.0891014293190437E-2</v>
      </c>
      <c r="I2067" s="61">
        <v>98.638452372159506</v>
      </c>
      <c r="J2067" s="61">
        <v>2680109856.2123699</v>
      </c>
      <c r="K2067" s="61">
        <v>74.173357878657313</v>
      </c>
      <c r="L2067" s="61">
        <v>3288.50268554688</v>
      </c>
      <c r="M2067" s="61">
        <f>(M1699+M1952+M2021)/3</f>
        <v>45.3019766532517</v>
      </c>
      <c r="N2067" s="60">
        <v>61.908000000000001</v>
      </c>
    </row>
    <row r="2068" spans="1:14" hidden="1" x14ac:dyDescent="0.4">
      <c r="A2068" s="68">
        <v>92</v>
      </c>
      <c r="B2068" s="5" t="s">
        <v>179</v>
      </c>
      <c r="C2068" s="5">
        <v>2018</v>
      </c>
      <c r="D2068" s="5" t="s">
        <v>250</v>
      </c>
      <c r="E2068" s="5" t="s">
        <v>247</v>
      </c>
      <c r="F2068" s="60">
        <v>1.7893279609600563</v>
      </c>
      <c r="G2068" s="61">
        <v>35927511</v>
      </c>
      <c r="H2068" s="61">
        <v>0.93918163753197348</v>
      </c>
      <c r="I2068" s="61">
        <v>99.415107870397307</v>
      </c>
      <c r="J2068" s="61">
        <v>3544387229.2782202</v>
      </c>
      <c r="K2068" s="61">
        <v>77.254887524398924</v>
      </c>
      <c r="L2068" s="61">
        <v>3492.67260742188</v>
      </c>
      <c r="M2068" s="61">
        <f>(M1700+M1953+M2022)/3</f>
        <v>45.121167977704637</v>
      </c>
      <c r="N2068" s="60">
        <v>62.453000000000003</v>
      </c>
    </row>
    <row r="2069" spans="1:14" hidden="1" x14ac:dyDescent="0.4">
      <c r="A2069" s="68">
        <v>92</v>
      </c>
      <c r="B2069" s="5" t="s">
        <v>179</v>
      </c>
      <c r="C2069" s="5">
        <v>2019</v>
      </c>
      <c r="D2069" s="5" t="s">
        <v>250</v>
      </c>
      <c r="E2069" s="5" t="s">
        <v>247</v>
      </c>
      <c r="F2069" s="60">
        <v>1.9553080165912637</v>
      </c>
      <c r="G2069" s="61">
        <v>36304408</v>
      </c>
      <c r="H2069" s="61">
        <v>0.8168054564852838</v>
      </c>
      <c r="I2069" s="61">
        <v>100.19444769267</v>
      </c>
      <c r="J2069" s="61">
        <v>1720825003.13095</v>
      </c>
      <c r="K2069" s="61">
        <v>75.998115879842175</v>
      </c>
      <c r="L2069" s="61">
        <v>3498.58276367188</v>
      </c>
      <c r="M2069" s="61">
        <f>(M1701+M1954+M2023)/3</f>
        <v>45.229794104184613</v>
      </c>
      <c r="N2069" s="60">
        <v>62.994</v>
      </c>
    </row>
    <row r="2070" spans="1:14" hidden="1" x14ac:dyDescent="0.4">
      <c r="A2070" s="68">
        <v>92</v>
      </c>
      <c r="B2070" s="5" t="s">
        <v>179</v>
      </c>
      <c r="C2070" s="5">
        <v>2020</v>
      </c>
      <c r="D2070" s="5" t="s">
        <v>250</v>
      </c>
      <c r="E2070" s="5" t="s">
        <v>247</v>
      </c>
      <c r="F2070" s="60">
        <v>1.8185263873099922</v>
      </c>
      <c r="G2070" s="61">
        <v>36688772</v>
      </c>
      <c r="H2070" s="61">
        <v>0.14241796207909374</v>
      </c>
      <c r="I2070" s="61">
        <v>100.94967932308801</v>
      </c>
      <c r="J2070" s="61">
        <v>1418713118.6115301</v>
      </c>
      <c r="K2070" s="61">
        <v>68.84380339043642</v>
      </c>
      <c r="L2070" s="61">
        <v>3258.26904296875</v>
      </c>
      <c r="M2070" s="61">
        <f>(M1702+M1955+M2024)/3</f>
        <v>45.217646245046986</v>
      </c>
      <c r="N2070" s="60">
        <v>63.531999999999996</v>
      </c>
    </row>
    <row r="2071" spans="1:14" hidden="1" x14ac:dyDescent="0.4">
      <c r="A2071" s="68">
        <v>92</v>
      </c>
      <c r="B2071" s="5" t="s">
        <v>179</v>
      </c>
      <c r="C2071" s="5">
        <v>2021</v>
      </c>
      <c r="D2071" s="5" t="s">
        <v>250</v>
      </c>
      <c r="E2071" s="5" t="s">
        <v>247</v>
      </c>
      <c r="F2071" s="60">
        <f>(F2068+F2069+F2070)/3</f>
        <v>1.8543874549537707</v>
      </c>
      <c r="G2071" s="61">
        <v>37076584</v>
      </c>
      <c r="H2071" s="61">
        <v>2.3945371427277706</v>
      </c>
      <c r="I2071" s="61">
        <v>101.64750518957599</v>
      </c>
      <c r="J2071" s="61">
        <v>2264148625.4106998</v>
      </c>
      <c r="K2071" s="61">
        <v>75.632194187461309</v>
      </c>
      <c r="L2071" s="61">
        <v>3767.52490234375</v>
      </c>
      <c r="M2071" s="61">
        <f>(M1703+M1956+M2025)/3</f>
        <v>45.18953610897875</v>
      </c>
      <c r="N2071" s="60">
        <v>64.064999999999998</v>
      </c>
    </row>
    <row r="2072" spans="1:14" hidden="1" x14ac:dyDescent="0.4">
      <c r="A2072" s="68">
        <v>92</v>
      </c>
      <c r="B2072" s="5" t="s">
        <v>179</v>
      </c>
      <c r="C2072" s="5">
        <v>2022</v>
      </c>
      <c r="D2072" s="5" t="s">
        <v>250</v>
      </c>
      <c r="E2072" s="5" t="s">
        <v>247</v>
      </c>
      <c r="F2072" s="60">
        <f>(F2069+F2070+F2071)/3</f>
        <v>1.8760739529516754</v>
      </c>
      <c r="G2072" s="61">
        <v>37457971</v>
      </c>
      <c r="H2072" s="61">
        <v>3.0515118903607004</v>
      </c>
      <c r="I2072" s="61">
        <v>97.785848542648296</v>
      </c>
      <c r="J2072" s="61">
        <v>2177845609.3735099</v>
      </c>
      <c r="K2072" s="61">
        <v>101.1158824741121</v>
      </c>
      <c r="L2072" s="61">
        <v>3441.99145507813</v>
      </c>
      <c r="M2072" s="61">
        <f>(M1704+M1957+M2026)/3</f>
        <v>45.212325486070114</v>
      </c>
      <c r="N2072" s="60">
        <v>64.596000000000004</v>
      </c>
    </row>
    <row r="2073" spans="1:14" hidden="1" x14ac:dyDescent="0.4">
      <c r="A2073" s="67">
        <v>93</v>
      </c>
      <c r="B2073" s="5" t="s">
        <v>180</v>
      </c>
      <c r="C2073" s="5">
        <v>2000</v>
      </c>
      <c r="D2073" s="5" t="s">
        <v>246</v>
      </c>
      <c r="E2073" s="5" t="s">
        <v>247</v>
      </c>
      <c r="F2073" s="60">
        <v>8.0305011592140138E-2</v>
      </c>
      <c r="G2073" s="61">
        <v>17768505</v>
      </c>
      <c r="H2073" s="61">
        <v>11.615552870032658</v>
      </c>
      <c r="I2073" s="61">
        <f>(I1889+I1820+I1797)/3</f>
        <v>195.40091331986955</v>
      </c>
      <c r="J2073" s="61">
        <v>139300000</v>
      </c>
      <c r="K2073" s="61">
        <f>(K1820+K1889+K1797)/3</f>
        <v>52.388054983799613</v>
      </c>
      <c r="L2073" s="61">
        <v>333.77513834821502</v>
      </c>
      <c r="M2073" s="61">
        <v>3.7878787878787881</v>
      </c>
      <c r="N2073" s="60">
        <v>29.097999999999999</v>
      </c>
    </row>
    <row r="2074" spans="1:14" hidden="1" x14ac:dyDescent="0.4">
      <c r="A2074" s="67">
        <v>93</v>
      </c>
      <c r="B2074" s="5" t="s">
        <v>180</v>
      </c>
      <c r="C2074" s="5">
        <v>2001</v>
      </c>
      <c r="D2074" s="5" t="s">
        <v>246</v>
      </c>
      <c r="E2074" s="5" t="s">
        <v>247</v>
      </c>
      <c r="F2074" s="60">
        <v>7.7466769143429925E-2</v>
      </c>
      <c r="G2074" s="61">
        <v>18220716</v>
      </c>
      <c r="H2074" s="61">
        <v>14.78207109145859</v>
      </c>
      <c r="I2074" s="61">
        <f>(I1890+I1821+I1798)/3</f>
        <v>157.29614323060335</v>
      </c>
      <c r="J2074" s="61">
        <v>255435491.40000001</v>
      </c>
      <c r="K2074" s="61">
        <f>(K1890+K1821+K1798)/3</f>
        <v>51.840197120441822</v>
      </c>
      <c r="L2074" s="61">
        <v>310.09506251584526</v>
      </c>
      <c r="M2074" s="61">
        <v>3.8461538461538463</v>
      </c>
      <c r="N2074" s="60">
        <v>29.277000000000001</v>
      </c>
    </row>
    <row r="2075" spans="1:14" hidden="1" x14ac:dyDescent="0.4">
      <c r="A2075" s="67">
        <v>93</v>
      </c>
      <c r="B2075" s="5" t="s">
        <v>180</v>
      </c>
      <c r="C2075" s="5">
        <v>2002</v>
      </c>
      <c r="D2075" s="5" t="s">
        <v>246</v>
      </c>
      <c r="E2075" s="5" t="s">
        <v>247</v>
      </c>
      <c r="F2075" s="60">
        <v>8.4028057636539838E-2</v>
      </c>
      <c r="G2075" s="61">
        <v>18694946</v>
      </c>
      <c r="H2075" s="61">
        <v>9.8318774351525491</v>
      </c>
      <c r="I2075" s="61">
        <f>(I1891+I1822+I1799)/3</f>
        <v>136.47747448642926</v>
      </c>
      <c r="J2075" s="61">
        <v>347252830.5</v>
      </c>
      <c r="K2075" s="61">
        <f>(K1891+K1822+K1799)/3</f>
        <v>54.457136647215556</v>
      </c>
      <c r="L2075" s="61">
        <v>318.30899252675749</v>
      </c>
      <c r="M2075" s="61">
        <v>2.9197080291970803</v>
      </c>
      <c r="N2075" s="60">
        <v>29.457000000000001</v>
      </c>
    </row>
    <row r="2076" spans="1:14" hidden="1" x14ac:dyDescent="0.4">
      <c r="A2076" s="67">
        <v>93</v>
      </c>
      <c r="B2076" s="5" t="s">
        <v>180</v>
      </c>
      <c r="C2076" s="5">
        <v>2003</v>
      </c>
      <c r="D2076" s="5" t="s">
        <v>246</v>
      </c>
      <c r="E2076" s="5" t="s">
        <v>247</v>
      </c>
      <c r="F2076" s="60">
        <v>9.9266400142514977E-2</v>
      </c>
      <c r="G2076" s="61">
        <v>19186754</v>
      </c>
      <c r="H2076" s="61">
        <v>3.640147317501004</v>
      </c>
      <c r="I2076" s="61">
        <f>(I1892+I1823+I1800)/3</f>
        <v>100.7155221349883</v>
      </c>
      <c r="J2076" s="61">
        <v>336698400.80000001</v>
      </c>
      <c r="K2076" s="61">
        <f>(K1892+K1823+K1800)/3</f>
        <v>48.175653845408782</v>
      </c>
      <c r="L2076" s="61">
        <v>343.12874708148217</v>
      </c>
      <c r="M2076" s="61">
        <v>1.8072289156626504</v>
      </c>
      <c r="N2076" s="60">
        <v>29.637</v>
      </c>
    </row>
    <row r="2077" spans="1:14" hidden="1" x14ac:dyDescent="0.4">
      <c r="A2077" s="67">
        <v>93</v>
      </c>
      <c r="B2077" s="5" t="s">
        <v>180</v>
      </c>
      <c r="C2077" s="5">
        <v>2004</v>
      </c>
      <c r="D2077" s="5" t="s">
        <v>246</v>
      </c>
      <c r="E2077" s="5" t="s">
        <v>247</v>
      </c>
      <c r="F2077" s="60">
        <v>9.6981829007224435E-2</v>
      </c>
      <c r="G2077" s="61">
        <v>19694411</v>
      </c>
      <c r="H2077" s="61">
        <v>5.7942646054460312</v>
      </c>
      <c r="I2077" s="61">
        <f>(I1893+I1824+I1801)/3</f>
        <v>94.388710018294091</v>
      </c>
      <c r="J2077" s="61">
        <v>475513572.80000001</v>
      </c>
      <c r="K2077" s="61">
        <f>(K1893+K1824+K1801)/3</f>
        <v>53.422299900769097</v>
      </c>
      <c r="L2077" s="61">
        <v>403.02071310269946</v>
      </c>
      <c r="M2077" s="61">
        <v>2.3668639053254439</v>
      </c>
      <c r="N2077" s="60">
        <v>29.818000000000001</v>
      </c>
    </row>
    <row r="2078" spans="1:14" hidden="1" x14ac:dyDescent="0.4">
      <c r="A2078" s="67">
        <v>93</v>
      </c>
      <c r="B2078" s="5" t="s">
        <v>180</v>
      </c>
      <c r="C2078" s="5">
        <v>2005</v>
      </c>
      <c r="D2078" s="5" t="s">
        <v>246</v>
      </c>
      <c r="E2078" s="5" t="s">
        <v>247</v>
      </c>
      <c r="F2078" s="60">
        <v>8.4562384834403481E-2</v>
      </c>
      <c r="G2078" s="61">
        <v>20211114</v>
      </c>
      <c r="H2078" s="61">
        <v>7.3310479826829607</v>
      </c>
      <c r="I2078" s="61">
        <f>(I1894+I1825+I1802)/3</f>
        <v>96.907749210874883</v>
      </c>
      <c r="J2078" s="61">
        <v>122413755.58</v>
      </c>
      <c r="K2078" s="61">
        <f>(K1894+K1825+K1802)/3</f>
        <v>57.330370926659356</v>
      </c>
      <c r="L2078" s="61">
        <v>438.79347273716468</v>
      </c>
      <c r="M2078" s="61">
        <v>1.3245033112582782</v>
      </c>
      <c r="N2078" s="60">
        <v>29.998999999999999</v>
      </c>
    </row>
    <row r="2079" spans="1:14" hidden="1" x14ac:dyDescent="0.4">
      <c r="A2079" s="67">
        <v>93</v>
      </c>
      <c r="B2079" s="5" t="s">
        <v>180</v>
      </c>
      <c r="C2079" s="5">
        <v>2006</v>
      </c>
      <c r="D2079" s="5" t="s">
        <v>246</v>
      </c>
      <c r="E2079" s="5" t="s">
        <v>247</v>
      </c>
      <c r="F2079" s="60">
        <v>8.9747377288425495E-2</v>
      </c>
      <c r="G2079" s="61">
        <v>20735982</v>
      </c>
      <c r="H2079" s="61">
        <v>7.4613445396577731</v>
      </c>
      <c r="I2079" s="61">
        <f>(I1895+I1826+I1803)/3</f>
        <v>96.626510966331935</v>
      </c>
      <c r="J2079" s="61">
        <v>251141650.25</v>
      </c>
      <c r="K2079" s="61">
        <f>(K1895+K1826+K1803)/3</f>
        <v>60.845874586688829</v>
      </c>
      <c r="L2079" s="61">
        <v>458.61515200648461</v>
      </c>
      <c r="M2079" s="61">
        <v>1.2345679012345678</v>
      </c>
      <c r="N2079" s="60">
        <v>30.181999999999999</v>
      </c>
    </row>
    <row r="2080" spans="1:14" hidden="1" x14ac:dyDescent="0.4">
      <c r="A2080" s="67">
        <v>93</v>
      </c>
      <c r="B2080" s="5" t="s">
        <v>180</v>
      </c>
      <c r="C2080" s="5">
        <v>2007</v>
      </c>
      <c r="D2080" s="5" t="s">
        <v>246</v>
      </c>
      <c r="E2080" s="5" t="s">
        <v>247</v>
      </c>
      <c r="F2080" s="60">
        <v>0.10482360082202904</v>
      </c>
      <c r="G2080" s="61">
        <v>21280513</v>
      </c>
      <c r="H2080" s="61">
        <v>7.43627840440044</v>
      </c>
      <c r="I2080" s="61">
        <f>(I1896+I1827+I1804)/3</f>
        <v>98.154997731175698</v>
      </c>
      <c r="J2080" s="61">
        <v>416689348.42080998</v>
      </c>
      <c r="K2080" s="61">
        <f>(K1896+K1827+K1804)/3</f>
        <v>63.152936412405154</v>
      </c>
      <c r="L2080" s="61">
        <v>508.04489562542403</v>
      </c>
      <c r="M2080" s="61">
        <v>0.50761421319796962</v>
      </c>
      <c r="N2080" s="60">
        <v>30.364000000000001</v>
      </c>
    </row>
    <row r="2081" spans="1:14" hidden="1" x14ac:dyDescent="0.4">
      <c r="A2081" s="67">
        <v>93</v>
      </c>
      <c r="B2081" s="5" t="s">
        <v>180</v>
      </c>
      <c r="C2081" s="5">
        <v>2008</v>
      </c>
      <c r="D2081" s="5" t="s">
        <v>246</v>
      </c>
      <c r="E2081" s="5" t="s">
        <v>247</v>
      </c>
      <c r="F2081" s="60">
        <v>0.10247843830678538</v>
      </c>
      <c r="G2081" s="61">
        <v>21845571</v>
      </c>
      <c r="H2081" s="61">
        <v>5.1528040750931154</v>
      </c>
      <c r="I2081" s="61">
        <f>(I1897+I1828+I1805)/3</f>
        <v>102.12853932763494</v>
      </c>
      <c r="J2081" s="61">
        <v>641399415.78425097</v>
      </c>
      <c r="K2081" s="61">
        <f>(K1828+K1897+K1805)/3</f>
        <v>68.515508246505277</v>
      </c>
      <c r="L2081" s="61">
        <v>591.43983760618346</v>
      </c>
      <c r="M2081" s="61">
        <v>1.0256410256410255</v>
      </c>
      <c r="N2081" s="60">
        <v>30.832000000000001</v>
      </c>
    </row>
    <row r="2082" spans="1:14" hidden="1" x14ac:dyDescent="0.4">
      <c r="A2082" s="67">
        <v>93</v>
      </c>
      <c r="B2082" s="5" t="s">
        <v>180</v>
      </c>
      <c r="C2082" s="5">
        <v>2009</v>
      </c>
      <c r="D2082" s="5" t="s">
        <v>246</v>
      </c>
      <c r="E2082" s="5" t="s">
        <v>247</v>
      </c>
      <c r="F2082" s="60">
        <v>0.11117073575122144</v>
      </c>
      <c r="G2082" s="61">
        <v>22436660</v>
      </c>
      <c r="H2082" s="61">
        <v>1.4713732319651598</v>
      </c>
      <c r="I2082" s="61">
        <f>(I1898+I1829+I1806)/3</f>
        <v>103.52320021042863</v>
      </c>
      <c r="J2082" s="61">
        <v>930100407.77999997</v>
      </c>
      <c r="K2082" s="61">
        <f>(K1898+K1806+K1829)/3</f>
        <v>58.460842687452093</v>
      </c>
      <c r="L2082" s="61">
        <v>546.60073246251739</v>
      </c>
      <c r="M2082" s="61">
        <v>0.90497737556561098</v>
      </c>
      <c r="N2082" s="60">
        <v>31.327999999999999</v>
      </c>
    </row>
    <row r="2083" spans="1:14" hidden="1" x14ac:dyDescent="0.4">
      <c r="A2083" s="67">
        <v>93</v>
      </c>
      <c r="B2083" s="5" t="s">
        <v>180</v>
      </c>
      <c r="C2083" s="5">
        <v>2010</v>
      </c>
      <c r="D2083" s="5" t="s">
        <v>246</v>
      </c>
      <c r="E2083" s="5" t="s">
        <v>247</v>
      </c>
      <c r="F2083" s="60">
        <v>0.11617544338206712</v>
      </c>
      <c r="G2083" s="61">
        <v>23073723</v>
      </c>
      <c r="H2083" s="61">
        <v>7.6452279872526674</v>
      </c>
      <c r="I2083" s="61">
        <v>100</v>
      </c>
      <c r="J2083" s="61">
        <v>1258453096.82496</v>
      </c>
      <c r="K2083" s="61">
        <f>(K1899+K1830+K1807)/3</f>
        <v>59.317731578275527</v>
      </c>
      <c r="L2083" s="61">
        <v>494.58402200043867</v>
      </c>
      <c r="M2083" s="61">
        <v>0.84033613445378164</v>
      </c>
      <c r="N2083" s="60">
        <v>31.83</v>
      </c>
    </row>
    <row r="2084" spans="1:14" hidden="1" x14ac:dyDescent="0.4">
      <c r="A2084" s="67">
        <v>93</v>
      </c>
      <c r="B2084" s="5" t="s">
        <v>180</v>
      </c>
      <c r="C2084" s="5">
        <v>2011</v>
      </c>
      <c r="D2084" s="5" t="s">
        <v>246</v>
      </c>
      <c r="E2084" s="5" t="s">
        <v>247</v>
      </c>
      <c r="F2084" s="60">
        <v>0.13864653324114082</v>
      </c>
      <c r="G2084" s="61">
        <v>23760421</v>
      </c>
      <c r="H2084" s="61">
        <v>2.3483622904499839</v>
      </c>
      <c r="I2084" s="61">
        <f>(I1900+I1831+I1808)/3</f>
        <v>97.163060500352955</v>
      </c>
      <c r="J2084" s="61">
        <v>3663937118.45157</v>
      </c>
      <c r="K2084" s="61">
        <f>(K1900+K1831+K1808)/3</f>
        <v>59.242031300410964</v>
      </c>
      <c r="L2084" s="61">
        <v>615.2786597811529</v>
      </c>
      <c r="M2084" s="61">
        <v>4.9645390070921982</v>
      </c>
      <c r="N2084" s="60">
        <v>32.335999999999999</v>
      </c>
    </row>
    <row r="2085" spans="1:14" hidden="1" x14ac:dyDescent="0.4">
      <c r="A2085" s="67">
        <v>93</v>
      </c>
      <c r="B2085" s="5" t="s">
        <v>180</v>
      </c>
      <c r="C2085" s="5">
        <v>2012</v>
      </c>
      <c r="D2085" s="5" t="s">
        <v>246</v>
      </c>
      <c r="E2085" s="5" t="s">
        <v>247</v>
      </c>
      <c r="F2085" s="60">
        <v>0.14867926479230661</v>
      </c>
      <c r="G2085" s="61">
        <v>24487611</v>
      </c>
      <c r="H2085" s="61">
        <v>3.1752345743067707</v>
      </c>
      <c r="I2085" s="61">
        <f>(I1832+I1901+I1809)/3</f>
        <v>88.735334396866051</v>
      </c>
      <c r="J2085" s="61">
        <v>5635092658.6184196</v>
      </c>
      <c r="K2085" s="61">
        <f>(K1901+K1832+K1809)/3</f>
        <v>57.298462623586055</v>
      </c>
      <c r="L2085" s="61">
        <v>681.49212857369048</v>
      </c>
      <c r="M2085" s="61">
        <v>2.2900763358778624</v>
      </c>
      <c r="N2085" s="60">
        <v>32.845999999999997</v>
      </c>
    </row>
    <row r="2086" spans="1:14" hidden="1" x14ac:dyDescent="0.4">
      <c r="A2086" s="67">
        <v>93</v>
      </c>
      <c r="B2086" s="5" t="s">
        <v>180</v>
      </c>
      <c r="C2086" s="5">
        <v>2013</v>
      </c>
      <c r="D2086" s="5" t="s">
        <v>246</v>
      </c>
      <c r="E2086" s="5" t="s">
        <v>247</v>
      </c>
      <c r="F2086" s="60">
        <v>0.16436496967277214</v>
      </c>
      <c r="G2086" s="61">
        <v>25251731</v>
      </c>
      <c r="H2086" s="61">
        <v>2.6012362690510429</v>
      </c>
      <c r="I2086" s="61">
        <f>(I1833+I1902+I1810)/3</f>
        <v>81.043649064223359</v>
      </c>
      <c r="J2086" s="61">
        <v>6697422432.4601002</v>
      </c>
      <c r="K2086" s="61">
        <f>(K1902+K1833+K1810)/3</f>
        <v>61.037268442180782</v>
      </c>
      <c r="L2086" s="61">
        <v>681.06511419744118</v>
      </c>
      <c r="M2086" s="61">
        <v>7.118644067796609</v>
      </c>
      <c r="N2086" s="60">
        <v>33.36</v>
      </c>
    </row>
    <row r="2087" spans="1:14" hidden="1" x14ac:dyDescent="0.4">
      <c r="A2087" s="67">
        <v>93</v>
      </c>
      <c r="B2087" s="5" t="s">
        <v>180</v>
      </c>
      <c r="C2087" s="5">
        <v>2014</v>
      </c>
      <c r="D2087" s="5" t="s">
        <v>246</v>
      </c>
      <c r="E2087" s="5" t="s">
        <v>247</v>
      </c>
      <c r="F2087" s="60">
        <v>0.1852357936093901</v>
      </c>
      <c r="G2087" s="61">
        <v>26038704</v>
      </c>
      <c r="H2087" s="61">
        <v>1.0858708962557984</v>
      </c>
      <c r="I2087" s="61">
        <f>(G1719+I1903+I1834)/3</f>
        <v>1506517.6223595664</v>
      </c>
      <c r="J2087" s="61">
        <v>4998799334.3562098</v>
      </c>
      <c r="K2087" s="61">
        <f>(K1903+K1811+K1834)/3</f>
        <v>63.490852451244713</v>
      </c>
      <c r="L2087" s="61">
        <v>690.44321814427644</v>
      </c>
      <c r="M2087" s="61">
        <v>19.896640826873384</v>
      </c>
      <c r="N2087" s="60">
        <v>33.878</v>
      </c>
    </row>
    <row r="2088" spans="1:14" hidden="1" x14ac:dyDescent="0.4">
      <c r="A2088" s="67">
        <v>93</v>
      </c>
      <c r="B2088" s="5" t="s">
        <v>180</v>
      </c>
      <c r="C2088" s="5">
        <v>2015</v>
      </c>
      <c r="D2088" s="5" t="s">
        <v>246</v>
      </c>
      <c r="E2088" s="5" t="s">
        <v>247</v>
      </c>
      <c r="F2088" s="60">
        <v>0.20408485620554237</v>
      </c>
      <c r="G2088" s="61">
        <v>26843246</v>
      </c>
      <c r="H2088" s="61">
        <v>7.0599503354501536</v>
      </c>
      <c r="I2088" s="61">
        <f>(I1904+I1835+I1812)/3</f>
        <v>87.400203659594851</v>
      </c>
      <c r="J2088" s="61">
        <v>3868353884.9499998</v>
      </c>
      <c r="K2088" s="61">
        <f>(K1835+K1904+K1812)/3</f>
        <v>64.829709076714565</v>
      </c>
      <c r="L2088" s="61">
        <v>603.83851377791473</v>
      </c>
      <c r="M2088" s="63">
        <f t="shared" ref="M2088:M2095" si="92">(M2087+M2086+M2085)/3</f>
        <v>9.768453743515952</v>
      </c>
      <c r="N2088" s="60">
        <v>34.4</v>
      </c>
    </row>
    <row r="2089" spans="1:14" hidden="1" x14ac:dyDescent="0.4">
      <c r="A2089" s="67">
        <v>93</v>
      </c>
      <c r="B2089" s="5" t="s">
        <v>180</v>
      </c>
      <c r="C2089" s="5">
        <v>2016</v>
      </c>
      <c r="D2089" s="5" t="s">
        <v>246</v>
      </c>
      <c r="E2089" s="5" t="s">
        <v>247</v>
      </c>
      <c r="F2089" s="60">
        <v>0.26154213820500671</v>
      </c>
      <c r="G2089" s="61">
        <v>27696493</v>
      </c>
      <c r="H2089" s="61">
        <v>12.160891291542498</v>
      </c>
      <c r="I2089" s="61">
        <f>(I1905+I1836+I1813)/3</f>
        <v>86.593505112274059</v>
      </c>
      <c r="J2089" s="61">
        <v>3128149928.6999998</v>
      </c>
      <c r="K2089" s="61">
        <f>(K1905+K1836+K1813)/3</f>
        <v>64.132038803394536</v>
      </c>
      <c r="L2089" s="61">
        <v>435.76099100962398</v>
      </c>
      <c r="M2089" s="63">
        <f t="shared" si="92"/>
        <v>12.261246212728649</v>
      </c>
      <c r="N2089" s="60">
        <v>34.926000000000002</v>
      </c>
    </row>
    <row r="2090" spans="1:14" hidden="1" x14ac:dyDescent="0.4">
      <c r="A2090" s="67">
        <v>93</v>
      </c>
      <c r="B2090" s="5" t="s">
        <v>180</v>
      </c>
      <c r="C2090" s="5">
        <v>2017</v>
      </c>
      <c r="D2090" s="5" t="s">
        <v>246</v>
      </c>
      <c r="E2090" s="5" t="s">
        <v>247</v>
      </c>
      <c r="F2090" s="60">
        <v>0.25069793980218236</v>
      </c>
      <c r="G2090" s="61">
        <v>28569441</v>
      </c>
      <c r="H2090" s="61">
        <v>7.9780124016527054</v>
      </c>
      <c r="I2090" s="61">
        <f>(I2087+I2088+I2089)/3</f>
        <v>502230.53868944611</v>
      </c>
      <c r="J2090" s="61">
        <v>2319071971.47682</v>
      </c>
      <c r="K2090" s="61">
        <f>(K2087+K2088+K2089)/3</f>
        <v>64.15086677711794</v>
      </c>
      <c r="L2090" s="61">
        <v>464.29472126447246</v>
      </c>
      <c r="M2090" s="63">
        <f t="shared" si="92"/>
        <v>13.975446927705994</v>
      </c>
      <c r="N2090" s="60">
        <v>35.454999999999998</v>
      </c>
    </row>
    <row r="2091" spans="1:14" hidden="1" x14ac:dyDescent="0.4">
      <c r="A2091" s="67">
        <v>93</v>
      </c>
      <c r="B2091" s="5" t="s">
        <v>180</v>
      </c>
      <c r="C2091" s="5">
        <v>2018</v>
      </c>
      <c r="D2091" s="5" t="s">
        <v>246</v>
      </c>
      <c r="E2091" s="5" t="s">
        <v>247</v>
      </c>
      <c r="F2091" s="60">
        <v>0.23365716782811569</v>
      </c>
      <c r="G2091" s="61">
        <v>29423878</v>
      </c>
      <c r="H2091" s="61">
        <v>3.7951119088061205</v>
      </c>
      <c r="I2091" s="61">
        <f>(I1907+I1838+I1815)/3</f>
        <v>90.713126353319808</v>
      </c>
      <c r="J2091" s="61">
        <v>1678061191.8310599</v>
      </c>
      <c r="K2091" s="61">
        <f>(K1907+K1815+K1838)/3</f>
        <v>66.240850792609265</v>
      </c>
      <c r="L2091" s="61">
        <v>510.37999649846779</v>
      </c>
      <c r="M2091" s="63">
        <f t="shared" si="92"/>
        <v>12.001715627983531</v>
      </c>
      <c r="N2091" s="60">
        <v>35.988</v>
      </c>
    </row>
    <row r="2092" spans="1:14" hidden="1" x14ac:dyDescent="0.4">
      <c r="A2092" s="67">
        <v>93</v>
      </c>
      <c r="B2092" s="5" t="s">
        <v>180</v>
      </c>
      <c r="C2092" s="5">
        <v>2019</v>
      </c>
      <c r="D2092" s="5" t="s">
        <v>246</v>
      </c>
      <c r="E2092" s="5" t="s">
        <v>247</v>
      </c>
      <c r="F2092" s="60">
        <v>0.2486396585571457</v>
      </c>
      <c r="G2092" s="61">
        <v>30285595</v>
      </c>
      <c r="H2092" s="61">
        <v>4.6776543218508522</v>
      </c>
      <c r="I2092" s="61">
        <f>(I1908+I1839+I1816)/3</f>
        <v>97.237605049204774</v>
      </c>
      <c r="J2092" s="61">
        <v>3379329136.1392899</v>
      </c>
      <c r="K2092" s="61">
        <f>(K1908+K1839+K1816)/3</f>
        <v>64.542915799906467</v>
      </c>
      <c r="L2092" s="61">
        <v>512.21576378383998</v>
      </c>
      <c r="M2092" s="63">
        <f t="shared" si="92"/>
        <v>12.746136256139392</v>
      </c>
      <c r="N2092" s="60">
        <v>36.527999999999999</v>
      </c>
    </row>
    <row r="2093" spans="1:14" hidden="1" x14ac:dyDescent="0.4">
      <c r="A2093" s="67">
        <v>93</v>
      </c>
      <c r="B2093" s="5" t="s">
        <v>180</v>
      </c>
      <c r="C2093" s="5">
        <v>2020</v>
      </c>
      <c r="D2093" s="5" t="s">
        <v>246</v>
      </c>
      <c r="E2093" s="5" t="s">
        <v>247</v>
      </c>
      <c r="F2093" s="60">
        <v>0.22276755271521267</v>
      </c>
      <c r="G2093" s="61">
        <v>31178239</v>
      </c>
      <c r="H2093" s="61">
        <v>3.1716630641704029</v>
      </c>
      <c r="I2093" s="61">
        <f>(I1909+I1817+I1840)/3</f>
        <v>100.39416917836452</v>
      </c>
      <c r="J2093" s="61">
        <v>3187942207.1496201</v>
      </c>
      <c r="K2093" s="61">
        <f>(K1909+K1840+K1817)/3</f>
        <v>57.464952671236212</v>
      </c>
      <c r="L2093" s="61">
        <v>456.58192899510567</v>
      </c>
      <c r="M2093" s="63">
        <f t="shared" si="92"/>
        <v>12.90776627060964</v>
      </c>
      <c r="N2093" s="60">
        <v>37.073999999999998</v>
      </c>
    </row>
    <row r="2094" spans="1:14" hidden="1" x14ac:dyDescent="0.4">
      <c r="A2094" s="67">
        <v>93</v>
      </c>
      <c r="B2094" s="5" t="s">
        <v>180</v>
      </c>
      <c r="C2094" s="5">
        <v>2021</v>
      </c>
      <c r="D2094" s="5" t="s">
        <v>246</v>
      </c>
      <c r="E2094" s="5" t="s">
        <v>247</v>
      </c>
      <c r="F2094" s="60">
        <f>(F2091+F2092+F2093)/3</f>
        <v>0.235021459700158</v>
      </c>
      <c r="G2094" s="61">
        <v>32077072</v>
      </c>
      <c r="H2094" s="61">
        <v>4.5505719978286265</v>
      </c>
      <c r="I2094" s="61">
        <f>(I1910+I1841+I1818)/3</f>
        <v>97.768800293109337</v>
      </c>
      <c r="J2094" s="61">
        <v>5295396105.2541599</v>
      </c>
      <c r="K2094" s="61">
        <f>(K1910+K1841+K1818)/3</f>
        <v>61.634330249725963</v>
      </c>
      <c r="L2094" s="61">
        <v>504.03778714310658</v>
      </c>
      <c r="M2094" s="63">
        <f t="shared" si="92"/>
        <v>12.551872718244189</v>
      </c>
      <c r="N2094" s="60">
        <v>37.628</v>
      </c>
    </row>
    <row r="2095" spans="1:14" hidden="1" x14ac:dyDescent="0.4">
      <c r="A2095" s="67">
        <v>93</v>
      </c>
      <c r="B2095" s="5" t="s">
        <v>180</v>
      </c>
      <c r="C2095" s="5">
        <v>2022</v>
      </c>
      <c r="D2095" s="5" t="s">
        <v>246</v>
      </c>
      <c r="E2095" s="5" t="s">
        <v>247</v>
      </c>
      <c r="F2095" s="60">
        <f>(F2092+F2093+F2094)/3</f>
        <v>0.23547622365750545</v>
      </c>
      <c r="G2095" s="61">
        <v>32969518</v>
      </c>
      <c r="H2095" s="61">
        <v>6.400914741751663</v>
      </c>
      <c r="I2095" s="61">
        <f>(I1911+I1842+I1819)/3</f>
        <v>102.01349098762927</v>
      </c>
      <c r="J2095" s="61">
        <v>2539017295.6480198</v>
      </c>
      <c r="K2095" s="61">
        <f>(K1911+K1842+K1819)/3</f>
        <v>68.98249006435438</v>
      </c>
      <c r="L2095" s="61">
        <v>558.29860644822088</v>
      </c>
      <c r="M2095" s="63">
        <f t="shared" si="92"/>
        <v>12.735258414997739</v>
      </c>
      <c r="N2095" s="60">
        <v>38.186999999999998</v>
      </c>
    </row>
    <row r="2096" spans="1:14" hidden="1" x14ac:dyDescent="0.4">
      <c r="A2096" s="67">
        <v>94</v>
      </c>
      <c r="B2096" s="5" t="s">
        <v>4</v>
      </c>
      <c r="C2096" s="5">
        <v>2000</v>
      </c>
      <c r="D2096" s="5" t="s">
        <v>250</v>
      </c>
      <c r="E2096" s="5" t="s">
        <v>247</v>
      </c>
      <c r="F2096" s="60">
        <v>0.20730886673670876</v>
      </c>
      <c r="G2096" s="61">
        <v>45538332</v>
      </c>
      <c r="H2096" s="61">
        <v>2.4617739880438307</v>
      </c>
      <c r="I2096" s="61">
        <f>(I1935+I2004+I2050)/3</f>
        <v>147.05350500294603</v>
      </c>
      <c r="J2096" s="61">
        <v>254789765.469466</v>
      </c>
      <c r="K2096" s="61">
        <f>(K1935+K2004+K2050)/3</f>
        <v>78.089096786717633</v>
      </c>
      <c r="L2096" s="61">
        <v>195.55099566638557</v>
      </c>
      <c r="M2096" s="61">
        <v>29.849137931034488</v>
      </c>
      <c r="N2096" s="60">
        <v>27.024999999999999</v>
      </c>
    </row>
    <row r="2097" spans="1:14" hidden="1" x14ac:dyDescent="0.4">
      <c r="A2097" s="67">
        <v>94</v>
      </c>
      <c r="B2097" s="5" t="s">
        <v>4</v>
      </c>
      <c r="C2097" s="5">
        <v>2001</v>
      </c>
      <c r="D2097" s="5" t="s">
        <v>250</v>
      </c>
      <c r="E2097" s="5" t="s">
        <v>247</v>
      </c>
      <c r="F2097" s="60">
        <v>0.18150237056204449</v>
      </c>
      <c r="G2097" s="61">
        <v>46014826</v>
      </c>
      <c r="H2097" s="61">
        <v>24.844464778418484</v>
      </c>
      <c r="I2097" s="61">
        <f>(I2005+I1936+I2051)/3</f>
        <v>148.72074256169216</v>
      </c>
      <c r="J2097" s="61">
        <v>208303564.37206599</v>
      </c>
      <c r="K2097" s="61">
        <f>(K1936+K2005+K2051)/3</f>
        <v>76.670370119379584</v>
      </c>
      <c r="L2097" s="61">
        <v>140.77616393091301</v>
      </c>
      <c r="M2097" s="61">
        <v>29.146341463414632</v>
      </c>
      <c r="N2097" s="60">
        <v>27.207999999999998</v>
      </c>
    </row>
    <row r="2098" spans="1:14" hidden="1" x14ac:dyDescent="0.4">
      <c r="A2098" s="67">
        <v>94</v>
      </c>
      <c r="B2098" s="5" t="s">
        <v>4</v>
      </c>
      <c r="C2098" s="5">
        <v>2002</v>
      </c>
      <c r="D2098" s="5" t="s">
        <v>250</v>
      </c>
      <c r="E2098" s="5" t="s">
        <v>247</v>
      </c>
      <c r="F2098" s="60">
        <v>0.17945694330686404</v>
      </c>
      <c r="G2098" s="61">
        <v>46480230</v>
      </c>
      <c r="H2098" s="61">
        <v>41.508928001895157</v>
      </c>
      <c r="I2098" s="61">
        <f>(I1937+I2006+I2052)/3</f>
        <v>94.621581065016798</v>
      </c>
      <c r="J2098" s="61">
        <v>150511225.81386599</v>
      </c>
      <c r="K2098" s="61">
        <f>(K1937+K2006+K2052)/3</f>
        <v>76.537636876111222</v>
      </c>
      <c r="L2098" s="61">
        <v>145.81753386500236</v>
      </c>
      <c r="M2098" s="61">
        <v>33.04668304668305</v>
      </c>
      <c r="N2098" s="60">
        <v>27.390999999999998</v>
      </c>
    </row>
    <row r="2099" spans="1:14" hidden="1" x14ac:dyDescent="0.4">
      <c r="A2099" s="67">
        <v>94</v>
      </c>
      <c r="B2099" s="5" t="s">
        <v>4</v>
      </c>
      <c r="C2099" s="5">
        <v>2003</v>
      </c>
      <c r="D2099" s="5" t="s">
        <v>250</v>
      </c>
      <c r="E2099" s="5" t="s">
        <v>247</v>
      </c>
      <c r="F2099" s="60">
        <v>0.22347912625982455</v>
      </c>
      <c r="G2099" s="61">
        <v>46924293</v>
      </c>
      <c r="H2099" s="61">
        <v>20.496539408423132</v>
      </c>
      <c r="I2099" s="61">
        <f>(I1938+I2007+I2053)/3</f>
        <v>98.053684881118031</v>
      </c>
      <c r="J2099" s="61">
        <v>248882510.026366</v>
      </c>
      <c r="K2099" s="61">
        <f>(K1938+K2007+K2053)/3</f>
        <v>75.983092038372234</v>
      </c>
      <c r="L2099" s="61">
        <v>223.06377589262084</v>
      </c>
      <c r="M2099" s="61">
        <v>30.604288499025341</v>
      </c>
      <c r="N2099" s="60">
        <v>27.574999999999999</v>
      </c>
    </row>
    <row r="2100" spans="1:14" hidden="1" x14ac:dyDescent="0.4">
      <c r="A2100" s="67">
        <v>94</v>
      </c>
      <c r="B2100" s="5" t="s">
        <v>4</v>
      </c>
      <c r="C2100" s="5">
        <v>2004</v>
      </c>
      <c r="D2100" s="5" t="s">
        <v>250</v>
      </c>
      <c r="E2100" s="5" t="s">
        <v>247</v>
      </c>
      <c r="F2100" s="60">
        <v>0.21691037344149408</v>
      </c>
      <c r="G2100" s="61">
        <v>47338446</v>
      </c>
      <c r="H2100" s="61">
        <v>3.6011280791430096</v>
      </c>
      <c r="I2100" s="61">
        <f>(I1939+I2008+I2054)/3</f>
        <v>101.9801593523581</v>
      </c>
      <c r="J2100" s="61">
        <v>211364294.975748</v>
      </c>
      <c r="K2100" s="61">
        <f>(K2008+K1939+K2054)/3</f>
        <v>87.366587128934611</v>
      </c>
      <c r="L2100" s="61">
        <v>223.22984697057663</v>
      </c>
      <c r="M2100" s="61">
        <v>30.8</v>
      </c>
      <c r="N2100" s="60">
        <v>27.76</v>
      </c>
    </row>
    <row r="2101" spans="1:14" hidden="1" x14ac:dyDescent="0.4">
      <c r="A2101" s="67">
        <v>94</v>
      </c>
      <c r="B2101" s="5" t="s">
        <v>4</v>
      </c>
      <c r="C2101" s="5">
        <v>2005</v>
      </c>
      <c r="D2101" s="5" t="s">
        <v>250</v>
      </c>
      <c r="E2101" s="5" t="s">
        <v>247</v>
      </c>
      <c r="F2101" s="60">
        <v>0.22747868698219825</v>
      </c>
      <c r="G2101" s="61">
        <v>47724471</v>
      </c>
      <c r="H2101" s="61">
        <v>19.163529903831829</v>
      </c>
      <c r="I2101" s="61">
        <f>(I1940+I2009+I2055)/3</f>
        <v>102.4021476277897</v>
      </c>
      <c r="J2101" s="61">
        <v>234904379.02759799</v>
      </c>
      <c r="K2101" s="61">
        <f>(K1940+K2009+K2055)/3</f>
        <v>90.703462378581833</v>
      </c>
      <c r="L2101" s="61">
        <v>251.1703569958963</v>
      </c>
      <c r="M2101" s="61">
        <v>29.233680227057707</v>
      </c>
      <c r="N2101" s="60">
        <v>27.946000000000002</v>
      </c>
    </row>
    <row r="2102" spans="1:14" hidden="1" x14ac:dyDescent="0.4">
      <c r="A2102" s="67">
        <v>94</v>
      </c>
      <c r="B2102" s="5" t="s">
        <v>4</v>
      </c>
      <c r="C2102" s="5">
        <v>2006</v>
      </c>
      <c r="D2102" s="5" t="s">
        <v>250</v>
      </c>
      <c r="E2102" s="5" t="s">
        <v>247</v>
      </c>
      <c r="F2102" s="60">
        <v>0.20915493868630011</v>
      </c>
      <c r="G2102" s="61">
        <v>48088274</v>
      </c>
      <c r="H2102" s="61">
        <v>21.300498806447493</v>
      </c>
      <c r="I2102" s="61">
        <f>(I2010+I1941+I2056)/3</f>
        <v>102.96225125210886</v>
      </c>
      <c r="J2102" s="61">
        <v>275812653.01139098</v>
      </c>
      <c r="K2102" s="61">
        <f>(K1941+K2010+K2056)/3</f>
        <v>86.796894029576791</v>
      </c>
      <c r="L2102" s="61">
        <v>301.58191391586035</v>
      </c>
      <c r="M2102" s="61">
        <v>31.364562118126273</v>
      </c>
      <c r="N2102" s="60">
        <v>28.132000000000001</v>
      </c>
    </row>
    <row r="2103" spans="1:14" hidden="1" x14ac:dyDescent="0.4">
      <c r="A2103" s="67">
        <v>94</v>
      </c>
      <c r="B2103" s="5" t="s">
        <v>4</v>
      </c>
      <c r="C2103" s="5">
        <v>2007</v>
      </c>
      <c r="D2103" s="5" t="s">
        <v>250</v>
      </c>
      <c r="E2103" s="5" t="s">
        <v>247</v>
      </c>
      <c r="F2103" s="60">
        <v>0.21685126839156468</v>
      </c>
      <c r="G2103" s="61">
        <v>48445647</v>
      </c>
      <c r="H2103" s="61">
        <v>23.643908118330813</v>
      </c>
      <c r="I2103" s="61">
        <f>(I2011+I1942+I2057)/3</f>
        <v>125.68717291028558</v>
      </c>
      <c r="J2103" s="61">
        <v>709922015.30980504</v>
      </c>
      <c r="K2103" s="61">
        <f>(K1942+K2011+K2057)/3</f>
        <v>91.764709627652067</v>
      </c>
      <c r="L2103" s="61">
        <v>416.60043224422691</v>
      </c>
      <c r="M2103" s="61">
        <v>30.098039215686278</v>
      </c>
      <c r="N2103" s="60">
        <v>28.318999999999999</v>
      </c>
    </row>
    <row r="2104" spans="1:14" hidden="1" x14ac:dyDescent="0.4">
      <c r="A2104" s="67">
        <v>94</v>
      </c>
      <c r="B2104" s="5" t="s">
        <v>4</v>
      </c>
      <c r="C2104" s="5">
        <v>2008</v>
      </c>
      <c r="D2104" s="5" t="s">
        <v>250</v>
      </c>
      <c r="E2104" s="5" t="s">
        <v>247</v>
      </c>
      <c r="F2104" s="60">
        <v>0.16301423741674601</v>
      </c>
      <c r="G2104" s="61">
        <v>48729486</v>
      </c>
      <c r="H2104" s="61">
        <v>13.618657947242468</v>
      </c>
      <c r="I2104" s="61">
        <f>(I1943+I2012+I2058)/3</f>
        <v>102.86214117170476</v>
      </c>
      <c r="J2104" s="61">
        <v>863880447.31282794</v>
      </c>
      <c r="K2104" s="61">
        <f>(K1943+K2012+K2058)/3</f>
        <v>97.717565348056212</v>
      </c>
      <c r="L2104" s="61">
        <v>653.86600018596141</v>
      </c>
      <c r="M2104" s="61">
        <v>37.598944591029024</v>
      </c>
      <c r="N2104" s="60">
        <v>28.507000000000001</v>
      </c>
    </row>
    <row r="2105" spans="1:14" hidden="1" x14ac:dyDescent="0.4">
      <c r="A2105" s="67">
        <v>94</v>
      </c>
      <c r="B2105" s="5" t="s">
        <v>4</v>
      </c>
      <c r="C2105" s="5">
        <v>2009</v>
      </c>
      <c r="D2105" s="5" t="s">
        <v>250</v>
      </c>
      <c r="E2105" s="5" t="s">
        <v>247</v>
      </c>
      <c r="F2105" s="60">
        <v>0.1503820112340836</v>
      </c>
      <c r="G2105" s="61">
        <v>49015836</v>
      </c>
      <c r="H2105" s="61">
        <v>4.8785992463792383</v>
      </c>
      <c r="I2105" s="61">
        <f>(I2013+I1944+I2059)/3</f>
        <v>99.508878668442108</v>
      </c>
      <c r="J2105" s="61">
        <v>1078972200.98264</v>
      </c>
      <c r="K2105" s="61">
        <f>(K1944+K2059+K2013)/3</f>
        <v>84.064443594406185</v>
      </c>
      <c r="L2105" s="61">
        <v>752.94403589918738</v>
      </c>
      <c r="M2105" s="61">
        <v>30.298719772403981</v>
      </c>
      <c r="N2105" s="60">
        <v>28.695</v>
      </c>
    </row>
    <row r="2106" spans="1:14" hidden="1" x14ac:dyDescent="0.4">
      <c r="A2106" s="67">
        <v>94</v>
      </c>
      <c r="B2106" s="5" t="s">
        <v>4</v>
      </c>
      <c r="C2106" s="5">
        <v>2010</v>
      </c>
      <c r="D2106" s="5" t="s">
        <v>250</v>
      </c>
      <c r="E2106" s="5" t="s">
        <v>247</v>
      </c>
      <c r="F2106" s="60">
        <v>0.16463124811352225</v>
      </c>
      <c r="G2106" s="61">
        <v>49390988</v>
      </c>
      <c r="H2106" s="61">
        <v>7.0432118935294739</v>
      </c>
      <c r="I2106" s="61">
        <f>(I1945+I2014+I2060)/3</f>
        <v>98.978643240397432</v>
      </c>
      <c r="J2106" s="61">
        <v>901133534.87679696</v>
      </c>
      <c r="K2106" s="61">
        <f>(K1945+K2014+K2060)/3</f>
        <v>88.770918800054048</v>
      </c>
      <c r="L2106" s="61">
        <v>1003.033455060332</v>
      </c>
      <c r="M2106" s="61">
        <v>34.430379746835435</v>
      </c>
      <c r="N2106" s="60">
        <v>28.885000000000002</v>
      </c>
    </row>
    <row r="2107" spans="1:14" hidden="1" x14ac:dyDescent="0.4">
      <c r="A2107" s="67">
        <v>94</v>
      </c>
      <c r="B2107" s="5" t="s">
        <v>4</v>
      </c>
      <c r="C2107" s="5">
        <v>2011</v>
      </c>
      <c r="D2107" s="5" t="s">
        <v>250</v>
      </c>
      <c r="E2107" s="5" t="s">
        <v>247</v>
      </c>
      <c r="F2107" s="60">
        <v>0.17457542819670002</v>
      </c>
      <c r="G2107" s="61">
        <v>49794522</v>
      </c>
      <c r="H2107" s="61">
        <v>10.254576668266949</v>
      </c>
      <c r="I2107" s="61">
        <f>(I1946+I2015+I2061)/3</f>
        <v>100.74323711423534</v>
      </c>
      <c r="J2107" s="61">
        <v>2519813313.27459</v>
      </c>
      <c r="K2107" s="61">
        <f>(K2015+K1946+K2061)/3</f>
        <v>100.77014324275497</v>
      </c>
      <c r="L2107" s="61">
        <v>1204.4964722422833</v>
      </c>
      <c r="M2107" s="61">
        <v>31.851851851851855</v>
      </c>
      <c r="N2107" s="60">
        <v>29.074999999999999</v>
      </c>
    </row>
    <row r="2108" spans="1:14" hidden="1" x14ac:dyDescent="0.4">
      <c r="A2108" s="67">
        <v>94</v>
      </c>
      <c r="B2108" s="5" t="s">
        <v>4</v>
      </c>
      <c r="C2108" s="5">
        <v>2012</v>
      </c>
      <c r="D2108" s="5" t="s">
        <v>250</v>
      </c>
      <c r="E2108" s="5" t="s">
        <v>247</v>
      </c>
      <c r="F2108" s="60">
        <v>0.23824039040837497</v>
      </c>
      <c r="G2108" s="61">
        <v>50218185</v>
      </c>
      <c r="H2108" s="61">
        <v>3.1300969525296409</v>
      </c>
      <c r="I2108" s="61">
        <f>(I1947+I2016+I2062)/3</f>
        <v>100.86568777868483</v>
      </c>
      <c r="J2108" s="61">
        <v>1333856137.2703099</v>
      </c>
      <c r="K2108" s="61">
        <f>(K1947+K2016+K2062)/3</f>
        <v>99.53292965914784</v>
      </c>
      <c r="L2108" s="61">
        <v>1193.5476489600114</v>
      </c>
      <c r="M2108" s="61">
        <v>26.3986013986014</v>
      </c>
      <c r="N2108" s="60">
        <v>29.265999999999998</v>
      </c>
    </row>
    <row r="2109" spans="1:14" hidden="1" x14ac:dyDescent="0.4">
      <c r="A2109" s="67">
        <v>94</v>
      </c>
      <c r="B2109" s="5" t="s">
        <v>4</v>
      </c>
      <c r="C2109" s="5">
        <v>2013</v>
      </c>
      <c r="D2109" s="5" t="s">
        <v>250</v>
      </c>
      <c r="E2109" s="5" t="s">
        <v>247</v>
      </c>
      <c r="F2109" s="60">
        <v>0.26837013039757635</v>
      </c>
      <c r="G2109" s="61">
        <v>50648334</v>
      </c>
      <c r="H2109" s="61">
        <v>4.3780708432662294</v>
      </c>
      <c r="I2109" s="61">
        <f>(I1948+I2017+I2063)/3</f>
        <v>98.598058988560084</v>
      </c>
      <c r="J2109" s="61">
        <v>2254603965.4934502</v>
      </c>
      <c r="K2109" s="61">
        <f>(K2017+K1948+K2063)/3</f>
        <v>92.189523459214499</v>
      </c>
      <c r="L2109" s="61">
        <v>1189.9647653334719</v>
      </c>
      <c r="M2109" s="61">
        <v>24.720774385703649</v>
      </c>
      <c r="N2109" s="60">
        <v>29.457000000000001</v>
      </c>
    </row>
    <row r="2110" spans="1:14" hidden="1" x14ac:dyDescent="0.4">
      <c r="A2110" s="67">
        <v>94</v>
      </c>
      <c r="B2110" s="5" t="s">
        <v>4</v>
      </c>
      <c r="C2110" s="5">
        <v>2014</v>
      </c>
      <c r="D2110" s="5" t="s">
        <v>250</v>
      </c>
      <c r="E2110" s="5" t="s">
        <v>247</v>
      </c>
      <c r="F2110" s="60">
        <v>0.3335419520619694</v>
      </c>
      <c r="G2110" s="61">
        <v>51072436</v>
      </c>
      <c r="H2110" s="61">
        <v>4.1735313590314718</v>
      </c>
      <c r="I2110" s="61">
        <f>(I1949+I2018+I2064)/3</f>
        <v>86.687038934639233</v>
      </c>
      <c r="J2110" s="61">
        <v>2175015283.7771301</v>
      </c>
      <c r="K2110" s="61">
        <f>(K1949+K2018+K2064)/3</f>
        <v>90.94208333157691</v>
      </c>
      <c r="L2110" s="61">
        <v>1281.43871813127</v>
      </c>
      <c r="M2110" s="61">
        <v>24.284253578732105</v>
      </c>
      <c r="N2110" s="60">
        <v>29.65</v>
      </c>
    </row>
    <row r="2111" spans="1:14" hidden="1" x14ac:dyDescent="0.4">
      <c r="A2111" s="67">
        <v>94</v>
      </c>
      <c r="B2111" s="5" t="s">
        <v>4</v>
      </c>
      <c r="C2111" s="5">
        <v>2015</v>
      </c>
      <c r="D2111" s="5" t="s">
        <v>250</v>
      </c>
      <c r="E2111" s="5" t="s">
        <v>247</v>
      </c>
      <c r="F2111" s="60">
        <v>0.3697074596977788</v>
      </c>
      <c r="G2111" s="61">
        <v>51483949</v>
      </c>
      <c r="H2111" s="61">
        <v>4.1366967390832627</v>
      </c>
      <c r="I2111" s="61">
        <f>(I2065+I2019+I1950)/3</f>
        <v>89.408401391825279</v>
      </c>
      <c r="J2111" s="61">
        <v>4083839111.7118602</v>
      </c>
      <c r="K2111" s="61">
        <f>(K2019+K1950+K2065)/3</f>
        <v>78.096375299231795</v>
      </c>
      <c r="L2111" s="61">
        <v>1159.3402007453321</v>
      </c>
      <c r="M2111" s="63">
        <f t="shared" ref="M2111:M2118" si="93">(M2110+M2109+M2108)/3</f>
        <v>25.134543121012385</v>
      </c>
      <c r="N2111" s="60">
        <v>29.858000000000001</v>
      </c>
    </row>
    <row r="2112" spans="1:14" hidden="1" x14ac:dyDescent="0.4">
      <c r="A2112" s="67">
        <v>94</v>
      </c>
      <c r="B2112" s="5" t="s">
        <v>4</v>
      </c>
      <c r="C2112" s="5">
        <v>2016</v>
      </c>
      <c r="D2112" s="5" t="s">
        <v>250</v>
      </c>
      <c r="E2112" s="5" t="s">
        <v>247</v>
      </c>
      <c r="F2112" s="60">
        <v>0.42127212240864254</v>
      </c>
      <c r="G2112" s="61">
        <v>51892349</v>
      </c>
      <c r="H2112" s="61">
        <v>3.3537819436058527</v>
      </c>
      <c r="I2112" s="61">
        <f>(I1951+I2020+I2066)/3</f>
        <v>90.295395862876305</v>
      </c>
      <c r="J2112" s="61">
        <v>3278096409.8738499</v>
      </c>
      <c r="K2112" s="61">
        <f>(K2020+K1951+K2066)/3</f>
        <v>81.777053093451585</v>
      </c>
      <c r="L2112" s="61">
        <v>1218.217034078421</v>
      </c>
      <c r="M2112" s="63">
        <f t="shared" si="93"/>
        <v>24.713190361816046</v>
      </c>
      <c r="N2112" s="60">
        <v>30.082000000000001</v>
      </c>
    </row>
    <row r="2113" spans="1:14" hidden="1" x14ac:dyDescent="0.4">
      <c r="A2113" s="67">
        <v>94</v>
      </c>
      <c r="B2113" s="5" t="s">
        <v>4</v>
      </c>
      <c r="C2113" s="5">
        <v>2017</v>
      </c>
      <c r="D2113" s="5" t="s">
        <v>250</v>
      </c>
      <c r="E2113" s="5" t="s">
        <v>247</v>
      </c>
      <c r="F2113" s="60">
        <v>0.62149609986669885</v>
      </c>
      <c r="G2113" s="61">
        <v>52288341</v>
      </c>
      <c r="H2113" s="61">
        <v>5.8734089465466042</v>
      </c>
      <c r="I2113" s="61">
        <f>(I1952+I2021+I2067)/3</f>
        <v>91.542408272794788</v>
      </c>
      <c r="J2113" s="61">
        <v>4804272487.3198605</v>
      </c>
      <c r="K2113" s="61">
        <f>(K1952+K2021+K2067)/3</f>
        <v>89.640413310002998</v>
      </c>
      <c r="L2113" s="61">
        <v>1263.2852634290277</v>
      </c>
      <c r="M2113" s="63">
        <f t="shared" si="93"/>
        <v>24.710662353853511</v>
      </c>
      <c r="N2113" s="60">
        <v>30.321999999999999</v>
      </c>
    </row>
    <row r="2114" spans="1:14" hidden="1" x14ac:dyDescent="0.4">
      <c r="A2114" s="67">
        <v>94</v>
      </c>
      <c r="B2114" s="5" t="s">
        <v>4</v>
      </c>
      <c r="C2114" s="5">
        <v>2018</v>
      </c>
      <c r="D2114" s="5" t="s">
        <v>250</v>
      </c>
      <c r="E2114" s="5" t="s">
        <v>247</v>
      </c>
      <c r="F2114" s="60">
        <v>0.62249822057921445</v>
      </c>
      <c r="G2114" s="61">
        <v>52666014</v>
      </c>
      <c r="H2114" s="61">
        <v>5.3410946399101107</v>
      </c>
      <c r="I2114" s="61">
        <f>(I1953+I2022+I2068)/3</f>
        <v>91.048270537142969</v>
      </c>
      <c r="J2114" s="61">
        <v>1768195522.5591199</v>
      </c>
      <c r="K2114" s="61">
        <f>(K1953+K2022+K2068)/3</f>
        <v>97.585830086475497</v>
      </c>
      <c r="L2114" s="61">
        <v>1288.418086990916</v>
      </c>
      <c r="M2114" s="63">
        <f t="shared" si="93"/>
        <v>24.852798612227314</v>
      </c>
      <c r="N2114" s="60">
        <v>30.579000000000001</v>
      </c>
    </row>
    <row r="2115" spans="1:14" hidden="1" x14ac:dyDescent="0.4">
      <c r="A2115" s="67">
        <v>94</v>
      </c>
      <c r="B2115" s="5" t="s">
        <v>4</v>
      </c>
      <c r="C2115" s="5">
        <v>2019</v>
      </c>
      <c r="D2115" s="5" t="s">
        <v>250</v>
      </c>
      <c r="E2115" s="5" t="s">
        <v>247</v>
      </c>
      <c r="F2115" s="60">
        <v>0.64092881076719677</v>
      </c>
      <c r="G2115" s="61">
        <v>53040212</v>
      </c>
      <c r="H2115" s="61">
        <v>5.4229330046849498</v>
      </c>
      <c r="I2115" s="61">
        <f>(I1954+I2023+I2069)/3</f>
        <v>98.058178526860331</v>
      </c>
      <c r="J2115" s="61">
        <v>1735589412.9337599</v>
      </c>
      <c r="K2115" s="61">
        <f>(K1954+K2023+K2069)/3</f>
        <v>97.960441545379581</v>
      </c>
      <c r="L2115" s="61">
        <v>1415.3796761946232</v>
      </c>
      <c r="M2115" s="63">
        <f t="shared" si="93"/>
        <v>24.758883775965625</v>
      </c>
      <c r="N2115" s="60">
        <v>30.852</v>
      </c>
    </row>
    <row r="2116" spans="1:14" hidden="1" x14ac:dyDescent="0.4">
      <c r="A2116" s="67">
        <v>94</v>
      </c>
      <c r="B2116" s="5" t="s">
        <v>4</v>
      </c>
      <c r="C2116" s="5">
        <v>2020</v>
      </c>
      <c r="D2116" s="5" t="s">
        <v>250</v>
      </c>
      <c r="E2116" s="5" t="s">
        <v>247</v>
      </c>
      <c r="F2116" s="60">
        <v>0.63408034839097427</v>
      </c>
      <c r="G2116" s="61">
        <v>53423198</v>
      </c>
      <c r="H2116" s="61">
        <v>5.3441097117718215</v>
      </c>
      <c r="I2116" s="61">
        <f>(I2024+I1955+I2070)/3</f>
        <v>105.47742882200474</v>
      </c>
      <c r="J2116" s="61">
        <v>1907154040.9000001</v>
      </c>
      <c r="K2116" s="61">
        <f>(K1955+K2024+K2070)/3</f>
        <v>89.486206384009321</v>
      </c>
      <c r="L2116" s="61">
        <v>1479.6136892536256</v>
      </c>
      <c r="M2116" s="63">
        <f t="shared" si="93"/>
        <v>24.774114914015485</v>
      </c>
      <c r="N2116" s="60">
        <v>31.140999999999998</v>
      </c>
    </row>
    <row r="2117" spans="1:14" hidden="1" x14ac:dyDescent="0.4">
      <c r="A2117" s="67">
        <v>94</v>
      </c>
      <c r="B2117" s="5" t="s">
        <v>4</v>
      </c>
      <c r="C2117" s="5">
        <v>2021</v>
      </c>
      <c r="D2117" s="5" t="s">
        <v>250</v>
      </c>
      <c r="E2117" s="5" t="s">
        <v>247</v>
      </c>
      <c r="F2117" s="60">
        <f>(F2114+F2115+F2116)/3</f>
        <v>0.6325024599124619</v>
      </c>
      <c r="G2117" s="61">
        <v>53798084</v>
      </c>
      <c r="H2117" s="61">
        <v>19.517208913291569</v>
      </c>
      <c r="I2117" s="61">
        <f>(I2025+I1956+I2071)/3</f>
        <v>120.31883150738554</v>
      </c>
      <c r="J2117" s="61">
        <v>2066606470.4000001</v>
      </c>
      <c r="K2117" s="61">
        <f>(K2071+K2025+K1956)/3</f>
        <v>94.3457154607853</v>
      </c>
      <c r="L2117" s="61">
        <v>1231.6946658078455</v>
      </c>
      <c r="M2117" s="63">
        <f>(M2071+M2025+M1956)/3</f>
        <v>48.615810845058185</v>
      </c>
      <c r="N2117" s="60">
        <v>31.448</v>
      </c>
    </row>
    <row r="2118" spans="1:14" hidden="1" x14ac:dyDescent="0.4">
      <c r="A2118" s="67">
        <v>94</v>
      </c>
      <c r="B2118" s="5" t="s">
        <v>4</v>
      </c>
      <c r="C2118" s="5">
        <v>2022</v>
      </c>
      <c r="D2118" s="5" t="s">
        <v>250</v>
      </c>
      <c r="E2118" s="5" t="s">
        <v>247</v>
      </c>
      <c r="F2118" s="60">
        <f>(F2115+F2116+F2117)/3</f>
        <v>0.63583720635687768</v>
      </c>
      <c r="G2118" s="61">
        <v>54179306</v>
      </c>
      <c r="H2118" s="61">
        <v>6.1637169414868112</v>
      </c>
      <c r="I2118" s="61">
        <f>(I1957+I2026+I2072)/3</f>
        <v>139.9088631660469</v>
      </c>
      <c r="J2118" s="61">
        <v>1238500000</v>
      </c>
      <c r="K2118" s="61">
        <f>(K1957+K2026+K2072)/3</f>
        <v>113.79890698752467</v>
      </c>
      <c r="L2118" s="61">
        <v>1149.2112184629591</v>
      </c>
      <c r="M2118" s="63">
        <f t="shared" si="93"/>
        <v>32.716269845013095</v>
      </c>
      <c r="N2118" s="60">
        <v>31.771000000000001</v>
      </c>
    </row>
    <row r="2119" spans="1:14" x14ac:dyDescent="0.4">
      <c r="A2119" s="68">
        <v>95</v>
      </c>
      <c r="B2119" s="5" t="s">
        <v>181</v>
      </c>
      <c r="C2119" s="5">
        <v>2000</v>
      </c>
      <c r="D2119" s="5" t="s">
        <v>249</v>
      </c>
      <c r="E2119" s="5" t="s">
        <v>247</v>
      </c>
      <c r="F2119" s="60">
        <v>1.0677017339502544</v>
      </c>
      <c r="G2119" s="61">
        <v>1819141</v>
      </c>
      <c r="H2119" s="61">
        <v>11.281126652356548</v>
      </c>
      <c r="I2119" s="61">
        <f>(I1866+I1981+I2027)/3</f>
        <v>87.644081491568173</v>
      </c>
      <c r="J2119" s="61">
        <v>196350763.26258701</v>
      </c>
      <c r="K2119" s="61">
        <v>85.13224429472676</v>
      </c>
      <c r="L2119" s="61">
        <v>2156.0902452485821</v>
      </c>
      <c r="M2119" s="61">
        <v>0.52631578947368429</v>
      </c>
      <c r="N2119" s="60">
        <v>32.372999999999998</v>
      </c>
    </row>
    <row r="2120" spans="1:14" x14ac:dyDescent="0.4">
      <c r="A2120" s="68">
        <v>95</v>
      </c>
      <c r="B2120" s="5" t="s">
        <v>181</v>
      </c>
      <c r="C2120" s="5">
        <v>2001</v>
      </c>
      <c r="D2120" s="5" t="s">
        <v>249</v>
      </c>
      <c r="E2120" s="5" t="s">
        <v>247</v>
      </c>
      <c r="F2120" s="60">
        <v>1.3249824122145957</v>
      </c>
      <c r="G2120" s="61">
        <v>1856402</v>
      </c>
      <c r="H2120" s="61">
        <v>11.203764356203536</v>
      </c>
      <c r="I2120" s="61">
        <f>(I1867+I1982+I2028)/3</f>
        <v>90.159260235770162</v>
      </c>
      <c r="J2120" s="61">
        <v>379336366.38713199</v>
      </c>
      <c r="K2120" s="61">
        <v>88.58410183802448</v>
      </c>
      <c r="L2120" s="61">
        <v>1916.2558622278968</v>
      </c>
      <c r="M2120" s="61">
        <v>0.41152263374485593</v>
      </c>
      <c r="N2120" s="60">
        <v>32.898000000000003</v>
      </c>
    </row>
    <row r="2121" spans="1:14" x14ac:dyDescent="0.4">
      <c r="A2121" s="68">
        <v>95</v>
      </c>
      <c r="B2121" s="5" t="s">
        <v>181</v>
      </c>
      <c r="C2121" s="5">
        <v>2002</v>
      </c>
      <c r="D2121" s="5" t="s">
        <v>249</v>
      </c>
      <c r="E2121" s="5" t="s">
        <v>247</v>
      </c>
      <c r="F2121" s="60">
        <v>1.1287115606094702</v>
      </c>
      <c r="G2121" s="61">
        <v>1888525</v>
      </c>
      <c r="H2121" s="61">
        <v>10.003601687986261</v>
      </c>
      <c r="I2121" s="61">
        <f>(I1868+I1983+I2029)/3</f>
        <v>85.28153570979002</v>
      </c>
      <c r="J2121" s="61">
        <v>147535758.471973</v>
      </c>
      <c r="K2121" s="61">
        <v>94.41522289489059</v>
      </c>
      <c r="L2121" s="61">
        <v>1773.4315544612673</v>
      </c>
      <c r="M2121" s="61">
        <f>(M1868+M2029+M1983)/3</f>
        <v>56.426585767763932</v>
      </c>
      <c r="N2121" s="60">
        <v>33.765999999999998</v>
      </c>
    </row>
    <row r="2122" spans="1:14" x14ac:dyDescent="0.4">
      <c r="A2122" s="68">
        <v>95</v>
      </c>
      <c r="B2122" s="5" t="s">
        <v>181</v>
      </c>
      <c r="C2122" s="5">
        <v>2003</v>
      </c>
      <c r="D2122" s="5" t="s">
        <v>249</v>
      </c>
      <c r="E2122" s="5" t="s">
        <v>247</v>
      </c>
      <c r="F2122" s="60">
        <v>1.1844890820575069</v>
      </c>
      <c r="G2122" s="61">
        <v>1915425</v>
      </c>
      <c r="H2122" s="61">
        <v>1.2711078719954685</v>
      </c>
      <c r="I2122" s="61">
        <f>(I1869+I1984+I2030)/3</f>
        <v>81.82871289808088</v>
      </c>
      <c r="J2122" s="61">
        <v>65110887.107780397</v>
      </c>
      <c r="K2122" s="61">
        <v>95.95247438172126</v>
      </c>
      <c r="L2122" s="61">
        <v>2571.9823973866087</v>
      </c>
      <c r="M2122" s="61">
        <v>0.89285714285714279</v>
      </c>
      <c r="N2122" s="60">
        <v>34.709000000000003</v>
      </c>
    </row>
    <row r="2123" spans="1:14" x14ac:dyDescent="0.4">
      <c r="A2123" s="68">
        <v>95</v>
      </c>
      <c r="B2123" s="5" t="s">
        <v>181</v>
      </c>
      <c r="C2123" s="5">
        <v>2004</v>
      </c>
      <c r="D2123" s="5" t="s">
        <v>249</v>
      </c>
      <c r="E2123" s="5" t="s">
        <v>247</v>
      </c>
      <c r="F2123" s="60">
        <v>1.2254783165567189</v>
      </c>
      <c r="G2123" s="61">
        <v>1939406</v>
      </c>
      <c r="H2123" s="61">
        <v>2.0402528031799392</v>
      </c>
      <c r="I2123" s="61">
        <f>(I1985+I1870+I2031)/3</f>
        <v>89.981654648989362</v>
      </c>
      <c r="J2123" s="61">
        <v>223561311.21572801</v>
      </c>
      <c r="K2123" s="61">
        <v>81.862260591654291</v>
      </c>
      <c r="L2123" s="61">
        <v>3407.8506484841523</v>
      </c>
      <c r="M2123" s="61">
        <v>0.42735042735042739</v>
      </c>
      <c r="N2123" s="60">
        <v>35.665999999999997</v>
      </c>
    </row>
    <row r="2124" spans="1:14" x14ac:dyDescent="0.4">
      <c r="A2124" s="68">
        <v>95</v>
      </c>
      <c r="B2124" s="5" t="s">
        <v>181</v>
      </c>
      <c r="C2124" s="5">
        <v>2005</v>
      </c>
      <c r="D2124" s="5" t="s">
        <v>249</v>
      </c>
      <c r="E2124" s="5" t="s">
        <v>247</v>
      </c>
      <c r="F2124" s="60">
        <v>1.2866396823011261</v>
      </c>
      <c r="G2124" s="61">
        <v>1962865</v>
      </c>
      <c r="H2124" s="61">
        <v>5.5980815845223759</v>
      </c>
      <c r="I2124" s="61">
        <f>(I1871+I1986+I2032)/3</f>
        <v>88.258792694032977</v>
      </c>
      <c r="J2124" s="61">
        <v>389850790.39106297</v>
      </c>
      <c r="K2124" s="61">
        <v>80.680380293981614</v>
      </c>
      <c r="L2124" s="61">
        <v>3692.7526028130087</v>
      </c>
      <c r="M2124" s="61">
        <v>1.6064257028112447</v>
      </c>
      <c r="N2124" s="60">
        <v>36.631999999999998</v>
      </c>
    </row>
    <row r="2125" spans="1:14" x14ac:dyDescent="0.4">
      <c r="A2125" s="68">
        <v>95</v>
      </c>
      <c r="B2125" s="5" t="s">
        <v>181</v>
      </c>
      <c r="C2125" s="5">
        <v>2006</v>
      </c>
      <c r="D2125" s="5" t="s">
        <v>249</v>
      </c>
      <c r="E2125" s="5" t="s">
        <v>247</v>
      </c>
      <c r="F2125" s="60">
        <v>1.2540786626919529</v>
      </c>
      <c r="G2125" s="61">
        <v>1986558</v>
      </c>
      <c r="H2125" s="61">
        <v>9.406585812946048</v>
      </c>
      <c r="I2125" s="61">
        <f>(I1872+I1987+I2033)/3</f>
        <v>88.366179616571898</v>
      </c>
      <c r="J2125" s="61">
        <v>610197796.107759</v>
      </c>
      <c r="K2125" s="61">
        <v>86.833969325999846</v>
      </c>
      <c r="L2125" s="61">
        <v>4027.9617061587087</v>
      </c>
      <c r="M2125" s="61">
        <v>6</v>
      </c>
      <c r="N2125" s="60">
        <v>37.61</v>
      </c>
    </row>
    <row r="2126" spans="1:14" x14ac:dyDescent="0.4">
      <c r="A2126" s="68">
        <v>95</v>
      </c>
      <c r="B2126" s="5" t="s">
        <v>181</v>
      </c>
      <c r="C2126" s="5">
        <v>2007</v>
      </c>
      <c r="D2126" s="5" t="s">
        <v>249</v>
      </c>
      <c r="E2126" s="5" t="s">
        <v>247</v>
      </c>
      <c r="F2126" s="60">
        <v>1.2661745609726514</v>
      </c>
      <c r="G2126" s="61">
        <v>2011492</v>
      </c>
      <c r="H2126" s="61">
        <v>9.2864342942275755</v>
      </c>
      <c r="I2126" s="61">
        <f>(I1988+I1873+I2034)/3</f>
        <v>93.204110997438093</v>
      </c>
      <c r="J2126" s="61">
        <v>669182903.35766602</v>
      </c>
      <c r="K2126" s="61">
        <v>104.97930375891546</v>
      </c>
      <c r="L2126" s="61">
        <v>4394.5173413563825</v>
      </c>
      <c r="M2126" s="61">
        <v>6.5637065637065648</v>
      </c>
      <c r="N2126" s="60">
        <v>38.597999999999999</v>
      </c>
    </row>
    <row r="2127" spans="1:14" x14ac:dyDescent="0.4">
      <c r="A2127" s="68">
        <v>95</v>
      </c>
      <c r="B2127" s="5" t="s">
        <v>181</v>
      </c>
      <c r="C2127" s="5">
        <v>2008</v>
      </c>
      <c r="D2127" s="5" t="s">
        <v>249</v>
      </c>
      <c r="E2127" s="5" t="s">
        <v>247</v>
      </c>
      <c r="F2127" s="60">
        <v>1.437245652796691</v>
      </c>
      <c r="G2127" s="61">
        <v>2038552</v>
      </c>
      <c r="H2127" s="61">
        <v>10.961412407555954</v>
      </c>
      <c r="I2127" s="61">
        <f>(I1874+I1989+I2035)/3</f>
        <v>101.11714863986096</v>
      </c>
      <c r="J2127" s="61">
        <v>750426324.20291102</v>
      </c>
      <c r="K2127" s="61">
        <v>119.64449818478518</v>
      </c>
      <c r="L2127" s="61">
        <v>4222.3261891257671</v>
      </c>
      <c r="M2127" s="61">
        <v>8.2191780821917799</v>
      </c>
      <c r="N2127" s="60">
        <v>39.597000000000001</v>
      </c>
    </row>
    <row r="2128" spans="1:14" x14ac:dyDescent="0.4">
      <c r="A2128" s="68">
        <v>95</v>
      </c>
      <c r="B2128" s="5" t="s">
        <v>181</v>
      </c>
      <c r="C2128" s="5">
        <v>2009</v>
      </c>
      <c r="D2128" s="5" t="s">
        <v>249</v>
      </c>
      <c r="E2128" s="5" t="s">
        <v>247</v>
      </c>
      <c r="F2128" s="60">
        <v>1.4507821631311477</v>
      </c>
      <c r="G2128" s="61">
        <v>2067919</v>
      </c>
      <c r="H2128" s="61">
        <v>6.9454042890453991</v>
      </c>
      <c r="I2128" s="61">
        <f>(I1875+I1990+I2036)/3</f>
        <v>101.46711077140588</v>
      </c>
      <c r="J2128" s="61">
        <v>829054473.35843897</v>
      </c>
      <c r="K2128" s="61">
        <v>123.76284429297621</v>
      </c>
      <c r="L2128" s="61">
        <v>4322.6292659799137</v>
      </c>
      <c r="M2128" s="61">
        <v>3.6912751677852351</v>
      </c>
      <c r="N2128" s="60">
        <v>40.600999999999999</v>
      </c>
    </row>
    <row r="2129" spans="1:14" x14ac:dyDescent="0.4">
      <c r="A2129" s="68">
        <v>95</v>
      </c>
      <c r="B2129" s="5" t="s">
        <v>181</v>
      </c>
      <c r="C2129" s="5">
        <v>2010</v>
      </c>
      <c r="D2129" s="5" t="s">
        <v>249</v>
      </c>
      <c r="E2129" s="5" t="s">
        <v>247</v>
      </c>
      <c r="F2129" s="60">
        <v>1.4783703485638586</v>
      </c>
      <c r="G2129" s="61">
        <v>2099271</v>
      </c>
      <c r="H2129" s="61">
        <v>3.7258984989110076</v>
      </c>
      <c r="I2129" s="61">
        <v>100</v>
      </c>
      <c r="J2129" s="61">
        <v>287528974.44129002</v>
      </c>
      <c r="K2129" s="61">
        <v>108.07247717360559</v>
      </c>
      <c r="L2129" s="61">
        <v>5445.4200630274081</v>
      </c>
      <c r="M2129" s="61">
        <v>0.97719869706840401</v>
      </c>
      <c r="N2129" s="60">
        <v>41.616</v>
      </c>
    </row>
    <row r="2130" spans="1:14" x14ac:dyDescent="0.4">
      <c r="A2130" s="68">
        <v>95</v>
      </c>
      <c r="B2130" s="5" t="s">
        <v>181</v>
      </c>
      <c r="C2130" s="5">
        <v>2011</v>
      </c>
      <c r="D2130" s="5" t="s">
        <v>249</v>
      </c>
      <c r="E2130" s="5" t="s">
        <v>247</v>
      </c>
      <c r="F2130" s="60">
        <v>1.5493776789817759</v>
      </c>
      <c r="G2130" s="61">
        <v>2132340</v>
      </c>
      <c r="H2130" s="61">
        <v>3.8148763624349584</v>
      </c>
      <c r="I2130" s="61">
        <f>(I1877+I1992+I2038)/3</f>
        <v>102.08416010029741</v>
      </c>
      <c r="J2130" s="61">
        <v>803600584.60382295</v>
      </c>
      <c r="K2130" s="61">
        <v>102.18914775413836</v>
      </c>
      <c r="L2130" s="61">
        <v>5873.0593810320406</v>
      </c>
      <c r="M2130" s="61">
        <v>0.63897763578274769</v>
      </c>
      <c r="N2130" s="60">
        <v>42.637</v>
      </c>
    </row>
    <row r="2131" spans="1:14" x14ac:dyDescent="0.4">
      <c r="A2131" s="68">
        <v>95</v>
      </c>
      <c r="B2131" s="5" t="s">
        <v>181</v>
      </c>
      <c r="C2131" s="5">
        <v>2012</v>
      </c>
      <c r="D2131" s="5" t="s">
        <v>249</v>
      </c>
      <c r="E2131" s="5" t="s">
        <v>247</v>
      </c>
      <c r="F2131" s="60">
        <v>1.6182000212229004</v>
      </c>
      <c r="G2131" s="61">
        <v>2167470</v>
      </c>
      <c r="H2131" s="61">
        <v>11.260308473434904</v>
      </c>
      <c r="I2131" s="61">
        <f>(I1878+I2039+I1993)/3</f>
        <v>104.65001630614064</v>
      </c>
      <c r="J2131" s="61">
        <v>1041555413.14223</v>
      </c>
      <c r="K2131" s="61">
        <v>100.21340877430009</v>
      </c>
      <c r="L2131" s="61">
        <v>6017.1783654148312</v>
      </c>
      <c r="M2131" s="61">
        <v>2.7777777777777777</v>
      </c>
      <c r="N2131" s="60">
        <v>43.692999999999998</v>
      </c>
    </row>
    <row r="2132" spans="1:14" x14ac:dyDescent="0.4">
      <c r="A2132" s="68">
        <v>95</v>
      </c>
      <c r="B2132" s="5" t="s">
        <v>181</v>
      </c>
      <c r="C2132" s="5">
        <v>2013</v>
      </c>
      <c r="D2132" s="5" t="s">
        <v>249</v>
      </c>
      <c r="E2132" s="5" t="s">
        <v>247</v>
      </c>
      <c r="F2132" s="60">
        <v>1.7066831177903481</v>
      </c>
      <c r="G2132" s="61">
        <v>2204510</v>
      </c>
      <c r="H2132" s="61">
        <v>4.0397908935007507</v>
      </c>
      <c r="I2132" s="61">
        <f>(I1879+I1994+I2040)/3</f>
        <v>102.91499655731417</v>
      </c>
      <c r="J2132" s="61">
        <v>777073646.37671697</v>
      </c>
      <c r="K2132" s="61">
        <v>97.724904230383231</v>
      </c>
      <c r="L2132" s="61">
        <v>5463.0313662099552</v>
      </c>
      <c r="M2132" s="61">
        <v>2.3255813953488373</v>
      </c>
      <c r="N2132" s="60">
        <v>44.756</v>
      </c>
    </row>
    <row r="2133" spans="1:14" x14ac:dyDescent="0.4">
      <c r="A2133" s="68">
        <v>95</v>
      </c>
      <c r="B2133" s="5" t="s">
        <v>181</v>
      </c>
      <c r="C2133" s="5">
        <v>2014</v>
      </c>
      <c r="D2133" s="5" t="s">
        <v>249</v>
      </c>
      <c r="E2133" s="5" t="s">
        <v>247</v>
      </c>
      <c r="F2133" s="60">
        <v>1.7530531640422808</v>
      </c>
      <c r="G2133" s="61">
        <v>2243001</v>
      </c>
      <c r="H2133" s="61">
        <v>8.2348917986665242</v>
      </c>
      <c r="I2133" s="61">
        <f>(I1880+I1995+I2041)/3</f>
        <v>97.104801650260114</v>
      </c>
      <c r="J2133" s="61">
        <v>445582247.85942698</v>
      </c>
      <c r="K2133" s="61">
        <v>103.08013700925368</v>
      </c>
      <c r="L2133" s="61">
        <v>5544.1040684467534</v>
      </c>
      <c r="M2133" s="61">
        <v>0.2785515320334262</v>
      </c>
      <c r="N2133" s="60">
        <v>45.826000000000001</v>
      </c>
    </row>
    <row r="2134" spans="1:14" x14ac:dyDescent="0.4">
      <c r="A2134" s="68">
        <v>95</v>
      </c>
      <c r="B2134" s="5" t="s">
        <v>181</v>
      </c>
      <c r="C2134" s="5">
        <v>2015</v>
      </c>
      <c r="D2134" s="5" t="s">
        <v>249</v>
      </c>
      <c r="E2134" s="5" t="s">
        <v>247</v>
      </c>
      <c r="F2134" s="60">
        <v>1.8124557542283188</v>
      </c>
      <c r="G2134" s="61">
        <v>2282704</v>
      </c>
      <c r="H2134" s="61">
        <v>3.864574350776607</v>
      </c>
      <c r="I2134" s="61">
        <f>(I1996+I1881+I2042)/3</f>
        <v>95.839992002601676</v>
      </c>
      <c r="J2134" s="61">
        <v>838879062.71592999</v>
      </c>
      <c r="K2134" s="61">
        <v>97.239031787347798</v>
      </c>
      <c r="L2134" s="61">
        <v>4965.6727650655112</v>
      </c>
      <c r="M2134" s="61">
        <f>(M1881+M1996+M2042)/3</f>
        <v>55.936208469097416</v>
      </c>
      <c r="N2134" s="60">
        <v>46.9</v>
      </c>
    </row>
    <row r="2135" spans="1:14" x14ac:dyDescent="0.4">
      <c r="A2135" s="68">
        <v>95</v>
      </c>
      <c r="B2135" s="5" t="s">
        <v>181</v>
      </c>
      <c r="C2135" s="5">
        <v>2016</v>
      </c>
      <c r="D2135" s="5" t="s">
        <v>249</v>
      </c>
      <c r="E2135" s="5" t="s">
        <v>247</v>
      </c>
      <c r="F2135" s="60">
        <v>1.787073159813924</v>
      </c>
      <c r="G2135" s="61">
        <v>2323352</v>
      </c>
      <c r="H2135" s="61">
        <v>7.9686720122591197</v>
      </c>
      <c r="I2135" s="61">
        <f>(I1882+I1997+I2043)/3</f>
        <v>96.140095481209073</v>
      </c>
      <c r="J2135" s="61">
        <v>358727049.60592502</v>
      </c>
      <c r="K2135" s="61">
        <v>93.966187960162017</v>
      </c>
      <c r="L2135" s="61">
        <v>4614.8920749389627</v>
      </c>
      <c r="M2135" s="61">
        <f>(M2043+M1997+M1882)/3</f>
        <v>55.716731328264672</v>
      </c>
      <c r="N2135" s="60">
        <v>47.960999999999999</v>
      </c>
    </row>
    <row r="2136" spans="1:14" x14ac:dyDescent="0.4">
      <c r="A2136" s="68">
        <v>95</v>
      </c>
      <c r="B2136" s="5" t="s">
        <v>181</v>
      </c>
      <c r="C2136" s="5">
        <v>2017</v>
      </c>
      <c r="D2136" s="5" t="s">
        <v>249</v>
      </c>
      <c r="E2136" s="5" t="s">
        <v>247</v>
      </c>
      <c r="F2136" s="60">
        <v>1.7863985038912529</v>
      </c>
      <c r="G2136" s="61">
        <v>2364534</v>
      </c>
      <c r="H2136" s="61">
        <v>9.919038236477661</v>
      </c>
      <c r="I2136" s="61">
        <f>(I1883+I2044+I1998)/3</f>
        <v>100.55907569544752</v>
      </c>
      <c r="J2136" s="61">
        <v>280476974.99884701</v>
      </c>
      <c r="K2136" s="61">
        <v>81.219667426637855</v>
      </c>
      <c r="L2136" s="61">
        <v>5453.5706234150111</v>
      </c>
      <c r="M2136" s="61">
        <f>(M1998+M2044+M1883)/3</f>
        <v>56.001272266040843</v>
      </c>
      <c r="N2136" s="60">
        <v>49.005000000000003</v>
      </c>
    </row>
    <row r="2137" spans="1:14" x14ac:dyDescent="0.4">
      <c r="A2137" s="68">
        <v>95</v>
      </c>
      <c r="B2137" s="5" t="s">
        <v>181</v>
      </c>
      <c r="C2137" s="5">
        <v>2018</v>
      </c>
      <c r="D2137" s="5" t="s">
        <v>249</v>
      </c>
      <c r="E2137" s="5" t="s">
        <v>247</v>
      </c>
      <c r="F2137" s="60">
        <v>1.7788317648232517</v>
      </c>
      <c r="G2137" s="61">
        <v>2405680</v>
      </c>
      <c r="H2137" s="61">
        <v>4.4284846373092108</v>
      </c>
      <c r="I2137" s="61">
        <f>(I1999+I1884+I2045)/3</f>
        <v>105.76961440542171</v>
      </c>
      <c r="J2137" s="61">
        <v>234372724.53350401</v>
      </c>
      <c r="K2137" s="61">
        <v>81.71386678563961</v>
      </c>
      <c r="L2137" s="61">
        <v>5687.3810428001107</v>
      </c>
      <c r="M2137" s="61">
        <f>(M1999+M1884+M2045)/3</f>
        <v>55.884737354467653</v>
      </c>
      <c r="N2137" s="60">
        <v>50.031999999999996</v>
      </c>
    </row>
    <row r="2138" spans="1:14" x14ac:dyDescent="0.4">
      <c r="A2138" s="68">
        <v>95</v>
      </c>
      <c r="B2138" s="5" t="s">
        <v>181</v>
      </c>
      <c r="C2138" s="5">
        <v>2019</v>
      </c>
      <c r="D2138" s="5" t="s">
        <v>249</v>
      </c>
      <c r="E2138" s="5" t="s">
        <v>247</v>
      </c>
      <c r="F2138" s="60">
        <v>1.7641716571761155</v>
      </c>
      <c r="G2138" s="61">
        <v>2446644</v>
      </c>
      <c r="H2138" s="61">
        <v>0.92631863606742115</v>
      </c>
      <c r="I2138" s="61">
        <f>(I1885+I2046+I2000)/3</f>
        <v>107.60714022825239</v>
      </c>
      <c r="J2138" s="61">
        <v>-176478261.583527</v>
      </c>
      <c r="K2138" s="61">
        <v>82.901152069340853</v>
      </c>
      <c r="L2138" s="61">
        <v>5126.1761428167338</v>
      </c>
      <c r="M2138" s="61">
        <f>(M1885+M2000+M2046)/3</f>
        <v>55.867580316257715</v>
      </c>
      <c r="N2138" s="60">
        <v>51.042000000000002</v>
      </c>
    </row>
    <row r="2139" spans="1:14" x14ac:dyDescent="0.4">
      <c r="A2139" s="68">
        <v>95</v>
      </c>
      <c r="B2139" s="5" t="s">
        <v>181</v>
      </c>
      <c r="C2139" s="5">
        <v>2020</v>
      </c>
      <c r="D2139" s="5" t="s">
        <v>249</v>
      </c>
      <c r="E2139" s="5" t="s">
        <v>247</v>
      </c>
      <c r="F2139" s="60">
        <v>1.5880451472782511</v>
      </c>
      <c r="G2139" s="61">
        <v>2489098</v>
      </c>
      <c r="H2139" s="61">
        <v>4.6315308447044288</v>
      </c>
      <c r="I2139" s="61">
        <f>(I2001+I1886+I2047)/3</f>
        <v>109.11860829978463</v>
      </c>
      <c r="J2139" s="61">
        <v>-150172760.720263</v>
      </c>
      <c r="K2139" s="61">
        <v>76.92524240364645</v>
      </c>
      <c r="L2139" s="61">
        <v>4252.0417201435266</v>
      </c>
      <c r="M2139" s="61">
        <f>(M1886+M2001+M2047)/3</f>
        <v>55.917863312255406</v>
      </c>
      <c r="N2139" s="60">
        <v>52.033000000000001</v>
      </c>
    </row>
    <row r="2140" spans="1:14" x14ac:dyDescent="0.4">
      <c r="A2140" s="68">
        <v>95</v>
      </c>
      <c r="B2140" s="5" t="s">
        <v>181</v>
      </c>
      <c r="C2140" s="5">
        <v>2021</v>
      </c>
      <c r="D2140" s="5" t="s">
        <v>249</v>
      </c>
      <c r="E2140" s="5" t="s">
        <v>247</v>
      </c>
      <c r="F2140" s="60">
        <f>(F2137+F2138+F2139)/3</f>
        <v>1.7103495230925396</v>
      </c>
      <c r="G2140" s="61">
        <v>2530151</v>
      </c>
      <c r="H2140" s="61">
        <v>1.9708654802218319</v>
      </c>
      <c r="I2140" s="61">
        <f>(I2002+I1887+I2048)/3</f>
        <v>113.80005438844741</v>
      </c>
      <c r="J2140" s="61">
        <v>840286915.80154896</v>
      </c>
      <c r="K2140" s="61">
        <v>82.003603436588421</v>
      </c>
      <c r="L2140" s="61">
        <v>4919.1889554802638</v>
      </c>
      <c r="M2140" s="61">
        <f>(M2048+M2002+M1887)/3</f>
        <v>55.890060327660258</v>
      </c>
      <c r="N2140" s="60">
        <v>53.005000000000003</v>
      </c>
    </row>
    <row r="2141" spans="1:14" x14ac:dyDescent="0.4">
      <c r="A2141" s="68">
        <v>95</v>
      </c>
      <c r="B2141" s="5" t="s">
        <v>181</v>
      </c>
      <c r="C2141" s="5">
        <v>2022</v>
      </c>
      <c r="D2141" s="5" t="s">
        <v>249</v>
      </c>
      <c r="E2141" s="5" t="s">
        <v>247</v>
      </c>
      <c r="F2141" s="60">
        <f>(F2138+F2139+F2140)/3</f>
        <v>1.6875221091823021</v>
      </c>
      <c r="G2141" s="61">
        <v>2567012</v>
      </c>
      <c r="H2141" s="61">
        <v>6.7647822756887308</v>
      </c>
      <c r="I2141" s="61">
        <f>(I2003+I1888+I2049)/3</f>
        <v>130.47117834663899</v>
      </c>
      <c r="J2141" s="61">
        <v>1056043502.65038</v>
      </c>
      <c r="K2141" s="61">
        <v>91.770380724332341</v>
      </c>
      <c r="L2141" s="61">
        <v>5031.1150301147845</v>
      </c>
      <c r="M2141" s="61">
        <f>(M1888+M2003+M2049)/3</f>
        <v>55.891834652057788</v>
      </c>
      <c r="N2141" s="60">
        <v>53.956000000000003</v>
      </c>
    </row>
    <row r="2142" spans="1:14" hidden="1" x14ac:dyDescent="0.4">
      <c r="A2142" s="67">
        <v>96</v>
      </c>
      <c r="B2142" s="5" t="s">
        <v>6</v>
      </c>
      <c r="C2142" s="5">
        <v>2000</v>
      </c>
      <c r="D2142" s="5" t="s">
        <v>246</v>
      </c>
      <c r="E2142" s="5" t="s">
        <v>247</v>
      </c>
      <c r="F2142" s="60">
        <v>0.13115087847879639</v>
      </c>
      <c r="G2142" s="61">
        <v>24559500</v>
      </c>
      <c r="H2142" s="61">
        <v>4.4724337187195289</v>
      </c>
      <c r="I2142" s="61">
        <f>(I2050+I2004+I2096)/3</f>
        <v>141.16653389776516</v>
      </c>
      <c r="J2142" s="61">
        <v>-484826.71227488102</v>
      </c>
      <c r="K2142" s="61">
        <v>55.710589004131883</v>
      </c>
      <c r="L2142" s="61">
        <v>223.71189185060871</v>
      </c>
      <c r="M2142" s="61">
        <v>0.64516129032258063</v>
      </c>
      <c r="N2142" s="60">
        <v>13.397</v>
      </c>
    </row>
    <row r="2143" spans="1:14" hidden="1" x14ac:dyDescent="0.4">
      <c r="A2143" s="67">
        <v>96</v>
      </c>
      <c r="B2143" s="5" t="s">
        <v>6</v>
      </c>
      <c r="C2143" s="5">
        <v>2001</v>
      </c>
      <c r="D2143" s="5" t="s">
        <v>246</v>
      </c>
      <c r="E2143" s="5" t="s">
        <v>247</v>
      </c>
      <c r="F2143" s="60">
        <v>0.1388279429081605</v>
      </c>
      <c r="G2143" s="61">
        <v>24956071</v>
      </c>
      <c r="H2143" s="61">
        <v>11.017148295892085</v>
      </c>
      <c r="I2143" s="61">
        <f>(I2005+I2051+I2097)/3</f>
        <v>141.05910734877344</v>
      </c>
      <c r="J2143" s="61">
        <v>20850000</v>
      </c>
      <c r="K2143" s="61">
        <v>55.799921080370588</v>
      </c>
      <c r="L2143" s="61">
        <v>240.70515916455241</v>
      </c>
      <c r="M2143" s="61">
        <v>0.29850746268656719</v>
      </c>
      <c r="N2143" s="60">
        <v>13.946999999999999</v>
      </c>
    </row>
    <row r="2144" spans="1:14" hidden="1" x14ac:dyDescent="0.4">
      <c r="A2144" s="67">
        <v>96</v>
      </c>
      <c r="B2144" s="5" t="s">
        <v>6</v>
      </c>
      <c r="C2144" s="5">
        <v>2002</v>
      </c>
      <c r="D2144" s="5" t="s">
        <v>246</v>
      </c>
      <c r="E2144" s="5" t="s">
        <v>247</v>
      </c>
      <c r="F2144" s="60">
        <v>0.11000633265722355</v>
      </c>
      <c r="G2144" s="61">
        <v>25332178</v>
      </c>
      <c r="H2144" s="61">
        <v>3.9348578981679907</v>
      </c>
      <c r="I2144" s="61">
        <f>(I2052+I2006+I2098)/3</f>
        <v>96.863280494181382</v>
      </c>
      <c r="J2144" s="61">
        <v>-5952541.1270463197</v>
      </c>
      <c r="K2144" s="61">
        <v>46.230718500445107</v>
      </c>
      <c r="L2144" s="61">
        <v>238.86125411972205</v>
      </c>
      <c r="M2144" s="61">
        <f>M2145*0.95</f>
        <v>0.3342592592592592</v>
      </c>
      <c r="N2144" s="60">
        <v>14.24</v>
      </c>
    </row>
    <row r="2145" spans="1:14" hidden="1" x14ac:dyDescent="0.4">
      <c r="A2145" s="67">
        <v>96</v>
      </c>
      <c r="B2145" s="5" t="s">
        <v>6</v>
      </c>
      <c r="C2145" s="5">
        <v>2003</v>
      </c>
      <c r="D2145" s="5" t="s">
        <v>246</v>
      </c>
      <c r="E2145" s="5" t="s">
        <v>247</v>
      </c>
      <c r="F2145" s="60">
        <v>0.11765801598479425</v>
      </c>
      <c r="G2145" s="61">
        <v>25682908</v>
      </c>
      <c r="H2145" s="61">
        <v>3.0703049673214764</v>
      </c>
      <c r="I2145" s="61">
        <f>(I2007+I2053+I2099)/3</f>
        <v>100.40964472233377</v>
      </c>
      <c r="J2145" s="61">
        <v>14778085.606513601</v>
      </c>
      <c r="K2145" s="61">
        <v>44.247883615619493</v>
      </c>
      <c r="L2145" s="61">
        <v>246.48583783973015</v>
      </c>
      <c r="M2145" s="61">
        <f>M2146*0.95</f>
        <v>0.3518518518518518</v>
      </c>
      <c r="N2145" s="60">
        <v>14.538</v>
      </c>
    </row>
    <row r="2146" spans="1:14" hidden="1" x14ac:dyDescent="0.4">
      <c r="A2146" s="67">
        <v>96</v>
      </c>
      <c r="B2146" s="5" t="s">
        <v>6</v>
      </c>
      <c r="C2146" s="5">
        <v>2004</v>
      </c>
      <c r="D2146" s="5" t="s">
        <v>246</v>
      </c>
      <c r="E2146" s="5" t="s">
        <v>247</v>
      </c>
      <c r="F2146" s="60">
        <v>0.10804506158964604</v>
      </c>
      <c r="G2146" s="61">
        <v>26003965</v>
      </c>
      <c r="H2146" s="61">
        <v>4.1664271507483477</v>
      </c>
      <c r="I2146" s="61">
        <f>(I2008+I2054+I2100)/3</f>
        <v>103.68966034343299</v>
      </c>
      <c r="J2146" s="61">
        <v>-417346.38390429597</v>
      </c>
      <c r="K2146" s="61">
        <v>46.147286720608697</v>
      </c>
      <c r="L2146" s="61">
        <v>279.7242003179083</v>
      </c>
      <c r="M2146" s="61">
        <v>0.37037037037037035</v>
      </c>
      <c r="N2146" s="60">
        <v>14.840999999999999</v>
      </c>
    </row>
    <row r="2147" spans="1:14" hidden="1" x14ac:dyDescent="0.4">
      <c r="A2147" s="67">
        <v>96</v>
      </c>
      <c r="B2147" s="5" t="s">
        <v>6</v>
      </c>
      <c r="C2147" s="5">
        <v>2005</v>
      </c>
      <c r="D2147" s="5" t="s">
        <v>246</v>
      </c>
      <c r="E2147" s="5" t="s">
        <v>247</v>
      </c>
      <c r="F2147" s="60">
        <v>0.12130822355318277</v>
      </c>
      <c r="G2147" s="61">
        <v>26285110</v>
      </c>
      <c r="H2147" s="61">
        <v>6.1193904079363648</v>
      </c>
      <c r="I2147" s="61">
        <f>(I2009+I2055+I2101)/3</f>
        <v>103.53599473854115</v>
      </c>
      <c r="J2147" s="61">
        <v>2451784.7070998298</v>
      </c>
      <c r="K2147" s="61">
        <v>44.062947479861286</v>
      </c>
      <c r="L2147" s="61">
        <v>309.31042005358813</v>
      </c>
      <c r="M2147" s="61">
        <v>0.32573289902280134</v>
      </c>
      <c r="N2147" s="60">
        <v>15.148999999999999</v>
      </c>
    </row>
    <row r="2148" spans="1:14" hidden="1" x14ac:dyDescent="0.4">
      <c r="A2148" s="67">
        <v>96</v>
      </c>
      <c r="B2148" s="5" t="s">
        <v>6</v>
      </c>
      <c r="C2148" s="5">
        <v>2006</v>
      </c>
      <c r="D2148" s="5" t="s">
        <v>246</v>
      </c>
      <c r="E2148" s="5" t="s">
        <v>247</v>
      </c>
      <c r="F2148" s="60">
        <v>9.8650132390129305E-2</v>
      </c>
      <c r="G2148" s="61">
        <v>26518971</v>
      </c>
      <c r="H2148" s="61">
        <v>7.3600392790254432</v>
      </c>
      <c r="I2148" s="61">
        <f>(I2010+I2056+I2102)/3</f>
        <v>104.00349928581063</v>
      </c>
      <c r="J2148" s="61">
        <v>-6647983.90370767</v>
      </c>
      <c r="K2148" s="61">
        <v>44.761987756924185</v>
      </c>
      <c r="L2148" s="61">
        <v>341.02814003937397</v>
      </c>
      <c r="M2148" s="61">
        <v>0.4</v>
      </c>
      <c r="N2148" s="60">
        <v>15.462</v>
      </c>
    </row>
    <row r="2149" spans="1:14" hidden="1" x14ac:dyDescent="0.4">
      <c r="A2149" s="67">
        <v>96</v>
      </c>
      <c r="B2149" s="5" t="s">
        <v>6</v>
      </c>
      <c r="C2149" s="5">
        <v>2007</v>
      </c>
      <c r="D2149" s="5" t="s">
        <v>246</v>
      </c>
      <c r="E2149" s="5" t="s">
        <v>247</v>
      </c>
      <c r="F2149" s="60">
        <v>0.10083232713756315</v>
      </c>
      <c r="G2149" s="61">
        <v>26713655</v>
      </c>
      <c r="H2149" s="61">
        <v>7.6032889406115061</v>
      </c>
      <c r="I2149" s="61">
        <f>(I2011+I2057+I37568/3)</f>
        <v>247.30169127294027</v>
      </c>
      <c r="J2149" s="61">
        <v>5741706.0532087199</v>
      </c>
      <c r="K2149" s="61">
        <v>44.579275020025364</v>
      </c>
      <c r="L2149" s="61">
        <v>386.52958636244159</v>
      </c>
      <c r="M2149" s="61">
        <v>0.38759689922480622</v>
      </c>
      <c r="N2149" s="60">
        <v>15.781000000000001</v>
      </c>
    </row>
    <row r="2150" spans="1:14" hidden="1" x14ac:dyDescent="0.4">
      <c r="A2150" s="67">
        <v>96</v>
      </c>
      <c r="B2150" s="5" t="s">
        <v>6</v>
      </c>
      <c r="C2150" s="5">
        <v>2008</v>
      </c>
      <c r="D2150" s="5" t="s">
        <v>246</v>
      </c>
      <c r="E2150" s="5" t="s">
        <v>247</v>
      </c>
      <c r="F2150" s="60">
        <v>0.1114110112127488</v>
      </c>
      <c r="G2150" s="61">
        <v>26881544</v>
      </c>
      <c r="H2150" s="61">
        <v>5.6198545238214166</v>
      </c>
      <c r="I2150" s="61">
        <f>(I2012+I2058+I2104)/3</f>
        <v>103.3854460715753</v>
      </c>
      <c r="J2150" s="61">
        <v>995123.93066950794</v>
      </c>
      <c r="K2150" s="61">
        <v>46.036206351191296</v>
      </c>
      <c r="L2150" s="61">
        <v>466.69337912271249</v>
      </c>
      <c r="M2150" s="61">
        <v>0.34722222222222227</v>
      </c>
      <c r="N2150" s="60">
        <v>16.105</v>
      </c>
    </row>
    <row r="2151" spans="1:14" hidden="1" x14ac:dyDescent="0.4">
      <c r="A2151" s="67">
        <v>96</v>
      </c>
      <c r="B2151" s="5" t="s">
        <v>6</v>
      </c>
      <c r="C2151" s="5">
        <v>2009</v>
      </c>
      <c r="D2151" s="5" t="s">
        <v>246</v>
      </c>
      <c r="E2151" s="5" t="s">
        <v>247</v>
      </c>
      <c r="F2151" s="60">
        <v>0.14366405728269435</v>
      </c>
      <c r="G2151" s="61">
        <v>27026941</v>
      </c>
      <c r="H2151" s="61">
        <v>15.908330210245538</v>
      </c>
      <c r="I2151" s="61">
        <f>(I2013+I2105+I2059)/3</f>
        <v>100.35386192058638</v>
      </c>
      <c r="J2151" s="61">
        <v>38271269.974830203</v>
      </c>
      <c r="K2151" s="61">
        <v>47.07944776336879</v>
      </c>
      <c r="L2151" s="61">
        <v>475.63597612013996</v>
      </c>
      <c r="M2151" s="61">
        <v>0.29154518950437319</v>
      </c>
      <c r="N2151" s="60">
        <v>16.434000000000001</v>
      </c>
    </row>
    <row r="2152" spans="1:14" hidden="1" x14ac:dyDescent="0.4">
      <c r="A2152" s="67">
        <v>96</v>
      </c>
      <c r="B2152" s="5" t="s">
        <v>6</v>
      </c>
      <c r="C2152" s="5">
        <v>2010</v>
      </c>
      <c r="D2152" s="5" t="s">
        <v>246</v>
      </c>
      <c r="E2152" s="5" t="s">
        <v>247</v>
      </c>
      <c r="F2152" s="60">
        <v>0.1708627488244695</v>
      </c>
      <c r="G2152" s="61">
        <v>27161567</v>
      </c>
      <c r="H2152" s="61">
        <v>15.146932449007224</v>
      </c>
      <c r="I2152" s="61">
        <f>(I2060+I2014+I2106)/3</f>
        <v>99.197279157409852</v>
      </c>
      <c r="J2152" s="61">
        <v>87741711.6305985</v>
      </c>
      <c r="K2152" s="61">
        <v>45.984905774270736</v>
      </c>
      <c r="L2152" s="61">
        <v>589.16543491303776</v>
      </c>
      <c r="M2152" s="61">
        <f>M2153*0.95</f>
        <v>0.18158953722334004</v>
      </c>
      <c r="N2152" s="60">
        <v>16.768000000000001</v>
      </c>
    </row>
    <row r="2153" spans="1:14" hidden="1" x14ac:dyDescent="0.4">
      <c r="A2153" s="67">
        <v>96</v>
      </c>
      <c r="B2153" s="5" t="s">
        <v>6</v>
      </c>
      <c r="C2153" s="5">
        <v>2011</v>
      </c>
      <c r="D2153" s="5" t="s">
        <v>246</v>
      </c>
      <c r="E2153" s="5" t="s">
        <v>247</v>
      </c>
      <c r="F2153" s="60">
        <v>0.19068157845119188</v>
      </c>
      <c r="G2153" s="61">
        <v>27266399</v>
      </c>
      <c r="H2153" s="61">
        <v>26.39730666496753</v>
      </c>
      <c r="I2153" s="61">
        <f>(I2061+I2015+I2107)/3</f>
        <v>100.13227645827135</v>
      </c>
      <c r="J2153" s="61">
        <v>94022157.116785198</v>
      </c>
      <c r="K2153" s="61">
        <v>36.296758889936676</v>
      </c>
      <c r="L2153" s="61">
        <v>791.22557671944639</v>
      </c>
      <c r="M2153" s="63">
        <f>M2154*0.95</f>
        <v>0.19114688128772636</v>
      </c>
      <c r="N2153" s="60">
        <v>17.108000000000001</v>
      </c>
    </row>
    <row r="2154" spans="1:14" hidden="1" x14ac:dyDescent="0.4">
      <c r="A2154" s="67">
        <v>96</v>
      </c>
      <c r="B2154" s="5" t="s">
        <v>6</v>
      </c>
      <c r="C2154" s="5">
        <v>2012</v>
      </c>
      <c r="D2154" s="5" t="s">
        <v>246</v>
      </c>
      <c r="E2154" s="5" t="s">
        <v>247</v>
      </c>
      <c r="F2154" s="60">
        <v>0.2194528979029951</v>
      </c>
      <c r="G2154" s="61">
        <v>27330694</v>
      </c>
      <c r="H2154" s="61">
        <v>7.7411500296797016</v>
      </c>
      <c r="I2154" s="61">
        <f>(I2062+I2016+I2108)/3</f>
        <v>99.723140687279638</v>
      </c>
      <c r="J2154" s="61">
        <v>91954196.096452802</v>
      </c>
      <c r="K2154" s="61">
        <v>37.92190605875804</v>
      </c>
      <c r="L2154" s="61">
        <v>794.092559357612</v>
      </c>
      <c r="M2154" s="63">
        <v>0.2012072434607646</v>
      </c>
      <c r="N2154" s="60">
        <v>17.457999999999998</v>
      </c>
    </row>
    <row r="2155" spans="1:14" hidden="1" x14ac:dyDescent="0.4">
      <c r="A2155" s="67">
        <v>96</v>
      </c>
      <c r="B2155" s="5" t="s">
        <v>6</v>
      </c>
      <c r="C2155" s="5">
        <v>2013</v>
      </c>
      <c r="D2155" s="5" t="s">
        <v>246</v>
      </c>
      <c r="E2155" s="5" t="s">
        <v>247</v>
      </c>
      <c r="F2155" s="60">
        <v>0.22233215023763261</v>
      </c>
      <c r="G2155" s="61">
        <v>27381555</v>
      </c>
      <c r="H2155" s="61">
        <v>7.0826509989137918</v>
      </c>
      <c r="I2155" s="61">
        <f>(I2017+I2063+I2109)/3</f>
        <v>97.955627094734083</v>
      </c>
      <c r="J2155" s="61">
        <v>74179632.614795193</v>
      </c>
      <c r="K2155" s="61">
        <v>41.865375737672181</v>
      </c>
      <c r="L2155" s="61">
        <v>809.38445774982472</v>
      </c>
      <c r="M2155" s="63">
        <v>0.20576131687242796</v>
      </c>
      <c r="N2155" s="60">
        <v>17.815000000000001</v>
      </c>
    </row>
    <row r="2156" spans="1:14" hidden="1" x14ac:dyDescent="0.4">
      <c r="A2156" s="67">
        <v>96</v>
      </c>
      <c r="B2156" s="5" t="s">
        <v>6</v>
      </c>
      <c r="C2156" s="5">
        <v>2014</v>
      </c>
      <c r="D2156" s="5" t="s">
        <v>246</v>
      </c>
      <c r="E2156" s="5" t="s">
        <v>247</v>
      </c>
      <c r="F2156" s="60">
        <v>0.25971059903417454</v>
      </c>
      <c r="G2156" s="61">
        <v>27462106</v>
      </c>
      <c r="H2156" s="61">
        <v>8.0353661958790497</v>
      </c>
      <c r="I2156" s="61">
        <f>(I2064+I2018+I2110)/3</f>
        <v>88.435590120737103</v>
      </c>
      <c r="J2156" s="61">
        <v>30402676.784735002</v>
      </c>
      <c r="K2156" s="61">
        <v>45.982641611592747</v>
      </c>
      <c r="L2156" s="61">
        <v>827.74470490584986</v>
      </c>
      <c r="M2156" s="63">
        <v>1.85497470489039</v>
      </c>
      <c r="N2156" s="60">
        <v>18.181999999999999</v>
      </c>
    </row>
    <row r="2157" spans="1:14" hidden="1" x14ac:dyDescent="0.4">
      <c r="A2157" s="67">
        <v>96</v>
      </c>
      <c r="B2157" s="5" t="s">
        <v>6</v>
      </c>
      <c r="C2157" s="5">
        <v>2015</v>
      </c>
      <c r="D2157" s="5" t="s">
        <v>246</v>
      </c>
      <c r="E2157" s="5" t="s">
        <v>247</v>
      </c>
      <c r="F2157" s="60">
        <v>0.26027219889660841</v>
      </c>
      <c r="G2157" s="61">
        <v>27610325</v>
      </c>
      <c r="H2157" s="61">
        <v>4.4090454332878579</v>
      </c>
      <c r="I2157" s="61">
        <f>(I2019+I2065+I2111)/3</f>
        <v>90.433201243893578</v>
      </c>
      <c r="J2157" s="61">
        <v>51895699.9282915</v>
      </c>
      <c r="K2157" s="61">
        <v>46.665730389515829</v>
      </c>
      <c r="L2157" s="61">
        <v>882.30766344454094</v>
      </c>
      <c r="M2157" s="63">
        <f>(M2156+M2155)/2</f>
        <v>1.0303680108814091</v>
      </c>
      <c r="N2157" s="60">
        <v>18.556999999999999</v>
      </c>
    </row>
    <row r="2158" spans="1:14" hidden="1" x14ac:dyDescent="0.4">
      <c r="A2158" s="67">
        <v>96</v>
      </c>
      <c r="B2158" s="5" t="s">
        <v>6</v>
      </c>
      <c r="C2158" s="5">
        <v>2016</v>
      </c>
      <c r="D2158" s="5" t="s">
        <v>246</v>
      </c>
      <c r="E2158" s="5" t="s">
        <v>247</v>
      </c>
      <c r="F2158" s="60">
        <v>0.38532817662535979</v>
      </c>
      <c r="G2158" s="61">
        <v>27861186</v>
      </c>
      <c r="H2158" s="61">
        <v>7.1503347875128185</v>
      </c>
      <c r="I2158" s="61">
        <f>(I2112+I2020+I2066)/3</f>
        <v>91.385304334344781</v>
      </c>
      <c r="J2158" s="61">
        <v>105996375.59065901</v>
      </c>
      <c r="K2158" s="61">
        <v>42.115486124465043</v>
      </c>
      <c r="L2158" s="61">
        <v>880.22489363982379</v>
      </c>
      <c r="M2158" s="63">
        <f t="shared" ref="M2158:M2164" si="94">(M2157+M2156+M2155)/3</f>
        <v>1.0303680108814091</v>
      </c>
      <c r="N2158" s="60">
        <v>18.942</v>
      </c>
    </row>
    <row r="2159" spans="1:14" hidden="1" x14ac:dyDescent="0.4">
      <c r="A2159" s="67">
        <v>96</v>
      </c>
      <c r="B2159" s="5" t="s">
        <v>6</v>
      </c>
      <c r="C2159" s="5">
        <v>2017</v>
      </c>
      <c r="D2159" s="5" t="s">
        <v>246</v>
      </c>
      <c r="E2159" s="5" t="s">
        <v>247</v>
      </c>
      <c r="F2159" s="60">
        <v>0.47067734064694616</v>
      </c>
      <c r="G2159" s="61">
        <v>28183426</v>
      </c>
      <c r="H2159" s="61">
        <v>8.2614125491508901</v>
      </c>
      <c r="I2159" s="61">
        <f>(I2021+I2067+I2113)/3</f>
        <v>92.496405637041107</v>
      </c>
      <c r="J2159" s="61">
        <v>196265098.563575</v>
      </c>
      <c r="K2159" s="61">
        <v>44.642410621092779</v>
      </c>
      <c r="L2159" s="61">
        <v>1027.9654744726417</v>
      </c>
      <c r="M2159" s="63">
        <f t="shared" si="94"/>
        <v>1.3052369088844027</v>
      </c>
      <c r="N2159" s="60">
        <v>19.335999999999999</v>
      </c>
    </row>
    <row r="2160" spans="1:14" hidden="1" x14ac:dyDescent="0.4">
      <c r="A2160" s="67">
        <v>96</v>
      </c>
      <c r="B2160" s="5" t="s">
        <v>6</v>
      </c>
      <c r="C2160" s="5">
        <v>2018</v>
      </c>
      <c r="D2160" s="5" t="s">
        <v>246</v>
      </c>
      <c r="E2160" s="5" t="s">
        <v>247</v>
      </c>
      <c r="F2160" s="60">
        <v>0.531081943087649</v>
      </c>
      <c r="G2160" s="61">
        <v>28506712</v>
      </c>
      <c r="H2160" s="61">
        <v>4.3558584680418022</v>
      </c>
      <c r="I2160" s="61">
        <f>(I2022+I2068+I2114)/3</f>
        <v>92.290064929969006</v>
      </c>
      <c r="J2160" s="61">
        <v>68261793.943998694</v>
      </c>
      <c r="K2160" s="61">
        <v>48.4473869460884</v>
      </c>
      <c r="L2160" s="61">
        <v>1161.5343496372991</v>
      </c>
      <c r="M2160" s="63">
        <f t="shared" si="94"/>
        <v>1.121990976882407</v>
      </c>
      <c r="N2160" s="60">
        <v>19.739999999999998</v>
      </c>
    </row>
    <row r="2161" spans="1:14" hidden="1" x14ac:dyDescent="0.4">
      <c r="A2161" s="67">
        <v>96</v>
      </c>
      <c r="B2161" s="5" t="s">
        <v>6</v>
      </c>
      <c r="C2161" s="5">
        <v>2019</v>
      </c>
      <c r="D2161" s="5" t="s">
        <v>246</v>
      </c>
      <c r="E2161" s="5" t="s">
        <v>247</v>
      </c>
      <c r="F2161" s="60">
        <v>0.4807249431336087</v>
      </c>
      <c r="G2161" s="61">
        <v>28832496</v>
      </c>
      <c r="H2161" s="61">
        <v>4.691155932924957</v>
      </c>
      <c r="I2161" s="61">
        <f>(I2023+I2069+I2115)/3</f>
        <v>97.922165462019038</v>
      </c>
      <c r="J2161" s="61">
        <v>185563265.63442501</v>
      </c>
      <c r="K2161" s="61">
        <v>49.249526586901162</v>
      </c>
      <c r="L2161" s="61">
        <v>1185.6823181731104</v>
      </c>
      <c r="M2161" s="63">
        <f t="shared" si="94"/>
        <v>1.1525319655494062</v>
      </c>
      <c r="N2161" s="60">
        <v>20.152999999999999</v>
      </c>
    </row>
    <row r="2162" spans="1:14" hidden="1" x14ac:dyDescent="0.4">
      <c r="A2162" s="67">
        <v>96</v>
      </c>
      <c r="B2162" s="5" t="s">
        <v>6</v>
      </c>
      <c r="C2162" s="5">
        <v>2020</v>
      </c>
      <c r="D2162" s="5" t="s">
        <v>246</v>
      </c>
      <c r="E2162" s="5" t="s">
        <v>247</v>
      </c>
      <c r="F2162" s="60">
        <v>0.50936624735460378</v>
      </c>
      <c r="G2162" s="61">
        <v>29348627</v>
      </c>
      <c r="H2162" s="61">
        <v>3.2174023324111403</v>
      </c>
      <c r="I2162" s="61">
        <f>(I2024+I2070+I2116)/3</f>
        <v>103.77914717063472</v>
      </c>
      <c r="J2162" s="61">
        <v>126626337.460302</v>
      </c>
      <c r="K2162" s="61">
        <v>40.918865595266695</v>
      </c>
      <c r="L2162" s="61">
        <v>1139.1898920394106</v>
      </c>
      <c r="M2162" s="63">
        <f t="shared" si="94"/>
        <v>1.193253283772072</v>
      </c>
      <c r="N2162" s="60">
        <v>20.576000000000001</v>
      </c>
    </row>
    <row r="2163" spans="1:14" hidden="1" x14ac:dyDescent="0.4">
      <c r="A2163" s="67">
        <v>96</v>
      </c>
      <c r="B2163" s="5" t="s">
        <v>6</v>
      </c>
      <c r="C2163" s="5">
        <v>2021</v>
      </c>
      <c r="D2163" s="5" t="s">
        <v>246</v>
      </c>
      <c r="E2163" s="5" t="s">
        <v>247</v>
      </c>
      <c r="F2163" s="60">
        <f>(F2160+F2161+F2162)/3</f>
        <v>0.50705771119195386</v>
      </c>
      <c r="G2163" s="61">
        <v>30034989</v>
      </c>
      <c r="H2163" s="61">
        <v>6.7627121633126848</v>
      </c>
      <c r="I2163" s="61">
        <f>(I2025+I2071+I2117)/3</f>
        <v>115.83225823407777</v>
      </c>
      <c r="J2163" s="61">
        <v>196326024.03483</v>
      </c>
      <c r="K2163" s="61">
        <v>43.053804791221935</v>
      </c>
      <c r="L2163" s="61">
        <v>1229.3942051624583</v>
      </c>
      <c r="M2163" s="63">
        <f t="shared" si="94"/>
        <v>1.1559254087346285</v>
      </c>
      <c r="N2163" s="60">
        <v>21.007999999999999</v>
      </c>
    </row>
    <row r="2164" spans="1:14" hidden="1" x14ac:dyDescent="0.4">
      <c r="A2164" s="67">
        <v>96</v>
      </c>
      <c r="B2164" s="5" t="s">
        <v>6</v>
      </c>
      <c r="C2164" s="5">
        <v>2022</v>
      </c>
      <c r="D2164" s="5" t="s">
        <v>246</v>
      </c>
      <c r="E2164" s="5" t="s">
        <v>247</v>
      </c>
      <c r="F2164" s="60">
        <f>(F2161+F2162+F2163)/3</f>
        <v>0.49904963389338874</v>
      </c>
      <c r="G2164" s="61">
        <v>30547580</v>
      </c>
      <c r="H2164" s="61">
        <v>7.3273659260699446</v>
      </c>
      <c r="I2164" s="61">
        <f>(I2026+I2118+I2072)/3</f>
        <v>130.57605104084561</v>
      </c>
      <c r="J2164" s="61">
        <v>65455865.101798899</v>
      </c>
      <c r="K2164" s="61">
        <v>49.39885418709342</v>
      </c>
      <c r="L2164" s="61">
        <v>1336.5460472984682</v>
      </c>
      <c r="M2164" s="61">
        <f t="shared" si="94"/>
        <v>1.1672368860187021</v>
      </c>
      <c r="N2164" s="60">
        <v>21.451000000000001</v>
      </c>
    </row>
    <row r="2165" spans="1:14" hidden="1" x14ac:dyDescent="0.4">
      <c r="A2165" s="67">
        <v>97</v>
      </c>
      <c r="B2165" s="5" t="s">
        <v>182</v>
      </c>
      <c r="C2165" s="5">
        <v>2000</v>
      </c>
      <c r="D2165" s="5" t="s">
        <v>251</v>
      </c>
      <c r="E2165" s="5" t="s">
        <v>248</v>
      </c>
      <c r="F2165" s="60">
        <v>7.6353785934624261</v>
      </c>
      <c r="G2165" s="61">
        <v>3857700</v>
      </c>
      <c r="H2165" s="61">
        <v>2.8835861701927286</v>
      </c>
      <c r="I2165" s="61">
        <v>77.017040409812907</v>
      </c>
      <c r="J2165" s="61">
        <v>-1507812033.25805</v>
      </c>
      <c r="K2165" s="61">
        <v>68.516926876893166</v>
      </c>
      <c r="L2165" s="61">
        <v>13641.102718382228</v>
      </c>
      <c r="M2165" s="61">
        <v>27.269589230238179</v>
      </c>
      <c r="N2165" s="60">
        <v>76.795000000000002</v>
      </c>
    </row>
    <row r="2166" spans="1:14" hidden="1" x14ac:dyDescent="0.4">
      <c r="A2166" s="67">
        <v>97</v>
      </c>
      <c r="B2166" s="5" t="s">
        <v>182</v>
      </c>
      <c r="C2166" s="5">
        <v>2001</v>
      </c>
      <c r="D2166" s="5" t="s">
        <v>251</v>
      </c>
      <c r="E2166" s="5" t="s">
        <v>248</v>
      </c>
      <c r="F2166" s="60">
        <v>8.1481252415925791</v>
      </c>
      <c r="G2166" s="61">
        <v>3880500</v>
      </c>
      <c r="H2166" s="61">
        <v>3.8615076132554975</v>
      </c>
      <c r="I2166" s="61">
        <v>75.597811452784697</v>
      </c>
      <c r="J2166" s="61">
        <v>259321576.796312</v>
      </c>
      <c r="K2166" s="61">
        <v>67.233824352041765</v>
      </c>
      <c r="L2166" s="61">
        <v>13882.856826858602</v>
      </c>
      <c r="M2166" s="61">
        <v>30.734680782803974</v>
      </c>
      <c r="N2166" s="60">
        <v>77.83</v>
      </c>
    </row>
    <row r="2167" spans="1:14" hidden="1" x14ac:dyDescent="0.4">
      <c r="A2167" s="67">
        <v>97</v>
      </c>
      <c r="B2167" s="5" t="s">
        <v>182</v>
      </c>
      <c r="C2167" s="5">
        <v>2002</v>
      </c>
      <c r="D2167" s="5" t="s">
        <v>251</v>
      </c>
      <c r="E2167" s="5" t="s">
        <v>248</v>
      </c>
      <c r="F2167" s="60">
        <v>7.9886285931366343</v>
      </c>
      <c r="G2167" s="61">
        <v>3948500</v>
      </c>
      <c r="H2167" s="61">
        <v>0.29794189496230672</v>
      </c>
      <c r="I2167" s="61">
        <v>82.553307437671094</v>
      </c>
      <c r="J2167" s="61">
        <v>2848556986.6385198</v>
      </c>
      <c r="K2167" s="61">
        <v>62.655994555447883</v>
      </c>
      <c r="L2167" s="61">
        <v>16874.187491819564</v>
      </c>
      <c r="M2167" s="61">
        <v>27.799227799227801</v>
      </c>
      <c r="N2167" s="60">
        <v>79.113</v>
      </c>
    </row>
    <row r="2168" spans="1:14" hidden="1" x14ac:dyDescent="0.4">
      <c r="A2168" s="67">
        <v>97</v>
      </c>
      <c r="B2168" s="5" t="s">
        <v>182</v>
      </c>
      <c r="C2168" s="5">
        <v>2003</v>
      </c>
      <c r="D2168" s="5" t="s">
        <v>251</v>
      </c>
      <c r="E2168" s="5" t="s">
        <v>248</v>
      </c>
      <c r="F2168" s="60">
        <v>8.2930075486690491</v>
      </c>
      <c r="G2168" s="61">
        <v>4027200</v>
      </c>
      <c r="H2168" s="61">
        <v>2.0688960521383564</v>
      </c>
      <c r="I2168" s="61">
        <v>93.803827058630006</v>
      </c>
      <c r="J2168" s="61">
        <v>-3363941288.0430002</v>
      </c>
      <c r="K2168" s="61">
        <v>57.914769345753001</v>
      </c>
      <c r="L2168" s="61">
        <v>21913.708171996081</v>
      </c>
      <c r="M2168" s="61">
        <v>30.876554443433424</v>
      </c>
      <c r="N2168" s="60">
        <v>80.340999999999994</v>
      </c>
    </row>
    <row r="2169" spans="1:14" hidden="1" x14ac:dyDescent="0.4">
      <c r="A2169" s="67">
        <v>97</v>
      </c>
      <c r="B2169" s="5" t="s">
        <v>182</v>
      </c>
      <c r="C2169" s="5">
        <v>2004</v>
      </c>
      <c r="D2169" s="5" t="s">
        <v>251</v>
      </c>
      <c r="E2169" s="5" t="s">
        <v>248</v>
      </c>
      <c r="F2169" s="60">
        <v>8.0332966360856268</v>
      </c>
      <c r="G2169" s="61">
        <v>4087500</v>
      </c>
      <c r="H2169" s="61">
        <v>2.7580335367801041</v>
      </c>
      <c r="I2169" s="61">
        <v>100.254140103833</v>
      </c>
      <c r="J2169" s="61">
        <v>2319819298.42871</v>
      </c>
      <c r="K2169" s="61">
        <v>58.799552274535941</v>
      </c>
      <c r="L2169" s="61">
        <v>25420.234882944005</v>
      </c>
      <c r="M2169" s="61">
        <v>30.342275670675306</v>
      </c>
      <c r="N2169" s="60">
        <v>81.513999999999996</v>
      </c>
    </row>
    <row r="2170" spans="1:14" hidden="1" x14ac:dyDescent="0.4">
      <c r="A2170" s="67">
        <v>97</v>
      </c>
      <c r="B2170" s="5" t="s">
        <v>182</v>
      </c>
      <c r="C2170" s="5">
        <v>2005</v>
      </c>
      <c r="D2170" s="5" t="s">
        <v>251</v>
      </c>
      <c r="E2170" s="5" t="s">
        <v>248</v>
      </c>
      <c r="F2170" s="60">
        <v>8.2808485933380087</v>
      </c>
      <c r="G2170" s="61">
        <v>4133900</v>
      </c>
      <c r="H2170" s="61">
        <v>2.0001950713162984</v>
      </c>
      <c r="I2170" s="61">
        <v>105.747630582551</v>
      </c>
      <c r="J2170" s="61">
        <v>1906665963.7581201</v>
      </c>
      <c r="K2170" s="61">
        <v>58.018743440716349</v>
      </c>
      <c r="L2170" s="61">
        <v>27751.06547088586</v>
      </c>
      <c r="M2170" s="61">
        <v>34.985163204747778</v>
      </c>
      <c r="N2170" s="60">
        <v>82.63</v>
      </c>
    </row>
    <row r="2171" spans="1:14" hidden="1" x14ac:dyDescent="0.4">
      <c r="A2171" s="67">
        <v>97</v>
      </c>
      <c r="B2171" s="5" t="s">
        <v>182</v>
      </c>
      <c r="C2171" s="5">
        <v>2006</v>
      </c>
      <c r="D2171" s="5" t="s">
        <v>251</v>
      </c>
      <c r="E2171" s="5" t="s">
        <v>248</v>
      </c>
      <c r="F2171" s="60">
        <v>8.1885723844572951</v>
      </c>
      <c r="G2171" s="61">
        <v>4184600</v>
      </c>
      <c r="H2171" s="61">
        <v>2.6909584884980262</v>
      </c>
      <c r="I2171" s="61">
        <v>98.081815595249196</v>
      </c>
      <c r="J2171" s="61">
        <v>2912645686.5686302</v>
      </c>
      <c r="K2171" s="61">
        <v>59.6032650403479</v>
      </c>
      <c r="L2171" s="61">
        <v>26654.593201898522</v>
      </c>
      <c r="M2171" s="61">
        <v>34.774881516587676</v>
      </c>
      <c r="N2171" s="60">
        <v>83.635999999999996</v>
      </c>
    </row>
    <row r="2172" spans="1:14" hidden="1" x14ac:dyDescent="0.4">
      <c r="A2172" s="67">
        <v>97</v>
      </c>
      <c r="B2172" s="5" t="s">
        <v>182</v>
      </c>
      <c r="C2172" s="5">
        <v>2007</v>
      </c>
      <c r="D2172" s="5" t="s">
        <v>251</v>
      </c>
      <c r="E2172" s="5" t="s">
        <v>248</v>
      </c>
      <c r="F2172" s="60">
        <v>7.8769117855959081</v>
      </c>
      <c r="G2172" s="61">
        <v>4223800</v>
      </c>
      <c r="H2172" s="61">
        <v>5.3006995227106586</v>
      </c>
      <c r="I2172" s="61">
        <v>104.91465631536499</v>
      </c>
      <c r="J2172" s="61">
        <v>4335506075.9373999</v>
      </c>
      <c r="K2172" s="61">
        <v>58.425160574909064</v>
      </c>
      <c r="L2172" s="61">
        <v>32479.981738146667</v>
      </c>
      <c r="M2172" s="61">
        <v>31.248083409996934</v>
      </c>
      <c r="N2172" s="60">
        <v>84.539000000000001</v>
      </c>
    </row>
    <row r="2173" spans="1:14" hidden="1" x14ac:dyDescent="0.4">
      <c r="A2173" s="67">
        <v>97</v>
      </c>
      <c r="B2173" s="5" t="s">
        <v>182</v>
      </c>
      <c r="C2173" s="5">
        <v>2008</v>
      </c>
      <c r="D2173" s="5" t="s">
        <v>251</v>
      </c>
      <c r="E2173" s="5" t="s">
        <v>248</v>
      </c>
      <c r="F2173" s="60">
        <v>8.0204234940607542</v>
      </c>
      <c r="G2173" s="61">
        <v>4259800</v>
      </c>
      <c r="H2173" s="61">
        <v>2.7075496831300256</v>
      </c>
      <c r="I2173" s="61">
        <v>97.488752136751899</v>
      </c>
      <c r="J2173" s="61">
        <v>2591966537.0292702</v>
      </c>
      <c r="K2173" s="61">
        <v>64.408730452044821</v>
      </c>
      <c r="L2173" s="61">
        <v>31252.962564067326</v>
      </c>
      <c r="M2173" s="61">
        <v>33.004484304932738</v>
      </c>
      <c r="N2173" s="60">
        <v>85.402000000000001</v>
      </c>
    </row>
    <row r="2174" spans="1:14" hidden="1" x14ac:dyDescent="0.4">
      <c r="A2174" s="67">
        <v>97</v>
      </c>
      <c r="B2174" s="5" t="s">
        <v>182</v>
      </c>
      <c r="C2174" s="5">
        <v>2009</v>
      </c>
      <c r="D2174" s="5" t="s">
        <v>251</v>
      </c>
      <c r="E2174" s="5" t="s">
        <v>248</v>
      </c>
      <c r="F2174" s="60">
        <v>7.2443871147678145</v>
      </c>
      <c r="G2174" s="61">
        <v>4302600</v>
      </c>
      <c r="H2174" s="61">
        <v>2.702659660843949</v>
      </c>
      <c r="I2174" s="61">
        <v>91.343221290137905</v>
      </c>
      <c r="J2174" s="61">
        <v>-52385533.238735698</v>
      </c>
      <c r="K2174" s="61">
        <v>55.145723005347214</v>
      </c>
      <c r="L2174" s="61">
        <v>28209.362327122872</v>
      </c>
      <c r="M2174" s="61">
        <v>29.382797110965196</v>
      </c>
      <c r="N2174" s="60">
        <v>86.287999999999997</v>
      </c>
    </row>
    <row r="2175" spans="1:14" hidden="1" x14ac:dyDescent="0.4">
      <c r="A2175" s="67">
        <v>97</v>
      </c>
      <c r="B2175" s="5" t="s">
        <v>182</v>
      </c>
      <c r="C2175" s="5">
        <v>2010</v>
      </c>
      <c r="D2175" s="5" t="s">
        <v>251</v>
      </c>
      <c r="E2175" s="5" t="s">
        <v>248</v>
      </c>
      <c r="F2175" s="60">
        <v>7.1366216930608868</v>
      </c>
      <c r="G2175" s="61">
        <v>4350700</v>
      </c>
      <c r="H2175" s="61">
        <v>3.1370936908727174</v>
      </c>
      <c r="I2175" s="61">
        <v>100</v>
      </c>
      <c r="J2175" s="61">
        <v>286306902.9756</v>
      </c>
      <c r="K2175" s="61">
        <v>58.251615504912898</v>
      </c>
      <c r="L2175" s="61">
        <v>33676.774123992458</v>
      </c>
      <c r="M2175" s="61">
        <v>27.973640856672148</v>
      </c>
      <c r="N2175" s="60">
        <v>87.134</v>
      </c>
    </row>
    <row r="2176" spans="1:14" hidden="1" x14ac:dyDescent="0.4">
      <c r="A2176" s="67">
        <v>97</v>
      </c>
      <c r="B2176" s="5" t="s">
        <v>182</v>
      </c>
      <c r="C2176" s="5">
        <v>2011</v>
      </c>
      <c r="D2176" s="5" t="s">
        <v>251</v>
      </c>
      <c r="E2176" s="5" t="s">
        <v>248</v>
      </c>
      <c r="F2176" s="60">
        <v>6.9093521897810213</v>
      </c>
      <c r="G2176" s="61">
        <v>4384000</v>
      </c>
      <c r="H2176" s="61">
        <v>2.4851390104336986</v>
      </c>
      <c r="I2176" s="61">
        <v>104.189593940972</v>
      </c>
      <c r="J2176" s="61">
        <v>1378410924.3987899</v>
      </c>
      <c r="K2176" s="61">
        <v>59.240464734186126</v>
      </c>
      <c r="L2176" s="61">
        <v>38387.627078407648</v>
      </c>
      <c r="M2176" s="61">
        <v>27.015177065767286</v>
      </c>
      <c r="N2176" s="60">
        <v>87.879000000000005</v>
      </c>
    </row>
    <row r="2177" spans="1:14" hidden="1" x14ac:dyDescent="0.4">
      <c r="A2177" s="67">
        <v>97</v>
      </c>
      <c r="B2177" s="5" t="s">
        <v>182</v>
      </c>
      <c r="C2177" s="5">
        <v>2012</v>
      </c>
      <c r="D2177" s="5" t="s">
        <v>251</v>
      </c>
      <c r="E2177" s="5" t="s">
        <v>248</v>
      </c>
      <c r="F2177" s="60">
        <v>7.2837276831287854</v>
      </c>
      <c r="G2177" s="61">
        <v>4408100</v>
      </c>
      <c r="H2177" s="61">
        <v>-0.17355776542211743</v>
      </c>
      <c r="I2177" s="61">
        <v>107.70228691008199</v>
      </c>
      <c r="J2177" s="61">
        <v>3846884018.5178099</v>
      </c>
      <c r="K2177" s="61">
        <v>57.023113812652596</v>
      </c>
      <c r="L2177" s="61">
        <v>39973.380758722349</v>
      </c>
      <c r="M2177" s="61">
        <v>29.862223646267221</v>
      </c>
      <c r="N2177" s="60">
        <v>88.587999999999994</v>
      </c>
    </row>
    <row r="2178" spans="1:14" hidden="1" x14ac:dyDescent="0.4">
      <c r="A2178" s="67">
        <v>97</v>
      </c>
      <c r="B2178" s="5" t="s">
        <v>182</v>
      </c>
      <c r="C2178" s="5">
        <v>2013</v>
      </c>
      <c r="D2178" s="5" t="s">
        <v>251</v>
      </c>
      <c r="E2178" s="5" t="s">
        <v>248</v>
      </c>
      <c r="F2178" s="60">
        <v>7.1780239076112649</v>
      </c>
      <c r="G2178" s="61">
        <v>4442100</v>
      </c>
      <c r="H2178" s="61">
        <v>4.156823835844321</v>
      </c>
      <c r="I2178" s="61">
        <v>110.02522504269101</v>
      </c>
      <c r="J2178" s="61">
        <v>-69519935.420030802</v>
      </c>
      <c r="K2178" s="61">
        <v>56.017148281950057</v>
      </c>
      <c r="L2178" s="61">
        <v>42976.649588258413</v>
      </c>
      <c r="M2178" s="61">
        <v>26.679586563307495</v>
      </c>
      <c r="N2178" s="60">
        <v>89.186999999999998</v>
      </c>
    </row>
    <row r="2179" spans="1:14" hidden="1" x14ac:dyDescent="0.4">
      <c r="A2179" s="67">
        <v>97</v>
      </c>
      <c r="B2179" s="5" t="s">
        <v>182</v>
      </c>
      <c r="C2179" s="5">
        <v>2014</v>
      </c>
      <c r="D2179" s="5" t="s">
        <v>251</v>
      </c>
      <c r="E2179" s="5" t="s">
        <v>248</v>
      </c>
      <c r="F2179" s="60">
        <v>7.0786449684490202</v>
      </c>
      <c r="G2179" s="61">
        <v>4516500</v>
      </c>
      <c r="H2179" s="61">
        <v>0.41613028668324148</v>
      </c>
      <c r="I2179" s="61">
        <v>112.96435832186199</v>
      </c>
      <c r="J2179" s="61">
        <v>3251563602.3094001</v>
      </c>
      <c r="K2179" s="61">
        <v>55.164626859521157</v>
      </c>
      <c r="L2179" s="61">
        <v>44572.898753662565</v>
      </c>
      <c r="M2179" s="61">
        <v>23.719590268886044</v>
      </c>
      <c r="N2179" s="60">
        <v>89.69</v>
      </c>
    </row>
    <row r="2180" spans="1:14" hidden="1" x14ac:dyDescent="0.4">
      <c r="A2180" s="67">
        <v>97</v>
      </c>
      <c r="B2180" s="5" t="s">
        <v>182</v>
      </c>
      <c r="C2180" s="5">
        <v>2015</v>
      </c>
      <c r="D2180" s="5" t="s">
        <v>251</v>
      </c>
      <c r="E2180" s="5" t="s">
        <v>248</v>
      </c>
      <c r="F2180" s="60">
        <v>7.0033409988284809</v>
      </c>
      <c r="G2180" s="61">
        <v>4609400</v>
      </c>
      <c r="H2180" s="61">
        <v>1.4311764948283496</v>
      </c>
      <c r="I2180" s="61">
        <v>105.133302036163</v>
      </c>
      <c r="J2180" s="61">
        <v>-73372796.421178102</v>
      </c>
      <c r="K2180" s="61">
        <v>54.921281428683322</v>
      </c>
      <c r="L2180" s="61">
        <v>38630.726588692844</v>
      </c>
      <c r="M2180" s="63">
        <f t="shared" ref="M2180:M2187" si="95">(M2179+M2178+M2177)/3</f>
        <v>26.753800159486918</v>
      </c>
      <c r="N2180" s="60">
        <v>90.173000000000002</v>
      </c>
    </row>
    <row r="2181" spans="1:14" hidden="1" x14ac:dyDescent="0.4">
      <c r="A2181" s="67">
        <v>97</v>
      </c>
      <c r="B2181" s="5" t="s">
        <v>182</v>
      </c>
      <c r="C2181" s="5">
        <v>2016</v>
      </c>
      <c r="D2181" s="5" t="s">
        <v>251</v>
      </c>
      <c r="E2181" s="5" t="s">
        <v>248</v>
      </c>
      <c r="F2181" s="60">
        <v>6.6154090918733166</v>
      </c>
      <c r="G2181" s="61">
        <v>4714100</v>
      </c>
      <c r="H2181" s="61">
        <v>2.3481048252767494</v>
      </c>
      <c r="I2181" s="61">
        <v>106.204435533885</v>
      </c>
      <c r="J2181" s="61">
        <v>2008111275.18134</v>
      </c>
      <c r="K2181" s="61">
        <v>52.508008596569475</v>
      </c>
      <c r="L2181" s="61">
        <v>40058.196162146647</v>
      </c>
      <c r="M2181" s="63">
        <f t="shared" si="95"/>
        <v>25.71765899722682</v>
      </c>
      <c r="N2181" s="60">
        <v>90.635000000000005</v>
      </c>
    </row>
    <row r="2182" spans="1:14" hidden="1" x14ac:dyDescent="0.4">
      <c r="A2182" s="67">
        <v>97</v>
      </c>
      <c r="B2182" s="5" t="s">
        <v>182</v>
      </c>
      <c r="C2182" s="5">
        <v>2017</v>
      </c>
      <c r="D2182" s="5" t="s">
        <v>251</v>
      </c>
      <c r="E2182" s="5" t="s">
        <v>248</v>
      </c>
      <c r="F2182" s="60">
        <v>6.8404936014625237</v>
      </c>
      <c r="G2182" s="61">
        <v>4813600</v>
      </c>
      <c r="H2182" s="61">
        <v>3.5171558428076253</v>
      </c>
      <c r="I2182" s="61">
        <v>107.900321861267</v>
      </c>
      <c r="J2182" s="61">
        <v>2390035935.4773698</v>
      </c>
      <c r="K2182" s="61">
        <v>54.214007822255248</v>
      </c>
      <c r="L2182" s="61">
        <v>42910.972836248766</v>
      </c>
      <c r="M2182" s="63">
        <f t="shared" si="95"/>
        <v>25.397016475199923</v>
      </c>
      <c r="N2182" s="60">
        <v>91.076999999999998</v>
      </c>
    </row>
    <row r="2183" spans="1:14" hidden="1" x14ac:dyDescent="0.4">
      <c r="A2183" s="67">
        <v>97</v>
      </c>
      <c r="B2183" s="5" t="s">
        <v>182</v>
      </c>
      <c r="C2183" s="5">
        <v>2018</v>
      </c>
      <c r="D2183" s="5" t="s">
        <v>251</v>
      </c>
      <c r="E2183" s="5" t="s">
        <v>248</v>
      </c>
      <c r="F2183" s="60">
        <v>6.6132718442639673</v>
      </c>
      <c r="G2183" s="61">
        <v>4900600</v>
      </c>
      <c r="H2183" s="61">
        <v>1.7524014177829201</v>
      </c>
      <c r="I2183" s="61">
        <v>103.317327743162</v>
      </c>
      <c r="J2183" s="61">
        <v>2516488849.6392999</v>
      </c>
      <c r="K2183" s="61">
        <v>55.802972266034466</v>
      </c>
      <c r="L2183" s="61">
        <v>43236.886692340413</v>
      </c>
      <c r="M2183" s="63">
        <f t="shared" si="95"/>
        <v>25.956158543971217</v>
      </c>
      <c r="N2183" s="60">
        <v>91.49</v>
      </c>
    </row>
    <row r="2184" spans="1:14" hidden="1" x14ac:dyDescent="0.4">
      <c r="A2184" s="67">
        <v>97</v>
      </c>
      <c r="B2184" s="5" t="s">
        <v>182</v>
      </c>
      <c r="C2184" s="5">
        <v>2019</v>
      </c>
      <c r="D2184" s="5" t="s">
        <v>251</v>
      </c>
      <c r="E2184" s="5" t="s">
        <v>248</v>
      </c>
      <c r="F2184" s="60">
        <v>6.8300530205655523</v>
      </c>
      <c r="G2184" s="61">
        <v>4979200</v>
      </c>
      <c r="H2184" s="61">
        <v>3.1000889978262052</v>
      </c>
      <c r="I2184" s="61">
        <v>101.682186951491</v>
      </c>
      <c r="J2184" s="61">
        <v>2915754514.32092</v>
      </c>
      <c r="K2184" s="61">
        <v>54.384180406681772</v>
      </c>
      <c r="L2184" s="61">
        <v>42796.430581838911</v>
      </c>
      <c r="M2184" s="63">
        <f t="shared" si="95"/>
        <v>25.690278005465984</v>
      </c>
      <c r="N2184" s="60">
        <v>91.876000000000005</v>
      </c>
    </row>
    <row r="2185" spans="1:14" hidden="1" x14ac:dyDescent="0.4">
      <c r="A2185" s="67">
        <v>97</v>
      </c>
      <c r="B2185" s="5" t="s">
        <v>182</v>
      </c>
      <c r="C2185" s="5">
        <v>2020</v>
      </c>
      <c r="D2185" s="5" t="s">
        <v>251</v>
      </c>
      <c r="E2185" s="5" t="s">
        <v>248</v>
      </c>
      <c r="F2185" s="60">
        <v>6.1607991827433111</v>
      </c>
      <c r="G2185" s="61">
        <v>5090200</v>
      </c>
      <c r="H2185" s="61">
        <v>2.0113437347330603</v>
      </c>
      <c r="I2185" s="61">
        <v>100.878960068835</v>
      </c>
      <c r="J2185" s="61">
        <v>4135119591.1472702</v>
      </c>
      <c r="K2185" s="61">
        <v>43.975045378971615</v>
      </c>
      <c r="L2185" s="61">
        <v>41760.59478400051</v>
      </c>
      <c r="M2185" s="63">
        <f t="shared" si="95"/>
        <v>25.681151008212371</v>
      </c>
      <c r="N2185" s="60">
        <v>92.236000000000004</v>
      </c>
    </row>
    <row r="2186" spans="1:14" hidden="1" x14ac:dyDescent="0.4">
      <c r="A2186" s="67">
        <v>97</v>
      </c>
      <c r="B2186" s="5" t="s">
        <v>182</v>
      </c>
      <c r="C2186" s="5">
        <v>2021</v>
      </c>
      <c r="D2186" s="5" t="s">
        <v>251</v>
      </c>
      <c r="E2186" s="5" t="s">
        <v>248</v>
      </c>
      <c r="F2186" s="60">
        <f>(F2183+F2184+F2185)/3</f>
        <v>6.5347080158576105</v>
      </c>
      <c r="G2186" s="61">
        <v>5111400</v>
      </c>
      <c r="H2186" s="61">
        <v>4.8048667468129764</v>
      </c>
      <c r="I2186" s="61">
        <v>107.61192575406299</v>
      </c>
      <c r="J2186" s="61">
        <v>4539913924.62292</v>
      </c>
      <c r="K2186" s="61">
        <v>48.200520898203422</v>
      </c>
      <c r="L2186" s="61">
        <v>49996.420672581116</v>
      </c>
      <c r="M2186" s="63">
        <f t="shared" si="95"/>
        <v>25.77586251921652</v>
      </c>
      <c r="N2186" s="60">
        <v>92.572000000000003</v>
      </c>
    </row>
    <row r="2187" spans="1:14" hidden="1" x14ac:dyDescent="0.4">
      <c r="A2187" s="67">
        <v>97</v>
      </c>
      <c r="B2187" s="5" t="s">
        <v>182</v>
      </c>
      <c r="C2187" s="5">
        <v>2022</v>
      </c>
      <c r="D2187" s="5" t="s">
        <v>251</v>
      </c>
      <c r="E2187" s="5" t="s">
        <v>248</v>
      </c>
      <c r="F2187" s="60">
        <f>(F2184+F2185+F2186)/3</f>
        <v>6.5085200730554904</v>
      </c>
      <c r="G2187" s="61">
        <v>5124100</v>
      </c>
      <c r="H2187" s="61">
        <v>5.3019042543115802</v>
      </c>
      <c r="I2187" s="61">
        <v>105.454217358116</v>
      </c>
      <c r="J2187" s="61">
        <v>8340194362.3496399</v>
      </c>
      <c r="K2187" s="61">
        <v>53.805006691090519</v>
      </c>
      <c r="L2187" s="61">
        <v>48418.5916631992</v>
      </c>
      <c r="M2187" s="63">
        <f t="shared" si="95"/>
        <v>25.715763844298294</v>
      </c>
      <c r="N2187" s="60">
        <v>92.885999999999996</v>
      </c>
    </row>
    <row r="2188" spans="1:14" hidden="1" x14ac:dyDescent="0.4">
      <c r="A2188" s="67">
        <v>98</v>
      </c>
      <c r="B2188" s="5" t="s">
        <v>183</v>
      </c>
      <c r="C2188" s="5">
        <v>2000</v>
      </c>
      <c r="D2188" s="5" t="s">
        <v>250</v>
      </c>
      <c r="E2188" s="5" t="s">
        <v>247</v>
      </c>
      <c r="F2188" s="60">
        <v>0.73547466808972939</v>
      </c>
      <c r="G2188" s="61">
        <v>5123222</v>
      </c>
      <c r="H2188" s="61">
        <v>8.5662283751602502</v>
      </c>
      <c r="I2188" s="61">
        <v>109.937715350454</v>
      </c>
      <c r="J2188" s="61">
        <v>266500000</v>
      </c>
      <c r="K2188" s="61">
        <v>61.29849746000221</v>
      </c>
      <c r="L2188" s="61">
        <v>996.89785199474045</v>
      </c>
      <c r="M2188" s="61">
        <v>41.807909604519772</v>
      </c>
      <c r="N2188" s="60">
        <v>55.185000000000002</v>
      </c>
    </row>
    <row r="2189" spans="1:14" hidden="1" x14ac:dyDescent="0.4">
      <c r="A2189" s="67">
        <v>98</v>
      </c>
      <c r="B2189" s="5" t="s">
        <v>183</v>
      </c>
      <c r="C2189" s="5">
        <v>2001</v>
      </c>
      <c r="D2189" s="5" t="s">
        <v>250</v>
      </c>
      <c r="E2189" s="5" t="s">
        <v>247</v>
      </c>
      <c r="F2189" s="60">
        <v>0.75595578770766392</v>
      </c>
      <c r="G2189" s="61">
        <v>5192764</v>
      </c>
      <c r="H2189" s="61">
        <v>7.2415094058075198</v>
      </c>
      <c r="I2189" s="61">
        <v>110.305040074815</v>
      </c>
      <c r="J2189" s="61">
        <v>150200000</v>
      </c>
      <c r="K2189" s="61">
        <v>57.98013154722684</v>
      </c>
      <c r="L2189" s="61">
        <v>1025.108509784606</v>
      </c>
      <c r="M2189" s="61">
        <v>43.665768194070083</v>
      </c>
      <c r="N2189" s="60">
        <v>55.335000000000001</v>
      </c>
    </row>
    <row r="2190" spans="1:14" hidden="1" x14ac:dyDescent="0.4">
      <c r="A2190" s="67">
        <v>98</v>
      </c>
      <c r="B2190" s="5" t="s">
        <v>183</v>
      </c>
      <c r="C2190" s="5">
        <v>2002</v>
      </c>
      <c r="D2190" s="5" t="s">
        <v>250</v>
      </c>
      <c r="E2190" s="5" t="s">
        <v>247</v>
      </c>
      <c r="F2190" s="60">
        <v>0.77256044203029994</v>
      </c>
      <c r="G2190" s="61">
        <v>5259006</v>
      </c>
      <c r="H2190" s="61">
        <v>3.2483787632338021</v>
      </c>
      <c r="I2190" s="61">
        <v>107.668466906408</v>
      </c>
      <c r="J2190" s="61">
        <v>203900000</v>
      </c>
      <c r="K2190" s="61">
        <v>58.091284408078494</v>
      </c>
      <c r="L2190" s="61">
        <v>993.38411432576027</v>
      </c>
      <c r="M2190" s="61">
        <v>41.253263707571804</v>
      </c>
      <c r="N2190" s="60">
        <v>55.484000000000002</v>
      </c>
    </row>
    <row r="2191" spans="1:14" hidden="1" x14ac:dyDescent="0.4">
      <c r="A2191" s="67">
        <v>98</v>
      </c>
      <c r="B2191" s="5" t="s">
        <v>183</v>
      </c>
      <c r="C2191" s="5">
        <v>2003</v>
      </c>
      <c r="D2191" s="5" t="s">
        <v>250</v>
      </c>
      <c r="E2191" s="5" t="s">
        <v>247</v>
      </c>
      <c r="F2191" s="60">
        <v>0.85715702728993193</v>
      </c>
      <c r="G2191" s="61">
        <v>5323062</v>
      </c>
      <c r="H2191" s="61">
        <v>5.3310772007435219</v>
      </c>
      <c r="I2191" s="61">
        <v>100.715774929893</v>
      </c>
      <c r="J2191" s="61">
        <v>201300000</v>
      </c>
      <c r="K2191" s="61">
        <v>62.17506588775138</v>
      </c>
      <c r="L2191" s="61">
        <v>999.88595395797722</v>
      </c>
      <c r="M2191" s="61">
        <v>40.506329113924053</v>
      </c>
      <c r="N2191" s="60">
        <v>55.633000000000003</v>
      </c>
    </row>
    <row r="2192" spans="1:14" hidden="1" x14ac:dyDescent="0.4">
      <c r="A2192" s="67">
        <v>98</v>
      </c>
      <c r="B2192" s="5" t="s">
        <v>183</v>
      </c>
      <c r="C2192" s="5">
        <v>2004</v>
      </c>
      <c r="D2192" s="5" t="s">
        <v>250</v>
      </c>
      <c r="E2192" s="5" t="s">
        <v>247</v>
      </c>
      <c r="F2192" s="60">
        <v>0.84138736921958113</v>
      </c>
      <c r="G2192" s="61">
        <v>5386223</v>
      </c>
      <c r="H2192" s="61">
        <v>9.0509023608150017</v>
      </c>
      <c r="I2192" s="61">
        <v>96.941663165186796</v>
      </c>
      <c r="J2192" s="61">
        <v>250000000</v>
      </c>
      <c r="K2192" s="61">
        <v>67.195316780004035</v>
      </c>
      <c r="L2192" s="61">
        <v>1075.9985623776297</v>
      </c>
      <c r="M2192" s="61">
        <v>40.73170731707318</v>
      </c>
      <c r="N2192" s="60">
        <v>55.781999999999996</v>
      </c>
    </row>
    <row r="2193" spans="1:14" hidden="1" x14ac:dyDescent="0.4">
      <c r="A2193" s="67">
        <v>98</v>
      </c>
      <c r="B2193" s="5" t="s">
        <v>183</v>
      </c>
      <c r="C2193" s="5">
        <v>2005</v>
      </c>
      <c r="D2193" s="5" t="s">
        <v>250</v>
      </c>
      <c r="E2193" s="5" t="s">
        <v>247</v>
      </c>
      <c r="F2193" s="60">
        <v>0.79540900489451438</v>
      </c>
      <c r="G2193" s="61">
        <v>5454678</v>
      </c>
      <c r="H2193" s="61">
        <v>9.8670941220731834</v>
      </c>
      <c r="I2193" s="61">
        <v>95.832637156209898</v>
      </c>
      <c r="J2193" s="61">
        <v>241100000</v>
      </c>
      <c r="K2193" s="61">
        <v>71.645723707299112</v>
      </c>
      <c r="L2193" s="61">
        <v>1158.8812903618257</v>
      </c>
      <c r="M2193" s="61">
        <v>38.95781637717122</v>
      </c>
      <c r="N2193" s="60">
        <v>55.935000000000002</v>
      </c>
    </row>
    <row r="2194" spans="1:14" hidden="1" x14ac:dyDescent="0.4">
      <c r="A2194" s="67">
        <v>98</v>
      </c>
      <c r="B2194" s="5" t="s">
        <v>183</v>
      </c>
      <c r="C2194" s="5">
        <v>2006</v>
      </c>
      <c r="D2194" s="5" t="s">
        <v>250</v>
      </c>
      <c r="E2194" s="5" t="s">
        <v>247</v>
      </c>
      <c r="F2194" s="60">
        <v>0.82237892036454785</v>
      </c>
      <c r="G2194" s="61">
        <v>5529811</v>
      </c>
      <c r="H2194" s="61">
        <v>7.8679120705082966</v>
      </c>
      <c r="I2194" s="61">
        <v>96.140737078017494</v>
      </c>
      <c r="J2194" s="61">
        <v>286800000</v>
      </c>
      <c r="K2194" s="61">
        <v>87.309614769686462</v>
      </c>
      <c r="L2194" s="61">
        <v>1223.083148016048</v>
      </c>
      <c r="M2194" s="61">
        <v>39.858490566037737</v>
      </c>
      <c r="N2194" s="60">
        <v>56.131999999999998</v>
      </c>
    </row>
    <row r="2195" spans="1:14" hidden="1" x14ac:dyDescent="0.4">
      <c r="A2195" s="67">
        <v>98</v>
      </c>
      <c r="B2195" s="5" t="s">
        <v>183</v>
      </c>
      <c r="C2195" s="5">
        <v>2007</v>
      </c>
      <c r="D2195" s="5" t="s">
        <v>250</v>
      </c>
      <c r="E2195" s="5" t="s">
        <v>247</v>
      </c>
      <c r="F2195" s="60">
        <v>0.83751036343951524</v>
      </c>
      <c r="G2195" s="61">
        <v>5607453</v>
      </c>
      <c r="H2195" s="61">
        <v>9.6731381363321418</v>
      </c>
      <c r="I2195" s="61">
        <v>94.208943416118402</v>
      </c>
      <c r="J2195" s="61">
        <v>381700000</v>
      </c>
      <c r="K2195" s="61">
        <v>93.025191675794076</v>
      </c>
      <c r="L2195" s="61">
        <v>1323.8390654682364</v>
      </c>
      <c r="M2195" s="61">
        <v>41.055045871559628</v>
      </c>
      <c r="N2195" s="60">
        <v>56.328000000000003</v>
      </c>
    </row>
    <row r="2196" spans="1:14" hidden="1" x14ac:dyDescent="0.4">
      <c r="A2196" s="67">
        <v>98</v>
      </c>
      <c r="B2196" s="5" t="s">
        <v>183</v>
      </c>
      <c r="C2196" s="5">
        <v>2008</v>
      </c>
      <c r="D2196" s="5" t="s">
        <v>250</v>
      </c>
      <c r="E2196" s="5" t="s">
        <v>247</v>
      </c>
      <c r="F2196" s="60">
        <v>0.79170229883764109</v>
      </c>
      <c r="G2196" s="61">
        <v>5687744</v>
      </c>
      <c r="H2196" s="61">
        <v>16.19830263606039</v>
      </c>
      <c r="I2196" s="61">
        <v>97.819644052778798</v>
      </c>
      <c r="J2196" s="61">
        <v>627300000</v>
      </c>
      <c r="K2196" s="61">
        <v>96.794085126547671</v>
      </c>
      <c r="L2196" s="61">
        <v>1493.9048527361504</v>
      </c>
      <c r="M2196" s="61">
        <v>40.095465393794747</v>
      </c>
      <c r="N2196" s="60">
        <v>56.524999999999999</v>
      </c>
    </row>
    <row r="2197" spans="1:14" hidden="1" x14ac:dyDescent="0.4">
      <c r="A2197" s="67">
        <v>98</v>
      </c>
      <c r="B2197" s="5" t="s">
        <v>183</v>
      </c>
      <c r="C2197" s="5">
        <v>2009</v>
      </c>
      <c r="D2197" s="5" t="s">
        <v>250</v>
      </c>
      <c r="E2197" s="5" t="s">
        <v>247</v>
      </c>
      <c r="F2197" s="60">
        <v>0.7615274495597455</v>
      </c>
      <c r="G2197" s="61">
        <v>5770639</v>
      </c>
      <c r="H2197" s="61">
        <v>6.0379620582328783</v>
      </c>
      <c r="I2197" s="61">
        <v>106.94582677771599</v>
      </c>
      <c r="J2197" s="61">
        <v>433900000</v>
      </c>
      <c r="K2197" s="61">
        <v>86.99286696051945</v>
      </c>
      <c r="L2197" s="61">
        <v>1438.0966160185094</v>
      </c>
      <c r="M2197" s="61">
        <v>43.405275779376502</v>
      </c>
      <c r="N2197" s="60">
        <v>56.720999999999997</v>
      </c>
    </row>
    <row r="2198" spans="1:14" hidden="1" x14ac:dyDescent="0.4">
      <c r="A2198" s="67">
        <v>98</v>
      </c>
      <c r="B2198" s="5" t="s">
        <v>183</v>
      </c>
      <c r="C2198" s="5">
        <v>2010</v>
      </c>
      <c r="D2198" s="5" t="s">
        <v>250</v>
      </c>
      <c r="E2198" s="5" t="s">
        <v>247</v>
      </c>
      <c r="F2198" s="60">
        <v>0.7707317306421364</v>
      </c>
      <c r="G2198" s="61">
        <v>5855734</v>
      </c>
      <c r="H2198" s="61">
        <v>6.1374674361231598</v>
      </c>
      <c r="I2198" s="61">
        <v>100</v>
      </c>
      <c r="J2198" s="61">
        <v>489900000</v>
      </c>
      <c r="K2198" s="61">
        <v>100.36299872228727</v>
      </c>
      <c r="L2198" s="61">
        <v>1495.7337544281245</v>
      </c>
      <c r="M2198" s="61">
        <v>41.822429906542055</v>
      </c>
      <c r="N2198" s="60">
        <v>56.917000000000002</v>
      </c>
    </row>
    <row r="2199" spans="1:14" hidden="1" x14ac:dyDescent="0.4">
      <c r="A2199" s="67">
        <v>98</v>
      </c>
      <c r="B2199" s="5" t="s">
        <v>183</v>
      </c>
      <c r="C2199" s="5">
        <v>2011</v>
      </c>
      <c r="D2199" s="5" t="s">
        <v>250</v>
      </c>
      <c r="E2199" s="5" t="s">
        <v>247</v>
      </c>
      <c r="F2199" s="60">
        <v>0.80204585470251588</v>
      </c>
      <c r="G2199" s="61">
        <v>5942553</v>
      </c>
      <c r="H2199" s="61">
        <v>10.213691320313913</v>
      </c>
      <c r="I2199" s="61">
        <v>95.886457841693598</v>
      </c>
      <c r="J2199" s="61">
        <v>936300000</v>
      </c>
      <c r="K2199" s="61">
        <v>111.82715733956256</v>
      </c>
      <c r="L2199" s="61">
        <v>1644.8014812453052</v>
      </c>
      <c r="M2199" s="61">
        <v>42.505592841163313</v>
      </c>
      <c r="N2199" s="60">
        <v>57.113</v>
      </c>
    </row>
    <row r="2200" spans="1:14" hidden="1" x14ac:dyDescent="0.4">
      <c r="A2200" s="67">
        <v>98</v>
      </c>
      <c r="B2200" s="5" t="s">
        <v>183</v>
      </c>
      <c r="C2200" s="5">
        <v>2012</v>
      </c>
      <c r="D2200" s="5" t="s">
        <v>250</v>
      </c>
      <c r="E2200" s="5" t="s">
        <v>247</v>
      </c>
      <c r="F2200" s="60">
        <v>0.77703620879291257</v>
      </c>
      <c r="G2200" s="61">
        <v>6030607</v>
      </c>
      <c r="H2200" s="61">
        <v>6.2432446803176731</v>
      </c>
      <c r="I2200" s="61">
        <v>97.429660026723298</v>
      </c>
      <c r="J2200" s="61">
        <v>775700000</v>
      </c>
      <c r="K2200" s="61">
        <v>115.177847761832</v>
      </c>
      <c r="L2200" s="61">
        <v>1746.4212543525664</v>
      </c>
      <c r="M2200" s="61">
        <v>38.600451467268634</v>
      </c>
      <c r="N2200" s="60">
        <v>57.308999999999997</v>
      </c>
    </row>
    <row r="2201" spans="1:14" hidden="1" x14ac:dyDescent="0.4">
      <c r="A2201" s="67">
        <v>98</v>
      </c>
      <c r="B2201" s="5" t="s">
        <v>183</v>
      </c>
      <c r="C2201" s="5">
        <v>2013</v>
      </c>
      <c r="D2201" s="5" t="s">
        <v>250</v>
      </c>
      <c r="E2201" s="5" t="s">
        <v>247</v>
      </c>
      <c r="F2201" s="60">
        <v>0.73100554811198981</v>
      </c>
      <c r="G2201" s="61">
        <v>6119379</v>
      </c>
      <c r="H2201" s="61">
        <v>4.3498913193484157</v>
      </c>
      <c r="I2201" s="61">
        <v>97.241151924983498</v>
      </c>
      <c r="J2201" s="61">
        <v>965100000</v>
      </c>
      <c r="K2201" s="61">
        <v>110.98442161087172</v>
      </c>
      <c r="L2201" s="61">
        <v>1794.7891880914808</v>
      </c>
      <c r="M2201" s="61">
        <v>35.44600938967136</v>
      </c>
      <c r="N2201" s="60">
        <v>57.505000000000003</v>
      </c>
    </row>
    <row r="2202" spans="1:14" hidden="1" x14ac:dyDescent="0.4">
      <c r="A2202" s="67">
        <v>98</v>
      </c>
      <c r="B2202" s="5" t="s">
        <v>183</v>
      </c>
      <c r="C2202" s="5">
        <v>2014</v>
      </c>
      <c r="D2202" s="5" t="s">
        <v>250</v>
      </c>
      <c r="E2202" s="5" t="s">
        <v>247</v>
      </c>
      <c r="F2202" s="60">
        <v>0.7664436024685457</v>
      </c>
      <c r="G2202" s="61">
        <v>6208676</v>
      </c>
      <c r="H2202" s="61">
        <v>8.3929282541839996</v>
      </c>
      <c r="I2202" s="61">
        <v>97.345909291877902</v>
      </c>
      <c r="J2202" s="61">
        <v>1076800000</v>
      </c>
      <c r="K2202" s="61">
        <v>106.69772991832116</v>
      </c>
      <c r="L2202" s="61">
        <v>1913.5213483166331</v>
      </c>
      <c r="M2202" s="61">
        <v>34.36123348017621</v>
      </c>
      <c r="N2202" s="60">
        <v>57.7</v>
      </c>
    </row>
    <row r="2203" spans="1:14" hidden="1" x14ac:dyDescent="0.4">
      <c r="A2203" s="67">
        <v>98</v>
      </c>
      <c r="B2203" s="5" t="s">
        <v>183</v>
      </c>
      <c r="C2203" s="5">
        <v>2015</v>
      </c>
      <c r="D2203" s="5" t="s">
        <v>250</v>
      </c>
      <c r="E2203" s="5" t="s">
        <v>247</v>
      </c>
      <c r="F2203" s="60">
        <v>0.83934551784381228</v>
      </c>
      <c r="G2203" s="61">
        <v>6298598</v>
      </c>
      <c r="H2203" s="61">
        <v>7.5879916301547041</v>
      </c>
      <c r="I2203" s="61">
        <v>102.08343967306701</v>
      </c>
      <c r="J2203" s="61">
        <v>967000000</v>
      </c>
      <c r="K2203" s="61">
        <v>98.193881630223146</v>
      </c>
      <c r="L2203" s="61">
        <v>2025.3214322426491</v>
      </c>
      <c r="M2203" s="61">
        <f t="shared" ref="M2203:M2210" si="96">(M2202+M2201+M2200)/3</f>
        <v>36.135898112372068</v>
      </c>
      <c r="N2203" s="60">
        <v>57.895000000000003</v>
      </c>
    </row>
    <row r="2204" spans="1:14" hidden="1" x14ac:dyDescent="0.4">
      <c r="A2204" s="67">
        <v>98</v>
      </c>
      <c r="B2204" s="5" t="s">
        <v>183</v>
      </c>
      <c r="C2204" s="5">
        <v>2016</v>
      </c>
      <c r="D2204" s="5" t="s">
        <v>250</v>
      </c>
      <c r="E2204" s="5" t="s">
        <v>247</v>
      </c>
      <c r="F2204" s="60">
        <v>0.84684629693539215</v>
      </c>
      <c r="G2204" s="61">
        <v>6389235</v>
      </c>
      <c r="H2204" s="61">
        <v>4.590109496593243</v>
      </c>
      <c r="I2204" s="61">
        <v>102.26244105840701</v>
      </c>
      <c r="J2204" s="61">
        <v>989100000</v>
      </c>
      <c r="K2204" s="61">
        <v>93.813459702677889</v>
      </c>
      <c r="L2204" s="61">
        <v>2079.4510273586129</v>
      </c>
      <c r="M2204" s="61">
        <f t="shared" si="96"/>
        <v>35.314380327406546</v>
      </c>
      <c r="N2204" s="60">
        <v>58.09</v>
      </c>
    </row>
    <row r="2205" spans="1:14" hidden="1" x14ac:dyDescent="0.4">
      <c r="A2205" s="67">
        <v>98</v>
      </c>
      <c r="B2205" s="5" t="s">
        <v>183</v>
      </c>
      <c r="C2205" s="5">
        <v>2017</v>
      </c>
      <c r="D2205" s="5" t="s">
        <v>250</v>
      </c>
      <c r="E2205" s="5" t="s">
        <v>247</v>
      </c>
      <c r="F2205" s="60">
        <v>0.83772443373476124</v>
      </c>
      <c r="G2205" s="61">
        <v>6480532</v>
      </c>
      <c r="H2205" s="61">
        <v>4.1244082401603208</v>
      </c>
      <c r="I2205" s="61">
        <v>98.532005611737603</v>
      </c>
      <c r="J2205" s="61">
        <v>1035400000</v>
      </c>
      <c r="K2205" s="61">
        <v>96.379984551511058</v>
      </c>
      <c r="L2205" s="61">
        <v>2127.28281786358</v>
      </c>
      <c r="M2205" s="61">
        <f t="shared" si="96"/>
        <v>35.270503973318277</v>
      </c>
      <c r="N2205" s="60">
        <v>58.298999999999999</v>
      </c>
    </row>
    <row r="2206" spans="1:14" hidden="1" x14ac:dyDescent="0.4">
      <c r="A2206" s="67">
        <v>98</v>
      </c>
      <c r="B2206" s="5" t="s">
        <v>183</v>
      </c>
      <c r="C2206" s="5">
        <v>2018</v>
      </c>
      <c r="D2206" s="5" t="s">
        <v>250</v>
      </c>
      <c r="E2206" s="5" t="s">
        <v>247</v>
      </c>
      <c r="F2206" s="60">
        <v>0.76454988738226415</v>
      </c>
      <c r="G2206" s="61">
        <v>6572233</v>
      </c>
      <c r="H2206" s="61">
        <v>2.6573758690721263</v>
      </c>
      <c r="I2206" s="61">
        <v>95.936903777530603</v>
      </c>
      <c r="J2206" s="61">
        <v>837600000</v>
      </c>
      <c r="K2206" s="61">
        <v>93.984739213796999</v>
      </c>
      <c r="L2206" s="61">
        <v>1981.8583666536167</v>
      </c>
      <c r="M2206" s="61">
        <f t="shared" si="96"/>
        <v>35.573594137698962</v>
      </c>
      <c r="N2206" s="60">
        <v>58.521999999999998</v>
      </c>
    </row>
    <row r="2207" spans="1:14" hidden="1" x14ac:dyDescent="0.4">
      <c r="A2207" s="67">
        <v>98</v>
      </c>
      <c r="B2207" s="5" t="s">
        <v>183</v>
      </c>
      <c r="C2207" s="5">
        <v>2019</v>
      </c>
      <c r="D2207" s="5" t="s">
        <v>250</v>
      </c>
      <c r="E2207" s="5" t="s">
        <v>247</v>
      </c>
      <c r="F2207" s="60">
        <v>0.77010181988870219</v>
      </c>
      <c r="G2207" s="61">
        <v>6663924</v>
      </c>
      <c r="H2207" s="61">
        <v>5.3954978400472982</v>
      </c>
      <c r="I2207" s="61">
        <v>96.012944459852903</v>
      </c>
      <c r="J2207" s="61">
        <v>503000000</v>
      </c>
      <c r="K2207" s="61">
        <v>94.042281046279967</v>
      </c>
      <c r="L2207" s="61">
        <v>1905.6383283148359</v>
      </c>
      <c r="M2207" s="61">
        <f t="shared" si="96"/>
        <v>35.3861594794746</v>
      </c>
      <c r="N2207" s="60">
        <v>58.76</v>
      </c>
    </row>
    <row r="2208" spans="1:14" hidden="1" x14ac:dyDescent="0.4">
      <c r="A2208" s="67">
        <v>98</v>
      </c>
      <c r="B2208" s="5" t="s">
        <v>183</v>
      </c>
      <c r="C2208" s="5">
        <v>2020</v>
      </c>
      <c r="D2208" s="5" t="s">
        <v>250</v>
      </c>
      <c r="E2208" s="5" t="s">
        <v>247</v>
      </c>
      <c r="F2208" s="60">
        <v>0.6782521042733789</v>
      </c>
      <c r="G2208" s="61">
        <v>6755895</v>
      </c>
      <c r="H2208" s="61">
        <v>5.3753493787753115</v>
      </c>
      <c r="I2208" s="61">
        <v>95.966195727277196</v>
      </c>
      <c r="J2208" s="61">
        <v>746500000</v>
      </c>
      <c r="K2208" s="61">
        <v>88.929822345226754</v>
      </c>
      <c r="L2208" s="61">
        <v>1876.6073782367666</v>
      </c>
      <c r="M2208" s="61">
        <f t="shared" si="96"/>
        <v>35.410085863497279</v>
      </c>
      <c r="N2208" s="60">
        <v>59.012</v>
      </c>
    </row>
    <row r="2209" spans="1:14" hidden="1" x14ac:dyDescent="0.4">
      <c r="A2209" s="67">
        <v>98</v>
      </c>
      <c r="B2209" s="5" t="s">
        <v>183</v>
      </c>
      <c r="C2209" s="5">
        <v>2021</v>
      </c>
      <c r="D2209" s="5" t="s">
        <v>250</v>
      </c>
      <c r="E2209" s="5" t="s">
        <v>247</v>
      </c>
      <c r="F2209" s="60">
        <f>(F2206+F2207+F2208)/3</f>
        <v>0.73763460384811508</v>
      </c>
      <c r="G2209" s="61">
        <v>6850540</v>
      </c>
      <c r="H2209" s="61">
        <v>3.5550644820863511</v>
      </c>
      <c r="I2209" s="61">
        <v>93.026320002193202</v>
      </c>
      <c r="J2209" s="61">
        <v>1220100000</v>
      </c>
      <c r="K2209" s="61">
        <v>106.68147329279935</v>
      </c>
      <c r="L2209" s="61">
        <v>2064.9292463358306</v>
      </c>
      <c r="M2209" s="61">
        <f t="shared" si="96"/>
        <v>35.456613160223611</v>
      </c>
      <c r="N2209" s="60">
        <v>59.277000000000001</v>
      </c>
    </row>
    <row r="2210" spans="1:14" hidden="1" x14ac:dyDescent="0.4">
      <c r="A2210" s="67">
        <v>98</v>
      </c>
      <c r="B2210" s="5" t="s">
        <v>183</v>
      </c>
      <c r="C2210" s="5">
        <v>2022</v>
      </c>
      <c r="D2210" s="5" t="s">
        <v>250</v>
      </c>
      <c r="E2210" s="5" t="s">
        <v>247</v>
      </c>
      <c r="F2210" s="60">
        <f>(F2207+F2208+F2209)/3</f>
        <v>0.72866284267006531</v>
      </c>
      <c r="G2210" s="61">
        <v>6948392</v>
      </c>
      <c r="H2210" s="61">
        <v>8.9161736060224541</v>
      </c>
      <c r="I2210" s="61">
        <v>97.036254854579994</v>
      </c>
      <c r="J2210" s="61">
        <v>1293800000</v>
      </c>
      <c r="K2210" s="61">
        <v>115.18011984866838</v>
      </c>
      <c r="L2210" s="61">
        <v>2255.4259949624152</v>
      </c>
      <c r="M2210" s="61">
        <f t="shared" si="96"/>
        <v>35.417619501065161</v>
      </c>
      <c r="N2210" s="60">
        <v>59.555999999999997</v>
      </c>
    </row>
    <row r="2211" spans="1:14" hidden="1" x14ac:dyDescent="0.4">
      <c r="A2211" s="67">
        <v>99</v>
      </c>
      <c r="B2211" s="5" t="s">
        <v>184</v>
      </c>
      <c r="C2211" s="5">
        <v>2000</v>
      </c>
      <c r="D2211" s="5" t="s">
        <v>246</v>
      </c>
      <c r="E2211" s="5" t="s">
        <v>256</v>
      </c>
      <c r="F2211" s="60">
        <v>5.6805130320799917E-2</v>
      </c>
      <c r="G2211" s="61">
        <v>11622665</v>
      </c>
      <c r="H2211" s="61">
        <v>3.1783937007447065</v>
      </c>
      <c r="I2211" s="61">
        <f>(I2073+I1889+I1820)/3</f>
        <v>180.8303973746051</v>
      </c>
      <c r="J2211" s="61">
        <v>15767212.3689839</v>
      </c>
      <c r="K2211" s="61">
        <v>34.712780704360434</v>
      </c>
      <c r="L2211" s="61">
        <v>192.87772578935858</v>
      </c>
      <c r="M2211" s="63">
        <v>33.84615384615384</v>
      </c>
      <c r="N2211" s="60">
        <v>16.186</v>
      </c>
    </row>
    <row r="2212" spans="1:14" hidden="1" x14ac:dyDescent="0.4">
      <c r="A2212" s="67">
        <v>99</v>
      </c>
      <c r="B2212" s="5" t="s">
        <v>184</v>
      </c>
      <c r="C2212" s="5">
        <v>2001</v>
      </c>
      <c r="D2212" s="5" t="s">
        <v>246</v>
      </c>
      <c r="E2212" s="5" t="s">
        <v>256</v>
      </c>
      <c r="F2212" s="60">
        <v>5.4762401476798686E-2</v>
      </c>
      <c r="G2212" s="61">
        <v>12031430</v>
      </c>
      <c r="H2212" s="61">
        <v>5.0125209326036213</v>
      </c>
      <c r="I2212" s="61">
        <f>(I2074+I1890+I1821)/3</f>
        <v>154.37538603712611</v>
      </c>
      <c r="J2212" s="61">
        <v>22587455.083808001</v>
      </c>
      <c r="K2212" s="61">
        <v>33.013667084301453</v>
      </c>
      <c r="L2212" s="61">
        <v>203.52648886841953</v>
      </c>
      <c r="M2212" s="61">
        <v>31.25</v>
      </c>
      <c r="N2212" s="60">
        <v>16.260000000000002</v>
      </c>
    </row>
    <row r="2213" spans="1:14" hidden="1" x14ac:dyDescent="0.4">
      <c r="A2213" s="67">
        <v>99</v>
      </c>
      <c r="B2213" s="5" t="s">
        <v>184</v>
      </c>
      <c r="C2213" s="5">
        <v>2002</v>
      </c>
      <c r="D2213" s="5" t="s">
        <v>246</v>
      </c>
      <c r="E2213" s="5" t="s">
        <v>256</v>
      </c>
      <c r="F2213" s="60">
        <v>5.5039462475746634E-2</v>
      </c>
      <c r="G2213" s="61">
        <v>12456517</v>
      </c>
      <c r="H2213" s="61">
        <v>2.5723019252641706</v>
      </c>
      <c r="I2213" s="61">
        <f>(I2075+I1891+I1822)/3</f>
        <v>142.03551442846469</v>
      </c>
      <c r="J2213" s="61">
        <v>7827441.9350837898</v>
      </c>
      <c r="K2213" s="61">
        <v>30.834385749754929</v>
      </c>
      <c r="L2213" s="61">
        <v>223.35239286166748</v>
      </c>
      <c r="M2213" s="61">
        <v>34.328358208955223</v>
      </c>
      <c r="N2213" s="60">
        <v>16.254999999999999</v>
      </c>
    </row>
    <row r="2214" spans="1:14" hidden="1" x14ac:dyDescent="0.4">
      <c r="A2214" s="67">
        <v>99</v>
      </c>
      <c r="B2214" s="5" t="s">
        <v>184</v>
      </c>
      <c r="C2214" s="5">
        <v>2003</v>
      </c>
      <c r="D2214" s="5" t="s">
        <v>246</v>
      </c>
      <c r="E2214" s="5" t="s">
        <v>256</v>
      </c>
      <c r="F2214" s="60">
        <v>5.8128223155326141E-2</v>
      </c>
      <c r="G2214" s="61">
        <v>12900790</v>
      </c>
      <c r="H2214" s="61">
        <v>-0.18848138092404554</v>
      </c>
      <c r="I2214" s="61">
        <f>(I2076+I1892+I1823)/3</f>
        <v>103.31704132649918</v>
      </c>
      <c r="J2214" s="61">
        <v>18529138.9736301</v>
      </c>
      <c r="K2214" s="61">
        <v>33.382793141623836</v>
      </c>
      <c r="L2214" s="61">
        <v>263.09123181568208</v>
      </c>
      <c r="M2214" s="61">
        <v>32.87671232876712</v>
      </c>
      <c r="N2214" s="60">
        <v>16.251000000000001</v>
      </c>
    </row>
    <row r="2215" spans="1:14" hidden="1" x14ac:dyDescent="0.4">
      <c r="A2215" s="67">
        <v>99</v>
      </c>
      <c r="B2215" s="5" t="s">
        <v>184</v>
      </c>
      <c r="C2215" s="5">
        <v>2004</v>
      </c>
      <c r="D2215" s="5" t="s">
        <v>246</v>
      </c>
      <c r="E2215" s="5" t="s">
        <v>256</v>
      </c>
      <c r="F2215" s="60">
        <v>5.8117878623179596E-2</v>
      </c>
      <c r="G2215" s="61">
        <v>13366885</v>
      </c>
      <c r="H2215" s="61">
        <v>0.38694202828206414</v>
      </c>
      <c r="I2215" s="61">
        <f>(I2077+I1893+I1824)/3</f>
        <v>95.4867367790266</v>
      </c>
      <c r="J2215" s="61">
        <v>24411286.900851201</v>
      </c>
      <c r="K2215" s="61">
        <v>36.964104446489578</v>
      </c>
      <c r="L2215" s="61">
        <v>281.32536021204447</v>
      </c>
      <c r="M2215" s="61">
        <v>33.766233766233768</v>
      </c>
      <c r="N2215" s="60">
        <v>16.247</v>
      </c>
    </row>
    <row r="2216" spans="1:14" hidden="1" x14ac:dyDescent="0.4">
      <c r="A2216" s="67">
        <v>99</v>
      </c>
      <c r="B2216" s="5" t="s">
        <v>184</v>
      </c>
      <c r="C2216" s="5">
        <v>2005</v>
      </c>
      <c r="D2216" s="5" t="s">
        <v>246</v>
      </c>
      <c r="E2216" s="5" t="s">
        <v>256</v>
      </c>
      <c r="F2216" s="60">
        <v>5.3562407990460782E-2</v>
      </c>
      <c r="G2216" s="61">
        <v>13855221</v>
      </c>
      <c r="H2216" s="61">
        <v>8.5848844414468743</v>
      </c>
      <c r="I2216" s="61">
        <f>(I2078+I1894+I1825)/3</f>
        <v>97.755596813135483</v>
      </c>
      <c r="J2216" s="61">
        <v>49753596.829022497</v>
      </c>
      <c r="K2216" s="61">
        <v>38.347741807073568</v>
      </c>
      <c r="L2216" s="61">
        <v>316.36564762028519</v>
      </c>
      <c r="M2216" s="61">
        <v>34.246575342465754</v>
      </c>
      <c r="N2216" s="60">
        <v>16.242000000000001</v>
      </c>
    </row>
    <row r="2217" spans="1:14" hidden="1" x14ac:dyDescent="0.4">
      <c r="A2217" s="67">
        <v>99</v>
      </c>
      <c r="B2217" s="5" t="s">
        <v>184</v>
      </c>
      <c r="C2217" s="5">
        <v>2006</v>
      </c>
      <c r="D2217" s="5" t="s">
        <v>246</v>
      </c>
      <c r="E2217" s="5" t="s">
        <v>256</v>
      </c>
      <c r="F2217" s="60">
        <v>5.1340715263476208E-2</v>
      </c>
      <c r="G2217" s="61">
        <v>14365168</v>
      </c>
      <c r="H2217" s="61">
        <v>1.4961975811766308</v>
      </c>
      <c r="I2217" s="61">
        <f>(I2079+I1895+I1826)/3</f>
        <v>96.7118676923496</v>
      </c>
      <c r="J2217" s="61">
        <v>40310044.141164497</v>
      </c>
      <c r="K2217" s="61">
        <v>36.531373184242881</v>
      </c>
      <c r="L2217" s="61">
        <v>331.1037679739789</v>
      </c>
      <c r="M2217" s="61">
        <v>30.136986301369863</v>
      </c>
      <c r="N2217" s="60">
        <v>16.238</v>
      </c>
    </row>
    <row r="2218" spans="1:14" hidden="1" x14ac:dyDescent="0.4">
      <c r="A2218" s="67">
        <v>99</v>
      </c>
      <c r="B2218" s="5" t="s">
        <v>184</v>
      </c>
      <c r="C2218" s="5">
        <v>2007</v>
      </c>
      <c r="D2218" s="5" t="s">
        <v>246</v>
      </c>
      <c r="E2218" s="5" t="s">
        <v>256</v>
      </c>
      <c r="F2218" s="60">
        <v>5.4606184386187202E-2</v>
      </c>
      <c r="G2218" s="61">
        <v>14897873</v>
      </c>
      <c r="H2218" s="61">
        <v>7.0366610745821561</v>
      </c>
      <c r="I2218" s="61">
        <f>(I2080+I1896+I1827)/3</f>
        <v>97.199150263201446</v>
      </c>
      <c r="J2218" s="61">
        <v>99073671.932166204</v>
      </c>
      <c r="K2218" s="61">
        <v>35.502802847100661</v>
      </c>
      <c r="L2218" s="61">
        <v>384.71834548399556</v>
      </c>
      <c r="M2218" s="61">
        <v>25</v>
      </c>
      <c r="N2218" s="60">
        <v>16.234000000000002</v>
      </c>
    </row>
    <row r="2219" spans="1:14" hidden="1" x14ac:dyDescent="0.4">
      <c r="A2219" s="67">
        <v>99</v>
      </c>
      <c r="B2219" s="5" t="s">
        <v>184</v>
      </c>
      <c r="C2219" s="5">
        <v>2008</v>
      </c>
      <c r="D2219" s="5" t="s">
        <v>246</v>
      </c>
      <c r="E2219" s="5" t="s">
        <v>256</v>
      </c>
      <c r="F2219" s="60">
        <v>5.5263689993804661E-2</v>
      </c>
      <c r="G2219" s="61">
        <v>15455175</v>
      </c>
      <c r="H2219" s="61">
        <v>10.129115720623133</v>
      </c>
      <c r="I2219" s="61">
        <f>(I2081+I1828+I1897)/3</f>
        <v>100.83206424871703</v>
      </c>
      <c r="J2219" s="61">
        <v>283076206.88646501</v>
      </c>
      <c r="K2219" s="61">
        <v>39.711244054038275</v>
      </c>
      <c r="L2219" s="61">
        <v>472.17842735558548</v>
      </c>
      <c r="M2219" s="61">
        <v>26.190476190476193</v>
      </c>
      <c r="N2219" s="60">
        <v>16.228999999999999</v>
      </c>
    </row>
    <row r="2220" spans="1:14" hidden="1" x14ac:dyDescent="0.4">
      <c r="A2220" s="67">
        <v>99</v>
      </c>
      <c r="B2220" s="5" t="s">
        <v>184</v>
      </c>
      <c r="C2220" s="5">
        <v>2009</v>
      </c>
      <c r="D2220" s="5" t="s">
        <v>246</v>
      </c>
      <c r="E2220" s="5" t="s">
        <v>256</v>
      </c>
      <c r="F2220" s="60">
        <v>6.7045498121170985E-2</v>
      </c>
      <c r="G2220" s="61">
        <v>16037915</v>
      </c>
      <c r="H2220" s="61">
        <v>4.1900599979519058</v>
      </c>
      <c r="I2220" s="61">
        <f>(I2082+I1898+I1829)/3</f>
        <v>104.46021306289329</v>
      </c>
      <c r="J2220" s="61">
        <v>633819197.13475394</v>
      </c>
      <c r="K2220" s="61">
        <v>49.512256703162457</v>
      </c>
      <c r="L2220" s="61">
        <v>458.42189023532126</v>
      </c>
      <c r="M2220" s="61">
        <v>22.429906542056074</v>
      </c>
      <c r="N2220" s="60">
        <v>16.225000000000001</v>
      </c>
    </row>
    <row r="2221" spans="1:14" hidden="1" x14ac:dyDescent="0.4">
      <c r="A2221" s="67">
        <v>99</v>
      </c>
      <c r="B2221" s="5" t="s">
        <v>184</v>
      </c>
      <c r="C2221" s="5">
        <v>2010</v>
      </c>
      <c r="D2221" s="5" t="s">
        <v>246</v>
      </c>
      <c r="E2221" s="5" t="s">
        <v>256</v>
      </c>
      <c r="F2221" s="60">
        <v>8.1757229880709714E-2</v>
      </c>
      <c r="G2221" s="61">
        <v>16647543</v>
      </c>
      <c r="H2221" s="61">
        <v>3.4750430143817255</v>
      </c>
      <c r="I2221" s="61">
        <v>100</v>
      </c>
      <c r="J2221" s="61">
        <v>796636157.88331902</v>
      </c>
      <c r="K2221" s="61">
        <v>51.945986302762748</v>
      </c>
      <c r="L2221" s="61">
        <v>471.61268796897969</v>
      </c>
      <c r="M2221" s="61">
        <v>24.264705882352942</v>
      </c>
      <c r="N2221" s="60">
        <v>16.221</v>
      </c>
    </row>
    <row r="2222" spans="1:14" hidden="1" x14ac:dyDescent="0.4">
      <c r="A2222" s="67">
        <v>99</v>
      </c>
      <c r="B2222" s="5" t="s">
        <v>184</v>
      </c>
      <c r="C2222" s="5">
        <v>2011</v>
      </c>
      <c r="D2222" s="5" t="s">
        <v>246</v>
      </c>
      <c r="E2222" s="5" t="s">
        <v>256</v>
      </c>
      <c r="F2222" s="60">
        <v>8.0971528738574397E-2</v>
      </c>
      <c r="G2222" s="61">
        <v>17283112</v>
      </c>
      <c r="H2222" s="61">
        <v>3.9716051825615892</v>
      </c>
      <c r="I2222" s="61">
        <f>(I2084+I1900+I1831)/3</f>
        <v>97.168195597604395</v>
      </c>
      <c r="J2222" s="61">
        <v>1067186136.05029</v>
      </c>
      <c r="K2222" s="61">
        <v>50.24639515693449</v>
      </c>
      <c r="L2222" s="61">
        <v>507.60249530245267</v>
      </c>
      <c r="M2222" s="61">
        <v>27.536231884057973</v>
      </c>
      <c r="N2222" s="60">
        <v>16.216000000000001</v>
      </c>
    </row>
    <row r="2223" spans="1:14" hidden="1" x14ac:dyDescent="0.4">
      <c r="A2223" s="67">
        <v>99</v>
      </c>
      <c r="B2223" s="5" t="s">
        <v>184</v>
      </c>
      <c r="C2223" s="5">
        <v>2012</v>
      </c>
      <c r="D2223" s="5" t="s">
        <v>246</v>
      </c>
      <c r="E2223" s="5" t="s">
        <v>256</v>
      </c>
      <c r="F2223" s="60">
        <v>0.10501989845724227</v>
      </c>
      <c r="G2223" s="61">
        <v>17954407</v>
      </c>
      <c r="H2223" s="61">
        <v>5.3083393717890743</v>
      </c>
      <c r="I2223" s="61">
        <f>(I2085+I1901+I1832)/3</f>
        <v>86.187695458992607</v>
      </c>
      <c r="J2223" s="61">
        <v>841227436.91778803</v>
      </c>
      <c r="K2223" s="61">
        <v>45.085964473080033</v>
      </c>
      <c r="L2223" s="61">
        <v>525.04728491401056</v>
      </c>
      <c r="M2223" s="61">
        <v>22.994652406417114</v>
      </c>
      <c r="N2223" s="60">
        <v>16.212</v>
      </c>
    </row>
    <row r="2224" spans="1:14" hidden="1" x14ac:dyDescent="0.4">
      <c r="A2224" s="67">
        <v>99</v>
      </c>
      <c r="B2224" s="5" t="s">
        <v>184</v>
      </c>
      <c r="C2224" s="5">
        <v>2013</v>
      </c>
      <c r="D2224" s="5" t="s">
        <v>246</v>
      </c>
      <c r="E2224" s="5" t="s">
        <v>256</v>
      </c>
      <c r="F2224" s="60">
        <v>0.10588049803146367</v>
      </c>
      <c r="G2224" s="61">
        <v>18653199</v>
      </c>
      <c r="H2224" s="61">
        <v>-0.3691740821394518</v>
      </c>
      <c r="I2224" s="61">
        <f>(I1902+I2086+I1833)</f>
        <v>231.35484822351066</v>
      </c>
      <c r="J2224" s="61">
        <v>719338470.49515402</v>
      </c>
      <c r="K2224" s="61">
        <v>46.295149149329127</v>
      </c>
      <c r="L2224" s="61">
        <v>548.15784884216509</v>
      </c>
      <c r="M2224" s="61">
        <v>21.348314606741571</v>
      </c>
      <c r="N2224" s="60">
        <v>16.207999999999998</v>
      </c>
    </row>
    <row r="2225" spans="1:14" hidden="1" x14ac:dyDescent="0.4">
      <c r="A2225" s="67">
        <v>99</v>
      </c>
      <c r="B2225" s="5" t="s">
        <v>184</v>
      </c>
      <c r="C2225" s="5">
        <v>2014</v>
      </c>
      <c r="D2225" s="5" t="s">
        <v>246</v>
      </c>
      <c r="E2225" s="5" t="s">
        <v>256</v>
      </c>
      <c r="F2225" s="60">
        <v>0.11133483591329224</v>
      </c>
      <c r="G2225" s="61">
        <v>19372014</v>
      </c>
      <c r="H2225" s="61">
        <v>-0.4056768454050399</v>
      </c>
      <c r="I2225" s="61">
        <f>(I2087+I1903+I1834)/3</f>
        <v>502224.1631460886</v>
      </c>
      <c r="J2225" s="61">
        <v>822967023.29991603</v>
      </c>
      <c r="K2225" s="61">
        <v>45.741600836593236</v>
      </c>
      <c r="L2225" s="61">
        <v>560.75447516927898</v>
      </c>
      <c r="M2225" s="61">
        <v>23.469387755102041</v>
      </c>
      <c r="N2225" s="60">
        <v>16.219000000000001</v>
      </c>
    </row>
    <row r="2226" spans="1:14" hidden="1" x14ac:dyDescent="0.4">
      <c r="A2226" s="67">
        <v>99</v>
      </c>
      <c r="B2226" s="5" t="s">
        <v>184</v>
      </c>
      <c r="C2226" s="5">
        <v>2015</v>
      </c>
      <c r="D2226" s="5" t="s">
        <v>246</v>
      </c>
      <c r="E2226" s="5" t="s">
        <v>256</v>
      </c>
      <c r="F2226" s="60">
        <v>0.10490744194540932</v>
      </c>
      <c r="G2226" s="61">
        <v>20128124</v>
      </c>
      <c r="H2226" s="61">
        <v>2.2494264362120049</v>
      </c>
      <c r="I2226" s="61">
        <f>(I2088+I1835+I1904)/3</f>
        <v>85.832579902359001</v>
      </c>
      <c r="J2226" s="61">
        <v>529476871.09061199</v>
      </c>
      <c r="K2226" s="61">
        <v>44.727430371185996</v>
      </c>
      <c r="L2226" s="61">
        <v>481.11130110500233</v>
      </c>
      <c r="M2226" s="60">
        <v>22.60411825608691</v>
      </c>
      <c r="N2226" s="60">
        <v>16.247</v>
      </c>
    </row>
    <row r="2227" spans="1:14" hidden="1" x14ac:dyDescent="0.4">
      <c r="A2227" s="67">
        <v>99</v>
      </c>
      <c r="B2227" s="5" t="s">
        <v>184</v>
      </c>
      <c r="C2227" s="5">
        <v>2016</v>
      </c>
      <c r="D2227" s="5" t="s">
        <v>246</v>
      </c>
      <c r="E2227" s="5" t="s">
        <v>256</v>
      </c>
      <c r="F2227" s="60">
        <v>0.10019528487659944</v>
      </c>
      <c r="G2227" s="61">
        <v>20921743</v>
      </c>
      <c r="H2227" s="61">
        <v>1.7927214655758519</v>
      </c>
      <c r="I2227" s="61">
        <f>(I2089+I1905+I1836)/3</f>
        <v>82.197282502741515</v>
      </c>
      <c r="J2227" s="61">
        <v>301332480.59252602</v>
      </c>
      <c r="K2227" s="61">
        <v>36.488109224551899</v>
      </c>
      <c r="L2227" s="61">
        <v>497.03612083172555</v>
      </c>
      <c r="M2227" s="60">
        <v>22.473940205976842</v>
      </c>
      <c r="N2227" s="60">
        <v>16.29</v>
      </c>
    </row>
    <row r="2228" spans="1:14" hidden="1" x14ac:dyDescent="0.4">
      <c r="A2228" s="67">
        <v>99</v>
      </c>
      <c r="B2228" s="5" t="s">
        <v>184</v>
      </c>
      <c r="C2228" s="5">
        <v>2017</v>
      </c>
      <c r="D2228" s="5" t="s">
        <v>246</v>
      </c>
      <c r="E2228" s="5" t="s">
        <v>256</v>
      </c>
      <c r="F2228" s="60">
        <v>8.7450861218473425E-2</v>
      </c>
      <c r="G2228" s="61">
        <v>21737922</v>
      </c>
      <c r="H2228" s="61">
        <v>0.36827672949371504</v>
      </c>
      <c r="I2228" s="61" t="s">
        <v>34</v>
      </c>
      <c r="J2228" s="61">
        <v>338710710.13915998</v>
      </c>
      <c r="K2228" s="61">
        <v>39.071111737501134</v>
      </c>
      <c r="L2228" s="61">
        <v>514.54339801562151</v>
      </c>
      <c r="M2228" s="60">
        <v>22.849148739055266</v>
      </c>
      <c r="N2228" s="60">
        <v>16.350000000000001</v>
      </c>
    </row>
    <row r="2229" spans="1:14" hidden="1" x14ac:dyDescent="0.4">
      <c r="A2229" s="67">
        <v>99</v>
      </c>
      <c r="B2229" s="5" t="s">
        <v>184</v>
      </c>
      <c r="C2229" s="5">
        <v>2018</v>
      </c>
      <c r="D2229" s="5" t="s">
        <v>246</v>
      </c>
      <c r="E2229" s="5" t="s">
        <v>256</v>
      </c>
      <c r="F2229" s="60">
        <v>8.6649465134031184E-2</v>
      </c>
      <c r="G2229" s="61">
        <v>22577058</v>
      </c>
      <c r="H2229" s="61">
        <v>2.4036862424168959</v>
      </c>
      <c r="I2229" s="61">
        <f>(I2091+I1907+I1838)/3</f>
        <v>87.564749472905859</v>
      </c>
      <c r="J2229" s="61">
        <v>466042272.99692303</v>
      </c>
      <c r="K2229" s="61">
        <v>37.53884839852622</v>
      </c>
      <c r="L2229" s="61">
        <v>568.5996597466177</v>
      </c>
      <c r="M2229" s="60">
        <v>22.642402400373005</v>
      </c>
      <c r="N2229" s="60">
        <v>16.425000000000001</v>
      </c>
    </row>
    <row r="2230" spans="1:14" hidden="1" x14ac:dyDescent="0.4">
      <c r="A2230" s="67">
        <v>99</v>
      </c>
      <c r="B2230" s="5" t="s">
        <v>184</v>
      </c>
      <c r="C2230" s="5">
        <v>2019</v>
      </c>
      <c r="D2230" s="5" t="s">
        <v>246</v>
      </c>
      <c r="E2230" s="5" t="s">
        <v>256</v>
      </c>
      <c r="F2230" s="60">
        <v>9.2100576055692968E-2</v>
      </c>
      <c r="G2230" s="61">
        <v>23443393</v>
      </c>
      <c r="H2230" s="61">
        <v>-2.4382761646307927E-2</v>
      </c>
      <c r="I2230" s="61">
        <f>(I2092+I1908+I1839)/3</f>
        <v>95.003275474072325</v>
      </c>
      <c r="J2230" s="61">
        <v>717147639.39869595</v>
      </c>
      <c r="K2230" s="61">
        <v>37.102566425032585</v>
      </c>
      <c r="L2230" s="61">
        <v>549.81612778082001</v>
      </c>
      <c r="M2230" s="60">
        <v>22.655163781801704</v>
      </c>
      <c r="N2230" s="60">
        <v>16.516999999999999</v>
      </c>
    </row>
    <row r="2231" spans="1:14" hidden="1" x14ac:dyDescent="0.4">
      <c r="A2231" s="67">
        <v>99</v>
      </c>
      <c r="B2231" s="5" t="s">
        <v>184</v>
      </c>
      <c r="C2231" s="5">
        <v>2020</v>
      </c>
      <c r="D2231" s="5" t="s">
        <v>246</v>
      </c>
      <c r="E2231" s="5" t="s">
        <v>256</v>
      </c>
      <c r="F2231" s="60">
        <v>9.0325577691030917E-2</v>
      </c>
      <c r="G2231" s="61">
        <v>24333639</v>
      </c>
      <c r="H2231" s="61">
        <v>1.1629797412362421</v>
      </c>
      <c r="I2231" s="61">
        <f>(I2093+I1909+I1840)/3</f>
        <v>98.913023220877832</v>
      </c>
      <c r="J2231" s="61">
        <v>360653574.57115299</v>
      </c>
      <c r="K2231" s="61">
        <v>35.512990657248103</v>
      </c>
      <c r="L2231" s="61">
        <v>564.84166231752351</v>
      </c>
      <c r="M2231" s="60">
        <v>22.715571640409991</v>
      </c>
      <c r="N2231" s="60">
        <v>16.626000000000001</v>
      </c>
    </row>
    <row r="2232" spans="1:14" hidden="1" x14ac:dyDescent="0.4">
      <c r="A2232" s="67">
        <v>99</v>
      </c>
      <c r="B2232" s="5" t="s">
        <v>184</v>
      </c>
      <c r="C2232" s="5">
        <v>2021</v>
      </c>
      <c r="D2232" s="5" t="s">
        <v>246</v>
      </c>
      <c r="E2232" s="5" t="s">
        <v>256</v>
      </c>
      <c r="F2232" s="60">
        <f>(F2229+F2230+F2231)/3</f>
        <v>8.9691872960251676E-2</v>
      </c>
      <c r="G2232" s="61">
        <v>25252722</v>
      </c>
      <c r="H2232" s="61">
        <v>3.1186459717520876</v>
      </c>
      <c r="I2232" s="61">
        <f>(I2094+I1910+I1841)/3</f>
        <v>95.77602567288254</v>
      </c>
      <c r="J2232" s="61">
        <v>594829131.82450902</v>
      </c>
      <c r="K2232" s="61">
        <v>37.015893550414525</v>
      </c>
      <c r="L2232" s="61">
        <v>590.6294947527374</v>
      </c>
      <c r="M2232" s="60">
        <v>22.671045940861564</v>
      </c>
      <c r="N2232" s="60">
        <v>16.751000000000001</v>
      </c>
    </row>
    <row r="2233" spans="1:14" hidden="1" x14ac:dyDescent="0.4">
      <c r="A2233" s="67">
        <v>99</v>
      </c>
      <c r="B2233" s="5" t="s">
        <v>184</v>
      </c>
      <c r="C2233" s="5">
        <v>2022</v>
      </c>
      <c r="D2233" s="5" t="s">
        <v>246</v>
      </c>
      <c r="E2233" s="5" t="s">
        <v>256</v>
      </c>
      <c r="F2233" s="60">
        <f>(F2230+F2231+F2232)/3</f>
        <v>9.0706008902325178E-2</v>
      </c>
      <c r="G2233" s="61">
        <v>26207977</v>
      </c>
      <c r="H2233" s="61">
        <v>3.7823673187943285</v>
      </c>
      <c r="I2233" s="61">
        <f>(I2095+I1911+I1842)/3</f>
        <v>99.86045929118329</v>
      </c>
      <c r="J2233" s="61">
        <v>965976158.95964396</v>
      </c>
      <c r="K2233" s="61">
        <v>35.29615314436311</v>
      </c>
      <c r="L2233" s="61">
        <v>585.40492917102642</v>
      </c>
      <c r="M2233" s="60">
        <v>22.680593787691084</v>
      </c>
      <c r="N2233" s="60">
        <v>16.893999999999998</v>
      </c>
    </row>
    <row r="2234" spans="1:14" hidden="1" x14ac:dyDescent="0.4">
      <c r="A2234" s="67">
        <v>100</v>
      </c>
      <c r="B2234" s="5" t="s">
        <v>185</v>
      </c>
      <c r="C2234" s="5">
        <v>2000</v>
      </c>
      <c r="D2234" s="5" t="s">
        <v>250</v>
      </c>
      <c r="E2234" s="5" t="s">
        <v>256</v>
      </c>
      <c r="F2234" s="60">
        <v>0.79131892570819218</v>
      </c>
      <c r="G2234" s="61">
        <v>122851984</v>
      </c>
      <c r="H2234" s="61">
        <v>22.673737400878395</v>
      </c>
      <c r="I2234" s="61">
        <v>70.1612040163118</v>
      </c>
      <c r="J2234" s="61">
        <v>1140167556.0158899</v>
      </c>
      <c r="K2234" s="61">
        <f>(K2096+K2142+K2188)/3</f>
        <v>65.032727750283911</v>
      </c>
      <c r="L2234" s="61">
        <v>563.04708621756129</v>
      </c>
      <c r="M2234" s="61">
        <v>31.329981718464357</v>
      </c>
      <c r="N2234" s="60">
        <v>34.840000000000003</v>
      </c>
    </row>
    <row r="2235" spans="1:14" hidden="1" x14ac:dyDescent="0.4">
      <c r="A2235" s="67">
        <v>100</v>
      </c>
      <c r="B2235" s="5" t="s">
        <v>185</v>
      </c>
      <c r="C2235" s="5">
        <v>2001</v>
      </c>
      <c r="D2235" s="5" t="s">
        <v>250</v>
      </c>
      <c r="E2235" s="5" t="s">
        <v>256</v>
      </c>
      <c r="F2235" s="60">
        <v>0.80811047071073683</v>
      </c>
      <c r="G2235" s="61">
        <v>126152678</v>
      </c>
      <c r="H2235" s="61">
        <v>10.076477244864151</v>
      </c>
      <c r="I2235" s="61">
        <v>78.181977893903706</v>
      </c>
      <c r="J2235" s="61">
        <v>1190618643.59162</v>
      </c>
      <c r="K2235" s="61">
        <f>(K2143+K2097+K2189)/3</f>
        <v>63.483474248992337</v>
      </c>
      <c r="L2235" s="61">
        <v>583.08583876823479</v>
      </c>
      <c r="M2235" s="61">
        <v>28.455778182554138</v>
      </c>
      <c r="N2235" s="60">
        <v>35.668999999999997</v>
      </c>
    </row>
    <row r="2236" spans="1:14" hidden="1" x14ac:dyDescent="0.4">
      <c r="A2236" s="67">
        <v>100</v>
      </c>
      <c r="B2236" s="5" t="s">
        <v>185</v>
      </c>
      <c r="C2236" s="5">
        <v>2002</v>
      </c>
      <c r="D2236" s="5" t="s">
        <v>250</v>
      </c>
      <c r="E2236" s="5" t="s">
        <v>256</v>
      </c>
      <c r="F2236" s="60">
        <v>0.71180310297739158</v>
      </c>
      <c r="G2236" s="61">
        <v>129583026</v>
      </c>
      <c r="H2236" s="61">
        <v>21.109050002928768</v>
      </c>
      <c r="I2236" s="61">
        <v>78.419310011752003</v>
      </c>
      <c r="J2236" s="61">
        <v>1874070753.1401401</v>
      </c>
      <c r="K2236" s="61">
        <f>(K2144+K2098+K2190)/3</f>
        <v>60.286546594878274</v>
      </c>
      <c r="L2236" s="61">
        <v>733.5378886946155</v>
      </c>
      <c r="M2236" s="61">
        <v>29.318448883666271</v>
      </c>
      <c r="N2236" s="60">
        <v>36.508000000000003</v>
      </c>
    </row>
    <row r="2237" spans="1:14" hidden="1" x14ac:dyDescent="0.4">
      <c r="A2237" s="67">
        <v>100</v>
      </c>
      <c r="B2237" s="5" t="s">
        <v>185</v>
      </c>
      <c r="C2237" s="5">
        <v>2003</v>
      </c>
      <c r="D2237" s="5" t="s">
        <v>250</v>
      </c>
      <c r="E2237" s="5" t="s">
        <v>256</v>
      </c>
      <c r="F2237" s="60">
        <v>0.75867676514931093</v>
      </c>
      <c r="G2237" s="61">
        <v>133119801</v>
      </c>
      <c r="H2237" s="61">
        <v>9.8043237766589613</v>
      </c>
      <c r="I2237" s="61">
        <v>73.671755316149699</v>
      </c>
      <c r="J2237" s="61">
        <v>2005353563.0639801</v>
      </c>
      <c r="K2237" s="61">
        <f>(K2099+K2145+K2191)/3</f>
        <v>60.8020138472477</v>
      </c>
      <c r="L2237" s="61">
        <v>786.80221482772265</v>
      </c>
      <c r="M2237" s="61">
        <v>24.403330249768736</v>
      </c>
      <c r="N2237" s="60">
        <v>37.356000000000002</v>
      </c>
    </row>
    <row r="2238" spans="1:14" hidden="1" x14ac:dyDescent="0.4">
      <c r="A2238" s="67">
        <v>100</v>
      </c>
      <c r="B2238" s="5" t="s">
        <v>185</v>
      </c>
      <c r="C2238" s="5">
        <v>2004</v>
      </c>
      <c r="D2238" s="5" t="s">
        <v>250</v>
      </c>
      <c r="E2238" s="5" t="s">
        <v>256</v>
      </c>
      <c r="F2238" s="60">
        <v>0.72190096103999124</v>
      </c>
      <c r="G2238" s="61">
        <v>136756848</v>
      </c>
      <c r="H2238" s="61">
        <v>22.368341474842339</v>
      </c>
      <c r="I2238" s="61">
        <v>75.317607876723301</v>
      </c>
      <c r="J2238" s="61">
        <v>1874060886.9760799</v>
      </c>
      <c r="K2238" s="61">
        <f>(K2100+K2146+K2192)/3</f>
        <v>66.903063543182441</v>
      </c>
      <c r="L2238" s="61">
        <v>992.74539908678958</v>
      </c>
      <c r="M2238" s="61">
        <v>28.510951592122218</v>
      </c>
      <c r="N2238" s="60">
        <v>38.212000000000003</v>
      </c>
    </row>
    <row r="2239" spans="1:14" hidden="1" x14ac:dyDescent="0.4">
      <c r="A2239" s="67">
        <v>100</v>
      </c>
      <c r="B2239" s="5" t="s">
        <v>185</v>
      </c>
      <c r="C2239" s="5">
        <v>2005</v>
      </c>
      <c r="D2239" s="5" t="s">
        <v>250</v>
      </c>
      <c r="E2239" s="5" t="s">
        <v>256</v>
      </c>
      <c r="F2239" s="60">
        <v>0.7026727359262912</v>
      </c>
      <c r="G2239" s="61">
        <v>140490722</v>
      </c>
      <c r="H2239" s="61">
        <v>19.858494770752372</v>
      </c>
      <c r="I2239" s="61">
        <v>86.267538690399306</v>
      </c>
      <c r="J2239" s="61">
        <v>4982533930.2173901</v>
      </c>
      <c r="K2239" s="61">
        <f>(K2147+K2101+K2193)/3</f>
        <v>68.804044521914079</v>
      </c>
      <c r="L2239" s="61">
        <v>1250.4069127735397</v>
      </c>
      <c r="M2239" s="61">
        <v>29.964539007092196</v>
      </c>
      <c r="N2239" s="60">
        <v>39.073999999999998</v>
      </c>
    </row>
    <row r="2240" spans="1:14" hidden="1" x14ac:dyDescent="0.4">
      <c r="A2240" s="67">
        <v>100</v>
      </c>
      <c r="B2240" s="5" t="s">
        <v>185</v>
      </c>
      <c r="C2240" s="5">
        <v>2006</v>
      </c>
      <c r="D2240" s="5" t="s">
        <v>250</v>
      </c>
      <c r="E2240" s="5" t="s">
        <v>256</v>
      </c>
      <c r="F2240" s="60">
        <v>0.61503391635837501</v>
      </c>
      <c r="G2240" s="61">
        <v>144329764</v>
      </c>
      <c r="H2240" s="61">
        <v>23.864381126543151</v>
      </c>
      <c r="I2240" s="61">
        <v>91.440964306496596</v>
      </c>
      <c r="J2240" s="61">
        <v>4854353979.0908098</v>
      </c>
      <c r="K2240" s="61">
        <f>(K2102+K2148+K2194)/3</f>
        <v>72.956165518729151</v>
      </c>
      <c r="L2240" s="61">
        <v>1652.1540017309239</v>
      </c>
      <c r="M2240" s="61">
        <v>32.952755905511815</v>
      </c>
      <c r="N2240" s="60">
        <v>39.942999999999998</v>
      </c>
    </row>
    <row r="2241" spans="1:14" hidden="1" x14ac:dyDescent="0.4">
      <c r="A2241" s="67">
        <v>100</v>
      </c>
      <c r="B2241" s="5" t="s">
        <v>185</v>
      </c>
      <c r="C2241" s="5">
        <v>2007</v>
      </c>
      <c r="D2241" s="5" t="s">
        <v>250</v>
      </c>
      <c r="E2241" s="5" t="s">
        <v>256</v>
      </c>
      <c r="F2241" s="60">
        <v>0.54703888682557067</v>
      </c>
      <c r="G2241" s="61">
        <v>148294028</v>
      </c>
      <c r="H2241" s="61">
        <v>7.0997309934301569</v>
      </c>
      <c r="I2241" s="61">
        <v>90.530034924982701</v>
      </c>
      <c r="J2241" s="61">
        <v>6036021404.8207102</v>
      </c>
      <c r="K2241" s="61">
        <f>(K2103+K2149+K2195)/3</f>
        <v>76.456392107823831</v>
      </c>
      <c r="L2241" s="61">
        <v>1876.4130326280099</v>
      </c>
      <c r="M2241" s="61">
        <v>35.813366960907942</v>
      </c>
      <c r="N2241" s="60">
        <v>40.819000000000003</v>
      </c>
    </row>
    <row r="2242" spans="1:14" hidden="1" x14ac:dyDescent="0.4">
      <c r="A2242" s="67">
        <v>100</v>
      </c>
      <c r="B2242" s="5" t="s">
        <v>185</v>
      </c>
      <c r="C2242" s="5">
        <v>2008</v>
      </c>
      <c r="D2242" s="5" t="s">
        <v>250</v>
      </c>
      <c r="E2242" s="5" t="s">
        <v>256</v>
      </c>
      <c r="F2242" s="60">
        <v>0.57048543354445169</v>
      </c>
      <c r="G2242" s="61">
        <v>152382506</v>
      </c>
      <c r="H2242" s="61">
        <v>7.9213872023644996</v>
      </c>
      <c r="I2242" s="61">
        <v>99.561630295685703</v>
      </c>
      <c r="J2242" s="61">
        <v>8194071895.46245</v>
      </c>
      <c r="K2242" s="61">
        <f>(K2104+K2150+K2196)/3</f>
        <v>80.182618941931722</v>
      </c>
      <c r="L2242" s="61">
        <v>2227.7903492267865</v>
      </c>
      <c r="M2242" s="61">
        <v>32.714177407126613</v>
      </c>
      <c r="N2242" s="60">
        <v>41.701999999999998</v>
      </c>
    </row>
    <row r="2243" spans="1:14" hidden="1" x14ac:dyDescent="0.4">
      <c r="A2243" s="67">
        <v>100</v>
      </c>
      <c r="B2243" s="5" t="s">
        <v>185</v>
      </c>
      <c r="C2243" s="5">
        <v>2009</v>
      </c>
      <c r="D2243" s="5" t="s">
        <v>250</v>
      </c>
      <c r="E2243" s="5" t="s">
        <v>256</v>
      </c>
      <c r="F2243" s="60">
        <v>0.49137601798894193</v>
      </c>
      <c r="G2243" s="61">
        <v>156595758</v>
      </c>
      <c r="H2243" s="61">
        <v>0.68609887459400909</v>
      </c>
      <c r="I2243" s="61">
        <v>92.642009499470106</v>
      </c>
      <c r="J2243" s="61">
        <v>8555990006.7168198</v>
      </c>
      <c r="K2243" s="61">
        <f>(K2151+K2105+K2197)/3</f>
        <v>72.712252772764813</v>
      </c>
      <c r="L2243" s="61">
        <v>1883.8877830968868</v>
      </c>
      <c r="M2243" s="61">
        <v>34.974920200638394</v>
      </c>
      <c r="N2243" s="60">
        <v>42.588000000000001</v>
      </c>
    </row>
    <row r="2244" spans="1:14" hidden="1" x14ac:dyDescent="0.4">
      <c r="A2244" s="67">
        <v>100</v>
      </c>
      <c r="B2244" s="5" t="s">
        <v>185</v>
      </c>
      <c r="C2244" s="5">
        <v>2010</v>
      </c>
      <c r="D2244" s="5" t="s">
        <v>250</v>
      </c>
      <c r="E2244" s="5" t="s">
        <v>256</v>
      </c>
      <c r="F2244" s="60">
        <v>0.55951291525102698</v>
      </c>
      <c r="G2244" s="61">
        <v>160952853</v>
      </c>
      <c r="H2244" s="61">
        <v>16.342766325307</v>
      </c>
      <c r="I2244" s="61">
        <v>100</v>
      </c>
      <c r="J2244" s="61">
        <v>6026253091.3471498</v>
      </c>
      <c r="K2244" s="61">
        <f>(K2106+K2152+K2198)/3</f>
        <v>78.372941098870683</v>
      </c>
      <c r="L2244" s="61">
        <v>2280.1112890433797</v>
      </c>
      <c r="M2244" s="61">
        <v>34.104357181280257</v>
      </c>
      <c r="N2244" s="60">
        <v>43.48</v>
      </c>
    </row>
    <row r="2245" spans="1:14" hidden="1" x14ac:dyDescent="0.4">
      <c r="A2245" s="67">
        <v>100</v>
      </c>
      <c r="B2245" s="5" t="s">
        <v>185</v>
      </c>
      <c r="C2245" s="5">
        <v>2011</v>
      </c>
      <c r="D2245" s="5" t="s">
        <v>250</v>
      </c>
      <c r="E2245" s="5" t="s">
        <v>256</v>
      </c>
      <c r="F2245" s="60">
        <v>0.57412274815851649</v>
      </c>
      <c r="G2245" s="61">
        <v>165463745</v>
      </c>
      <c r="H2245" s="61">
        <v>9.7784580967588397</v>
      </c>
      <c r="I2245" s="61">
        <v>100.50393650357</v>
      </c>
      <c r="J2245" s="61">
        <v>8841062050.7726002</v>
      </c>
      <c r="K2245" s="61">
        <f>(K2153+K2107+K2199)/3</f>
        <v>82.96468649075139</v>
      </c>
      <c r="L2245" s="61">
        <v>2504.8791010451241</v>
      </c>
      <c r="M2245" s="61">
        <v>36.225917997694715</v>
      </c>
      <c r="N2245" s="60">
        <v>44.366</v>
      </c>
    </row>
    <row r="2246" spans="1:14" hidden="1" x14ac:dyDescent="0.4">
      <c r="A2246" s="67">
        <v>100</v>
      </c>
      <c r="B2246" s="5" t="s">
        <v>185</v>
      </c>
      <c r="C2246" s="5">
        <v>2012</v>
      </c>
      <c r="D2246" s="5" t="s">
        <v>250</v>
      </c>
      <c r="E2246" s="5" t="s">
        <v>256</v>
      </c>
      <c r="F2246" s="60">
        <v>0.56054550975501927</v>
      </c>
      <c r="G2246" s="61">
        <v>170075932</v>
      </c>
      <c r="H2246" s="61">
        <v>9.9476367063502096</v>
      </c>
      <c r="I2246" s="61">
        <v>110.49852296222799</v>
      </c>
      <c r="J2246" s="61">
        <v>7069908427.9365101</v>
      </c>
      <c r="K2246" s="61">
        <f>(K2154+K2108+K2200)/3</f>
        <v>84.210894493245959</v>
      </c>
      <c r="L2246" s="61">
        <v>2728.0227883112852</v>
      </c>
      <c r="M2246" s="61">
        <v>37.341972187104929</v>
      </c>
      <c r="N2246" s="60">
        <v>45.246000000000002</v>
      </c>
    </row>
    <row r="2247" spans="1:14" hidden="1" x14ac:dyDescent="0.4">
      <c r="A2247" s="67">
        <v>100</v>
      </c>
      <c r="B2247" s="5" t="s">
        <v>185</v>
      </c>
      <c r="C2247" s="5">
        <v>2013</v>
      </c>
      <c r="D2247" s="5" t="s">
        <v>250</v>
      </c>
      <c r="E2247" s="5" t="s">
        <v>256</v>
      </c>
      <c r="F2247" s="60">
        <v>0.61877868142246817</v>
      </c>
      <c r="G2247" s="61">
        <v>174726123</v>
      </c>
      <c r="H2247" s="61">
        <v>4.9647457156127359</v>
      </c>
      <c r="I2247" s="61">
        <v>117.53389308035899</v>
      </c>
      <c r="J2247" s="61">
        <v>5562857987.4696598</v>
      </c>
      <c r="K2247" s="61">
        <f>(K2109+K2201+K2155)/3</f>
        <v>81.679773602586138</v>
      </c>
      <c r="L2247" s="61">
        <v>2976.7568316839834</v>
      </c>
      <c r="M2247" s="61">
        <v>36.822520627730135</v>
      </c>
      <c r="N2247" s="60">
        <v>46.118000000000002</v>
      </c>
    </row>
    <row r="2248" spans="1:14" hidden="1" x14ac:dyDescent="0.4">
      <c r="A2248" s="67">
        <v>100</v>
      </c>
      <c r="B2248" s="5" t="s">
        <v>185</v>
      </c>
      <c r="C2248" s="5">
        <v>2014</v>
      </c>
      <c r="D2248" s="5" t="s">
        <v>250</v>
      </c>
      <c r="E2248" s="5" t="s">
        <v>256</v>
      </c>
      <c r="F2248" s="60">
        <v>0.6400720806719109</v>
      </c>
      <c r="G2248" s="61">
        <v>179379016</v>
      </c>
      <c r="H2248" s="61">
        <v>4.6626229173307649</v>
      </c>
      <c r="I2248" s="61">
        <v>124.818133999822</v>
      </c>
      <c r="J2248" s="61">
        <v>4693828631.8958302</v>
      </c>
      <c r="K2248" s="61">
        <f>(K2156+K2110+K2202)/3</f>
        <v>81.207484953830274</v>
      </c>
      <c r="L2248" s="61">
        <v>3200.9527993592492</v>
      </c>
      <c r="M2248" s="61">
        <v>39.0625</v>
      </c>
      <c r="N2248" s="60">
        <v>46.981999999999999</v>
      </c>
    </row>
    <row r="2249" spans="1:14" hidden="1" x14ac:dyDescent="0.4">
      <c r="A2249" s="67">
        <v>100</v>
      </c>
      <c r="B2249" s="5" t="s">
        <v>185</v>
      </c>
      <c r="C2249" s="5">
        <v>2015</v>
      </c>
      <c r="D2249" s="5" t="s">
        <v>250</v>
      </c>
      <c r="E2249" s="5" t="s">
        <v>256</v>
      </c>
      <c r="F2249" s="60">
        <v>0.58559167537452006</v>
      </c>
      <c r="G2249" s="61">
        <v>183995785</v>
      </c>
      <c r="H2249" s="61">
        <v>2.8636651229894312</v>
      </c>
      <c r="I2249" s="61">
        <v>119.84813228421</v>
      </c>
      <c r="J2249" s="61">
        <v>3064168904.45333</v>
      </c>
      <c r="K2249" s="61">
        <f>(K2157+K2111+K2203)/3</f>
        <v>74.318662439656919</v>
      </c>
      <c r="L2249" s="61">
        <v>2679.5542234873997</v>
      </c>
      <c r="M2249" s="63">
        <f t="shared" ref="M2249:M2256" si="97">(M2248+M2247+M2246)/3</f>
        <v>37.742330938278357</v>
      </c>
      <c r="N2249" s="60">
        <v>47.838000000000001</v>
      </c>
    </row>
    <row r="2250" spans="1:14" hidden="1" x14ac:dyDescent="0.4">
      <c r="A2250" s="67">
        <v>100</v>
      </c>
      <c r="B2250" s="5" t="s">
        <v>185</v>
      </c>
      <c r="C2250" s="5">
        <v>2016</v>
      </c>
      <c r="D2250" s="5" t="s">
        <v>250</v>
      </c>
      <c r="E2250" s="5" t="s">
        <v>256</v>
      </c>
      <c r="F2250" s="60">
        <v>0.58737108518503434</v>
      </c>
      <c r="G2250" s="61">
        <v>188666931</v>
      </c>
      <c r="H2250" s="61">
        <v>9.5436700641247256</v>
      </c>
      <c r="I2250" s="61">
        <v>110.85219198233</v>
      </c>
      <c r="J2250" s="61">
        <v>3453258407.9847999</v>
      </c>
      <c r="K2250" s="61">
        <f>(K2112+K2158+K2204)/3</f>
        <v>72.568666306864841</v>
      </c>
      <c r="L2250" s="61">
        <v>2144.7803444269707</v>
      </c>
      <c r="M2250" s="63">
        <f t="shared" si="97"/>
        <v>37.875783855336159</v>
      </c>
      <c r="N2250" s="60">
        <v>48.683</v>
      </c>
    </row>
    <row r="2251" spans="1:14" hidden="1" x14ac:dyDescent="0.4">
      <c r="A2251" s="67">
        <v>100</v>
      </c>
      <c r="B2251" s="5" t="s">
        <v>185</v>
      </c>
      <c r="C2251" s="5">
        <v>2017</v>
      </c>
      <c r="D2251" s="5" t="s">
        <v>250</v>
      </c>
      <c r="E2251" s="5" t="s">
        <v>256</v>
      </c>
      <c r="F2251" s="60">
        <v>0.560638215463648</v>
      </c>
      <c r="G2251" s="61">
        <v>193495907</v>
      </c>
      <c r="H2251" s="61">
        <v>11.118918081769877</v>
      </c>
      <c r="I2251" s="61">
        <v>101.439860928209</v>
      </c>
      <c r="J2251" s="61">
        <v>2412974916.2326398</v>
      </c>
      <c r="K2251" s="61">
        <f>(K2159+K2113+K2205)/3</f>
        <v>76.887602827535616</v>
      </c>
      <c r="L2251" s="61">
        <v>1941.8794788947491</v>
      </c>
      <c r="M2251" s="63">
        <f t="shared" si="97"/>
        <v>38.226871597871508</v>
      </c>
      <c r="N2251" s="60">
        <v>49.518999999999998</v>
      </c>
    </row>
    <row r="2252" spans="1:14" hidden="1" x14ac:dyDescent="0.4">
      <c r="A2252" s="67">
        <v>100</v>
      </c>
      <c r="B2252" s="5" t="s">
        <v>185</v>
      </c>
      <c r="C2252" s="5">
        <v>2018</v>
      </c>
      <c r="D2252" s="5" t="s">
        <v>250</v>
      </c>
      <c r="E2252" s="5" t="s">
        <v>256</v>
      </c>
      <c r="F2252" s="60">
        <v>0.5727832123882044</v>
      </c>
      <c r="G2252" s="61">
        <v>198387623</v>
      </c>
      <c r="H2252" s="61">
        <v>10.228485086588819</v>
      </c>
      <c r="I2252" s="61">
        <v>109.89442176004199</v>
      </c>
      <c r="J2252" s="61">
        <v>775247400.00302899</v>
      </c>
      <c r="K2252" s="61">
        <f>(K2114+K2160+K2206)/3</f>
        <v>80.005985415453623</v>
      </c>
      <c r="L2252" s="61">
        <v>2125.8344907387673</v>
      </c>
      <c r="M2252" s="63">
        <f t="shared" si="97"/>
        <v>37.948328797162006</v>
      </c>
      <c r="N2252" s="60">
        <v>50.344000000000001</v>
      </c>
    </row>
    <row r="2253" spans="1:14" hidden="1" x14ac:dyDescent="0.4">
      <c r="A2253" s="67">
        <v>100</v>
      </c>
      <c r="B2253" s="5" t="s">
        <v>185</v>
      </c>
      <c r="C2253" s="5">
        <v>2019</v>
      </c>
      <c r="D2253" s="5" t="s">
        <v>250</v>
      </c>
      <c r="E2253" s="5" t="s">
        <v>256</v>
      </c>
      <c r="F2253" s="60">
        <v>0.58800520747962626</v>
      </c>
      <c r="G2253" s="61">
        <v>203304492</v>
      </c>
      <c r="H2253" s="61">
        <v>10.384779195217035</v>
      </c>
      <c r="I2253" s="61">
        <v>124.179776459968</v>
      </c>
      <c r="J2253" s="61">
        <v>2305099811.7035799</v>
      </c>
      <c r="K2253" s="61">
        <f>(K2161+K2115+K2207)/3</f>
        <v>80.417416392853568</v>
      </c>
      <c r="L2253" s="61">
        <v>2334.0236431810508</v>
      </c>
      <c r="M2253" s="63">
        <f t="shared" si="97"/>
        <v>38.016994750123224</v>
      </c>
      <c r="N2253" s="60">
        <v>51.156999999999996</v>
      </c>
    </row>
    <row r="2254" spans="1:14" hidden="1" x14ac:dyDescent="0.4">
      <c r="A2254" s="67">
        <v>100</v>
      </c>
      <c r="B2254" s="5" t="s">
        <v>185</v>
      </c>
      <c r="C2254" s="5">
        <v>2020</v>
      </c>
      <c r="D2254" s="5" t="s">
        <v>250</v>
      </c>
      <c r="E2254" s="5" t="s">
        <v>256</v>
      </c>
      <c r="F2254" s="60">
        <v>0.53751017538955093</v>
      </c>
      <c r="G2254" s="61">
        <v>208327405</v>
      </c>
      <c r="H2254" s="61">
        <v>7.8491420472058877</v>
      </c>
      <c r="I2254" s="61">
        <v>119.501745927697</v>
      </c>
      <c r="J2254" s="61">
        <v>2385277665.91608</v>
      </c>
      <c r="K2254" s="61">
        <f>(K2116+K2162+K2208)/3</f>
        <v>73.111631441500933</v>
      </c>
      <c r="L2254" s="61">
        <v>2074.6137466742152</v>
      </c>
      <c r="M2254" s="63">
        <f t="shared" si="97"/>
        <v>38.064065048385579</v>
      </c>
      <c r="N2254" s="60">
        <v>51.957999999999998</v>
      </c>
    </row>
    <row r="2255" spans="1:14" hidden="1" x14ac:dyDescent="0.4">
      <c r="A2255" s="67">
        <v>100</v>
      </c>
      <c r="B2255" s="5" t="s">
        <v>185</v>
      </c>
      <c r="C2255" s="5">
        <v>2021</v>
      </c>
      <c r="D2255" s="5" t="s">
        <v>250</v>
      </c>
      <c r="E2255" s="5" t="s">
        <v>256</v>
      </c>
      <c r="F2255" s="60">
        <f>(F2252+F2253+F2254)/3</f>
        <v>0.56609953175246053</v>
      </c>
      <c r="G2255" s="61">
        <v>213401323</v>
      </c>
      <c r="H2255" s="61">
        <v>10.131033686734696</v>
      </c>
      <c r="I2255" s="61">
        <v>117.020452025857</v>
      </c>
      <c r="J2255" s="61">
        <v>3313210000</v>
      </c>
      <c r="K2255" s="61">
        <f>(K2163+K2117+K2209)/3</f>
        <v>81.360331181602191</v>
      </c>
      <c r="L2255" s="61">
        <v>2065.7744103511391</v>
      </c>
      <c r="M2255" s="63">
        <f t="shared" si="97"/>
        <v>38.009796198556934</v>
      </c>
      <c r="N2255" s="60">
        <v>52.746000000000002</v>
      </c>
    </row>
    <row r="2256" spans="1:14" hidden="1" x14ac:dyDescent="0.4">
      <c r="A2256" s="67">
        <v>100</v>
      </c>
      <c r="B2256" s="5" t="s">
        <v>185</v>
      </c>
      <c r="C2256" s="5">
        <v>2022</v>
      </c>
      <c r="D2256" s="5" t="s">
        <v>250</v>
      </c>
      <c r="E2256" s="5" t="s">
        <v>256</v>
      </c>
      <c r="F2256" s="60">
        <f>(F2253+F2254+F2255)/3</f>
        <v>0.56387163820721264</v>
      </c>
      <c r="G2256" s="61">
        <v>218541212</v>
      </c>
      <c r="H2256" s="61">
        <v>11.311334941398286</v>
      </c>
      <c r="I2256" s="61">
        <v>133.15043634061001</v>
      </c>
      <c r="J2256" s="61">
        <v>-186792428.93092799</v>
      </c>
      <c r="K2256" s="61">
        <f>(K2164+K2118+K2210)/3</f>
        <v>92.792627007762164</v>
      </c>
      <c r="L2256" s="61">
        <v>2162.6337342857682</v>
      </c>
      <c r="M2256" s="63">
        <f t="shared" si="97"/>
        <v>38.030285332355248</v>
      </c>
      <c r="N2256" s="60">
        <v>53.521000000000001</v>
      </c>
    </row>
    <row r="2257" spans="1:14" x14ac:dyDescent="0.4">
      <c r="A2257" s="68">
        <v>101</v>
      </c>
      <c r="B2257" s="5" t="s">
        <v>186</v>
      </c>
      <c r="C2257" s="5">
        <v>2000</v>
      </c>
      <c r="D2257" s="5" t="s">
        <v>249</v>
      </c>
      <c r="E2257" s="5" t="s">
        <v>247</v>
      </c>
      <c r="F2257" s="60">
        <v>4.2056406839884524</v>
      </c>
      <c r="G2257" s="61">
        <v>2026350</v>
      </c>
      <c r="H2257" s="61">
        <v>8.1783831596027596</v>
      </c>
      <c r="I2257" s="61">
        <v>105.48903173626999</v>
      </c>
      <c r="J2257" s="61">
        <v>217507099.15808001</v>
      </c>
      <c r="K2257" s="61">
        <v>80.160147358091422</v>
      </c>
      <c r="L2257" s="61">
        <v>1861.8989978064396</v>
      </c>
      <c r="M2257" s="61">
        <v>71.981242672919109</v>
      </c>
      <c r="N2257" s="60">
        <v>58.548000000000002</v>
      </c>
    </row>
    <row r="2258" spans="1:14" x14ac:dyDescent="0.4">
      <c r="A2258" s="68">
        <v>101</v>
      </c>
      <c r="B2258" s="5" t="s">
        <v>186</v>
      </c>
      <c r="C2258" s="5">
        <v>2001</v>
      </c>
      <c r="D2258" s="5" t="s">
        <v>249</v>
      </c>
      <c r="E2258" s="5" t="s">
        <v>247</v>
      </c>
      <c r="F2258" s="60">
        <v>4.2609841750037596</v>
      </c>
      <c r="G2258" s="61">
        <v>2034882</v>
      </c>
      <c r="H2258" s="61">
        <v>4.7189609721348518</v>
      </c>
      <c r="I2258" s="61">
        <v>103.08279969993799</v>
      </c>
      <c r="J2258" s="61">
        <v>469570706.39840001</v>
      </c>
      <c r="K2258" s="61">
        <v>71.478210568438911</v>
      </c>
      <c r="L2258" s="61">
        <v>1823.0226768263633</v>
      </c>
      <c r="M2258" s="61">
        <v>75.230414746543772</v>
      </c>
      <c r="N2258" s="60">
        <v>58.338999999999999</v>
      </c>
    </row>
    <row r="2259" spans="1:14" x14ac:dyDescent="0.4">
      <c r="A2259" s="68">
        <v>101</v>
      </c>
      <c r="B2259" s="5" t="s">
        <v>186</v>
      </c>
      <c r="C2259" s="5">
        <v>2002</v>
      </c>
      <c r="D2259" s="5" t="s">
        <v>249</v>
      </c>
      <c r="E2259" s="5" t="s">
        <v>247</v>
      </c>
      <c r="F2259" s="60">
        <v>4.0236971680913909</v>
      </c>
      <c r="G2259" s="61">
        <v>2020157</v>
      </c>
      <c r="H2259" s="61">
        <v>0.94396684227436367</v>
      </c>
      <c r="I2259" s="61">
        <v>102.597278272387</v>
      </c>
      <c r="J2259" s="61">
        <v>114193471.41940001</v>
      </c>
      <c r="K2259" s="61">
        <v>71.533484672114341</v>
      </c>
      <c r="L2259" s="61">
        <v>1989.1353726515904</v>
      </c>
      <c r="M2259" s="61">
        <v>71.49877149877149</v>
      </c>
      <c r="N2259" s="60">
        <v>58.13</v>
      </c>
    </row>
    <row r="2260" spans="1:14" x14ac:dyDescent="0.4">
      <c r="A2260" s="68">
        <v>101</v>
      </c>
      <c r="B2260" s="5" t="s">
        <v>186</v>
      </c>
      <c r="C2260" s="5">
        <v>2003</v>
      </c>
      <c r="D2260" s="5" t="s">
        <v>249</v>
      </c>
      <c r="E2260" s="5" t="s">
        <v>247</v>
      </c>
      <c r="F2260" s="60">
        <v>4.3562352567357072</v>
      </c>
      <c r="G2260" s="61">
        <v>2026773</v>
      </c>
      <c r="H2260" s="61">
        <v>1.6516489673794439</v>
      </c>
      <c r="I2260" s="61">
        <v>104.525403916456</v>
      </c>
      <c r="J2260" s="61">
        <v>119041753.23199999</v>
      </c>
      <c r="K2260" s="61">
        <v>71.069320490967428</v>
      </c>
      <c r="L2260" s="61">
        <v>2440.4788296887073</v>
      </c>
      <c r="M2260" s="61">
        <v>69.117647058823536</v>
      </c>
      <c r="N2260" s="60">
        <v>57.920999999999999</v>
      </c>
    </row>
    <row r="2261" spans="1:14" x14ac:dyDescent="0.4">
      <c r="A2261" s="68">
        <v>101</v>
      </c>
      <c r="B2261" s="5" t="s">
        <v>186</v>
      </c>
      <c r="C2261" s="5">
        <v>2004</v>
      </c>
      <c r="D2261" s="5" t="s">
        <v>249</v>
      </c>
      <c r="E2261" s="5" t="s">
        <v>247</v>
      </c>
      <c r="F2261" s="60">
        <v>4.2029102445014717</v>
      </c>
      <c r="G2261" s="61">
        <v>2032544</v>
      </c>
      <c r="H2261" s="61">
        <v>-0.16604205392737015</v>
      </c>
      <c r="I2261" s="61">
        <v>103.00594478647901</v>
      </c>
      <c r="J2261" s="61">
        <v>309137638.54000002</v>
      </c>
      <c r="K2261" s="61">
        <v>80.870484995690674</v>
      </c>
      <c r="L2261" s="61">
        <v>2795.8973934621927</v>
      </c>
      <c r="M2261" s="61">
        <v>69.707602339181278</v>
      </c>
      <c r="N2261" s="60">
        <v>57.710999999999999</v>
      </c>
    </row>
    <row r="2262" spans="1:14" x14ac:dyDescent="0.4">
      <c r="A2262" s="68">
        <v>101</v>
      </c>
      <c r="B2262" s="5" t="s">
        <v>186</v>
      </c>
      <c r="C2262" s="5">
        <v>2005</v>
      </c>
      <c r="D2262" s="5" t="s">
        <v>249</v>
      </c>
      <c r="E2262" s="5" t="s">
        <v>247</v>
      </c>
      <c r="F2262" s="60">
        <v>4.3605460378868406</v>
      </c>
      <c r="G2262" s="61">
        <v>2036855</v>
      </c>
      <c r="H2262" s="61">
        <v>4.895899368202123</v>
      </c>
      <c r="I2262" s="61">
        <v>100.12356704734</v>
      </c>
      <c r="J2262" s="61">
        <v>145329601.53200001</v>
      </c>
      <c r="K2262" s="61">
        <v>85.841003478717568</v>
      </c>
      <c r="L2262" s="61">
        <v>3072.6796324131933</v>
      </c>
      <c r="M2262" s="61">
        <v>68.988764044943821</v>
      </c>
      <c r="N2262" s="60">
        <v>57.531999999999996</v>
      </c>
    </row>
    <row r="2263" spans="1:14" x14ac:dyDescent="0.4">
      <c r="A2263" s="68">
        <v>101</v>
      </c>
      <c r="B2263" s="5" t="s">
        <v>186</v>
      </c>
      <c r="C2263" s="5">
        <v>2006</v>
      </c>
      <c r="D2263" s="5" t="s">
        <v>249</v>
      </c>
      <c r="E2263" s="5" t="s">
        <v>247</v>
      </c>
      <c r="F2263" s="60">
        <v>4.3391718964743147</v>
      </c>
      <c r="G2263" s="61">
        <v>2040228</v>
      </c>
      <c r="H2263" s="61">
        <v>3.2526241782097571</v>
      </c>
      <c r="I2263" s="61">
        <v>99.932362272834794</v>
      </c>
      <c r="J2263" s="61">
        <v>427444589.26880002</v>
      </c>
      <c r="K2263" s="61">
        <v>92.551666467566591</v>
      </c>
      <c r="L2263" s="61">
        <v>3362.9706932539762</v>
      </c>
      <c r="M2263" s="61">
        <v>68.31460674157303</v>
      </c>
      <c r="N2263" s="60">
        <v>57.383000000000003</v>
      </c>
    </row>
    <row r="2264" spans="1:14" x14ac:dyDescent="0.4">
      <c r="A2264" s="68">
        <v>101</v>
      </c>
      <c r="B2264" s="5" t="s">
        <v>186</v>
      </c>
      <c r="C2264" s="5">
        <v>2007</v>
      </c>
      <c r="D2264" s="5" t="s">
        <v>249</v>
      </c>
      <c r="E2264" s="5" t="s">
        <v>247</v>
      </c>
      <c r="F2264" s="60">
        <v>4.564634541992671</v>
      </c>
      <c r="G2264" s="61">
        <v>2043559</v>
      </c>
      <c r="H2264" s="61">
        <v>4.5925525690303317</v>
      </c>
      <c r="I2264" s="61">
        <v>99.662377820056705</v>
      </c>
      <c r="J2264" s="61">
        <v>733466879</v>
      </c>
      <c r="K2264" s="61">
        <v>106.09296600328784</v>
      </c>
      <c r="L2264" s="61">
        <v>4079.3904035701898</v>
      </c>
      <c r="M2264" s="61">
        <v>66.488222698072803</v>
      </c>
      <c r="N2264" s="60">
        <v>57.264000000000003</v>
      </c>
    </row>
    <row r="2265" spans="1:14" x14ac:dyDescent="0.4">
      <c r="A2265" s="68">
        <v>101</v>
      </c>
      <c r="B2265" s="5" t="s">
        <v>186</v>
      </c>
      <c r="C2265" s="5">
        <v>2008</v>
      </c>
      <c r="D2265" s="5" t="s">
        <v>249</v>
      </c>
      <c r="E2265" s="5" t="s">
        <v>247</v>
      </c>
      <c r="F2265" s="60">
        <v>4.4555224539767</v>
      </c>
      <c r="G2265" s="61">
        <v>2046898</v>
      </c>
      <c r="H2265" s="61">
        <v>5.4911940360027387</v>
      </c>
      <c r="I2265" s="61">
        <v>103.900447802153</v>
      </c>
      <c r="J2265" s="61">
        <v>611688378.60576904</v>
      </c>
      <c r="K2265" s="61">
        <v>111.57005471329751</v>
      </c>
      <c r="L2265" s="61">
        <v>4841.253660178163</v>
      </c>
      <c r="M2265" s="61">
        <v>68.236582694414011</v>
      </c>
      <c r="N2265" s="60">
        <v>57.174999999999997</v>
      </c>
    </row>
    <row r="2266" spans="1:14" x14ac:dyDescent="0.4">
      <c r="A2266" s="68">
        <v>101</v>
      </c>
      <c r="B2266" s="5" t="s">
        <v>186</v>
      </c>
      <c r="C2266" s="5">
        <v>2009</v>
      </c>
      <c r="D2266" s="5" t="s">
        <v>249</v>
      </c>
      <c r="E2266" s="5" t="s">
        <v>247</v>
      </c>
      <c r="F2266" s="60">
        <v>4.1509827758816495</v>
      </c>
      <c r="G2266" s="61">
        <v>2050671</v>
      </c>
      <c r="H2266" s="61">
        <v>0.29507761420927636</v>
      </c>
      <c r="I2266" s="61">
        <v>103.70989035817099</v>
      </c>
      <c r="J2266" s="61">
        <v>259530321.486</v>
      </c>
      <c r="K2266" s="61">
        <v>87.176753766080921</v>
      </c>
      <c r="L2266" s="61">
        <v>4584.7124309198698</v>
      </c>
      <c r="M2266" s="61">
        <v>70.187793427230062</v>
      </c>
      <c r="N2266" s="60">
        <v>57.116999999999997</v>
      </c>
    </row>
    <row r="2267" spans="1:14" x14ac:dyDescent="0.4">
      <c r="A2267" s="68">
        <v>101</v>
      </c>
      <c r="B2267" s="5" t="s">
        <v>186</v>
      </c>
      <c r="C2267" s="5">
        <v>2010</v>
      </c>
      <c r="D2267" s="5" t="s">
        <v>249</v>
      </c>
      <c r="E2267" s="5" t="s">
        <v>247</v>
      </c>
      <c r="F2267" s="60">
        <v>4.0533254436487711</v>
      </c>
      <c r="G2267" s="61">
        <v>2055004</v>
      </c>
      <c r="H2267" s="61">
        <v>2.04128302301487</v>
      </c>
      <c r="I2267" s="61">
        <v>100</v>
      </c>
      <c r="J2267" s="61">
        <v>301441681.708</v>
      </c>
      <c r="K2267" s="61">
        <v>97.881069115656217</v>
      </c>
      <c r="L2267" s="61">
        <v>4577.6895428804619</v>
      </c>
      <c r="M2267" s="61">
        <v>63.788968824940042</v>
      </c>
      <c r="N2267" s="60">
        <v>57.088999999999999</v>
      </c>
    </row>
    <row r="2268" spans="1:14" x14ac:dyDescent="0.4">
      <c r="A2268" s="68">
        <v>101</v>
      </c>
      <c r="B2268" s="5" t="s">
        <v>186</v>
      </c>
      <c r="C2268" s="5">
        <v>2011</v>
      </c>
      <c r="D2268" s="5" t="s">
        <v>249</v>
      </c>
      <c r="E2268" s="5" t="s">
        <v>247</v>
      </c>
      <c r="F2268" s="60">
        <v>4.4483490475526581</v>
      </c>
      <c r="G2268" s="61">
        <v>2058539</v>
      </c>
      <c r="H2268" s="61">
        <v>3.7221723401057432</v>
      </c>
      <c r="I2268" s="61">
        <v>100.806914033544</v>
      </c>
      <c r="J2268" s="61">
        <v>507920732.78899997</v>
      </c>
      <c r="K2268" s="61">
        <v>113.19191013946997</v>
      </c>
      <c r="L2268" s="61">
        <v>5098.0947009721503</v>
      </c>
      <c r="M2268" s="61">
        <v>65.06550218340611</v>
      </c>
      <c r="N2268" s="60">
        <v>57.091999999999999</v>
      </c>
    </row>
    <row r="2269" spans="1:14" x14ac:dyDescent="0.4">
      <c r="A2269" s="68">
        <v>101</v>
      </c>
      <c r="B2269" s="5" t="s">
        <v>186</v>
      </c>
      <c r="C2269" s="5">
        <v>2012</v>
      </c>
      <c r="D2269" s="5" t="s">
        <v>249</v>
      </c>
      <c r="E2269" s="5" t="s">
        <v>247</v>
      </c>
      <c r="F2269" s="60">
        <v>4.2691470924444115</v>
      </c>
      <c r="G2269" s="61">
        <v>2061044</v>
      </c>
      <c r="H2269" s="61">
        <v>1.0029982667243473</v>
      </c>
      <c r="I2269" s="61">
        <v>99.998249613320297</v>
      </c>
      <c r="J2269" s="61">
        <v>337911248.192572</v>
      </c>
      <c r="K2269" s="61">
        <v>112.21483470215534</v>
      </c>
      <c r="L2269" s="61">
        <v>4728.3130785067578</v>
      </c>
      <c r="M2269" s="61">
        <v>64.812712826333708</v>
      </c>
      <c r="N2269" s="60">
        <v>57.125</v>
      </c>
    </row>
    <row r="2270" spans="1:14" x14ac:dyDescent="0.4">
      <c r="A2270" s="68">
        <v>101</v>
      </c>
      <c r="B2270" s="5" t="s">
        <v>186</v>
      </c>
      <c r="C2270" s="5">
        <v>2013</v>
      </c>
      <c r="D2270" s="5" t="s">
        <v>249</v>
      </c>
      <c r="E2270" s="5" t="s">
        <v>247</v>
      </c>
      <c r="F2270" s="60">
        <v>3.8091463698237233</v>
      </c>
      <c r="G2270" s="61">
        <v>2064032</v>
      </c>
      <c r="H2270" s="61">
        <v>4.4832931537793144</v>
      </c>
      <c r="I2270" s="61">
        <v>102.209020024686</v>
      </c>
      <c r="J2270" s="61">
        <v>402458309.80588597</v>
      </c>
      <c r="K2270" s="61">
        <v>104.85722995630526</v>
      </c>
      <c r="L2270" s="61">
        <v>5241.0536009458256</v>
      </c>
      <c r="M2270" s="61">
        <v>60.864040660736975</v>
      </c>
      <c r="N2270" s="60">
        <v>57.189</v>
      </c>
    </row>
    <row r="2271" spans="1:14" x14ac:dyDescent="0.4">
      <c r="A2271" s="68">
        <v>101</v>
      </c>
      <c r="B2271" s="5" t="s">
        <v>186</v>
      </c>
      <c r="C2271" s="5">
        <v>2014</v>
      </c>
      <c r="D2271" s="5" t="s">
        <v>249</v>
      </c>
      <c r="E2271" s="5" t="s">
        <v>247</v>
      </c>
      <c r="F2271" s="60">
        <v>3.6000021282039745</v>
      </c>
      <c r="G2271" s="61">
        <v>2067471</v>
      </c>
      <c r="H2271" s="61">
        <v>1.4469678575990201</v>
      </c>
      <c r="I2271" s="61">
        <v>101.702275542043</v>
      </c>
      <c r="J2271" s="61">
        <v>60879915.451370001</v>
      </c>
      <c r="K2271" s="61">
        <v>112.53792896929862</v>
      </c>
      <c r="L2271" s="61">
        <v>5495.7313804053347</v>
      </c>
      <c r="M2271" s="61">
        <v>59.892328398384919</v>
      </c>
      <c r="N2271" s="60">
        <v>57.283999999999999</v>
      </c>
    </row>
    <row r="2272" spans="1:14" x14ac:dyDescent="0.4">
      <c r="A2272" s="68">
        <v>101</v>
      </c>
      <c r="B2272" s="5" t="s">
        <v>186</v>
      </c>
      <c r="C2272" s="5">
        <v>2015</v>
      </c>
      <c r="D2272" s="5" t="s">
        <v>249</v>
      </c>
      <c r="E2272" s="5" t="s">
        <v>247</v>
      </c>
      <c r="F2272" s="60">
        <v>3.4499131978827435</v>
      </c>
      <c r="G2272" s="61">
        <v>2070226</v>
      </c>
      <c r="H2272" s="61">
        <v>2.003420845782415</v>
      </c>
      <c r="I2272" s="61">
        <v>98.142755584922597</v>
      </c>
      <c r="J2272" s="61">
        <v>296604200.38122302</v>
      </c>
      <c r="K2272" s="61">
        <v>113.69844387910275</v>
      </c>
      <c r="L2272" s="61">
        <v>4861.5561598422337</v>
      </c>
      <c r="M2272" s="61">
        <f t="shared" ref="M2272:M2279" si="98">(M2271+M2270+M2269)/3</f>
        <v>61.856360628485199</v>
      </c>
      <c r="N2272" s="60">
        <v>57.408000000000001</v>
      </c>
    </row>
    <row r="2273" spans="1:14" x14ac:dyDescent="0.4">
      <c r="A2273" s="68">
        <v>101</v>
      </c>
      <c r="B2273" s="5" t="s">
        <v>186</v>
      </c>
      <c r="C2273" s="5">
        <v>2016</v>
      </c>
      <c r="D2273" s="5" t="s">
        <v>249</v>
      </c>
      <c r="E2273" s="5" t="s">
        <v>247</v>
      </c>
      <c r="F2273" s="60">
        <v>3.3595819521445214</v>
      </c>
      <c r="G2273" s="61">
        <v>2072490</v>
      </c>
      <c r="H2273" s="61">
        <v>3.4652528565308813</v>
      </c>
      <c r="I2273" s="61">
        <v>98.316956206755805</v>
      </c>
      <c r="J2273" s="61">
        <v>549371101.55115998</v>
      </c>
      <c r="K2273" s="61">
        <v>116.18540841802638</v>
      </c>
      <c r="L2273" s="61">
        <v>5149.586764369069</v>
      </c>
      <c r="M2273" s="61">
        <f t="shared" si="98"/>
        <v>60.870909895869033</v>
      </c>
      <c r="N2273" s="60">
        <v>57.563000000000002</v>
      </c>
    </row>
    <row r="2274" spans="1:14" x14ac:dyDescent="0.4">
      <c r="A2274" s="68">
        <v>101</v>
      </c>
      <c r="B2274" s="5" t="s">
        <v>186</v>
      </c>
      <c r="C2274" s="5">
        <v>2017</v>
      </c>
      <c r="D2274" s="5" t="s">
        <v>249</v>
      </c>
      <c r="E2274" s="5" t="s">
        <v>247</v>
      </c>
      <c r="F2274" s="60">
        <v>3.5845711404472009</v>
      </c>
      <c r="G2274" s="61">
        <v>2074502</v>
      </c>
      <c r="H2274" s="61">
        <v>2.8070270353903766</v>
      </c>
      <c r="I2274" s="61">
        <v>98.603800245701706</v>
      </c>
      <c r="J2274" s="61">
        <v>380738977.54477602</v>
      </c>
      <c r="K2274" s="61">
        <v>124.13728389628965</v>
      </c>
      <c r="L2274" s="61">
        <v>5450.4970685329881</v>
      </c>
      <c r="M2274" s="61">
        <f t="shared" si="98"/>
        <v>60.87319964091305</v>
      </c>
      <c r="N2274" s="60">
        <v>57.747999999999998</v>
      </c>
    </row>
    <row r="2275" spans="1:14" x14ac:dyDescent="0.4">
      <c r="A2275" s="68">
        <v>101</v>
      </c>
      <c r="B2275" s="5" t="s">
        <v>186</v>
      </c>
      <c r="C2275" s="5">
        <v>2018</v>
      </c>
      <c r="D2275" s="5" t="s">
        <v>249</v>
      </c>
      <c r="E2275" s="5" t="s">
        <v>247</v>
      </c>
      <c r="F2275" s="60">
        <v>3.3477232871130527</v>
      </c>
      <c r="G2275" s="61">
        <v>2076217</v>
      </c>
      <c r="H2275" s="61">
        <v>3.9261552893668181</v>
      </c>
      <c r="I2275" s="61">
        <v>99.802131368085796</v>
      </c>
      <c r="J2275" s="61">
        <v>648732424.98464704</v>
      </c>
      <c r="K2275" s="61">
        <v>133.21520764800766</v>
      </c>
      <c r="L2275" s="61">
        <v>6108.7391704426127</v>
      </c>
      <c r="M2275" s="61">
        <f t="shared" si="98"/>
        <v>61.200156721755754</v>
      </c>
      <c r="N2275" s="60">
        <v>57.963000000000001</v>
      </c>
    </row>
    <row r="2276" spans="1:14" x14ac:dyDescent="0.4">
      <c r="A2276" s="68">
        <v>101</v>
      </c>
      <c r="B2276" s="5" t="s">
        <v>186</v>
      </c>
      <c r="C2276" s="5">
        <v>2019</v>
      </c>
      <c r="D2276" s="5" t="s">
        <v>249</v>
      </c>
      <c r="E2276" s="5" t="s">
        <v>247</v>
      </c>
      <c r="F2276" s="60">
        <v>3.8311373750778883</v>
      </c>
      <c r="G2276" s="61">
        <v>2076694</v>
      </c>
      <c r="H2276" s="61">
        <v>0.86816868476068976</v>
      </c>
      <c r="I2276" s="61">
        <v>98.273227433052995</v>
      </c>
      <c r="J2276" s="61">
        <v>549500829.87778997</v>
      </c>
      <c r="K2276" s="61">
        <v>138.5762318405389</v>
      </c>
      <c r="L2276" s="61">
        <v>6070.3880535827466</v>
      </c>
      <c r="M2276" s="61">
        <f t="shared" si="98"/>
        <v>60.981422086179272</v>
      </c>
      <c r="N2276" s="60">
        <v>58.207999999999998</v>
      </c>
    </row>
    <row r="2277" spans="1:14" x14ac:dyDescent="0.4">
      <c r="A2277" s="68">
        <v>101</v>
      </c>
      <c r="B2277" s="5" t="s">
        <v>186</v>
      </c>
      <c r="C2277" s="5">
        <v>2020</v>
      </c>
      <c r="D2277" s="5" t="s">
        <v>249</v>
      </c>
      <c r="E2277" s="5" t="s">
        <v>247</v>
      </c>
      <c r="F2277" s="60">
        <v>3.2794201872010595</v>
      </c>
      <c r="G2277" s="61">
        <v>2072531</v>
      </c>
      <c r="H2277" s="61">
        <v>2.9101463714361842</v>
      </c>
      <c r="I2277" s="61">
        <v>99.622044222568803</v>
      </c>
      <c r="J2277" s="61">
        <v>7693779.7036068998</v>
      </c>
      <c r="K2277" s="61">
        <v>128.24125808137748</v>
      </c>
      <c r="L2277" s="61">
        <v>5965.450231953645</v>
      </c>
      <c r="M2277" s="61">
        <f t="shared" si="98"/>
        <v>61.018259482949361</v>
      </c>
      <c r="N2277" s="60">
        <v>58.481999999999999</v>
      </c>
    </row>
    <row r="2278" spans="1:14" x14ac:dyDescent="0.4">
      <c r="A2278" s="68">
        <v>101</v>
      </c>
      <c r="B2278" s="5" t="s">
        <v>186</v>
      </c>
      <c r="C2278" s="5">
        <v>2021</v>
      </c>
      <c r="D2278" s="5" t="s">
        <v>249</v>
      </c>
      <c r="E2278" s="5" t="s">
        <v>247</v>
      </c>
      <c r="F2278" s="60">
        <f>(F2275+F2276+F2277)/3</f>
        <v>3.4860936164640002</v>
      </c>
      <c r="G2278" s="61">
        <v>2065092</v>
      </c>
      <c r="H2278" s="61">
        <v>3.3016084913707289</v>
      </c>
      <c r="I2278" s="61">
        <v>100.430558677191</v>
      </c>
      <c r="J2278" s="61">
        <v>696255528.13646603</v>
      </c>
      <c r="K2278" s="61">
        <v>146.7215946375654</v>
      </c>
      <c r="L2278" s="61">
        <v>6778.5628782177409</v>
      </c>
      <c r="M2278" s="61">
        <f t="shared" si="98"/>
        <v>61.066612763628122</v>
      </c>
      <c r="N2278" s="60">
        <v>58.786000000000001</v>
      </c>
    </row>
    <row r="2279" spans="1:14" x14ac:dyDescent="0.4">
      <c r="A2279" s="68">
        <v>101</v>
      </c>
      <c r="B2279" s="5" t="s">
        <v>186</v>
      </c>
      <c r="C2279" s="5">
        <v>2022</v>
      </c>
      <c r="D2279" s="5" t="s">
        <v>249</v>
      </c>
      <c r="E2279" s="5" t="s">
        <v>247</v>
      </c>
      <c r="F2279" s="60">
        <f>(F2276+F2277+F2278)/3</f>
        <v>3.532217059580983</v>
      </c>
      <c r="G2279" s="61">
        <v>2057679</v>
      </c>
      <c r="H2279" s="61">
        <v>6.6695476628390082</v>
      </c>
      <c r="I2279" s="61">
        <v>104.521273319907</v>
      </c>
      <c r="J2279" s="61">
        <v>854152514.51901495</v>
      </c>
      <c r="K2279" s="61">
        <v>170.81825104810378</v>
      </c>
      <c r="L2279" s="61">
        <v>6591.4713141196053</v>
      </c>
      <c r="M2279" s="61">
        <f t="shared" si="98"/>
        <v>61.022098110918911</v>
      </c>
      <c r="N2279" s="60">
        <v>59.118000000000002</v>
      </c>
    </row>
    <row r="2280" spans="1:14" hidden="1" x14ac:dyDescent="0.4">
      <c r="A2280" s="67">
        <v>102</v>
      </c>
      <c r="B2280" s="5" t="s">
        <v>187</v>
      </c>
      <c r="C2280" s="5">
        <v>2000</v>
      </c>
      <c r="D2280" s="5" t="s">
        <v>251</v>
      </c>
      <c r="E2280" s="5" t="s">
        <v>248</v>
      </c>
      <c r="F2280" s="62" t="e">
        <f>(#REF!+#REF!+#REF!)/3</f>
        <v>#REF!</v>
      </c>
      <c r="G2280" s="61">
        <v>2344253</v>
      </c>
      <c r="H2280" s="61">
        <v>17.408725088143925</v>
      </c>
      <c r="I2280" s="61">
        <f>(I1567+I1268+I394)/3</f>
        <v>57.732463722783933</v>
      </c>
      <c r="J2280" s="61">
        <v>82000000</v>
      </c>
      <c r="K2280" s="61">
        <v>92.897285562764822</v>
      </c>
      <c r="L2280" s="61">
        <v>8321.3938665155711</v>
      </c>
      <c r="M2280" s="61">
        <v>65.066144047035763</v>
      </c>
      <c r="N2280" s="60">
        <v>71.569000000000003</v>
      </c>
    </row>
    <row r="2281" spans="1:14" hidden="1" x14ac:dyDescent="0.4">
      <c r="A2281" s="67">
        <v>102</v>
      </c>
      <c r="B2281" s="5" t="s">
        <v>187</v>
      </c>
      <c r="C2281" s="5">
        <v>2001</v>
      </c>
      <c r="D2281" s="5" t="s">
        <v>251</v>
      </c>
      <c r="E2281" s="5" t="s">
        <v>248</v>
      </c>
      <c r="F2281" s="62" t="e">
        <f>(#REF!+#REF!+F2280)/3</f>
        <v>#REF!</v>
      </c>
      <c r="G2281" s="61">
        <v>2374653</v>
      </c>
      <c r="H2281" s="61">
        <v>-4.5625338214596383</v>
      </c>
      <c r="I2281" s="61">
        <f>(I2327+I2419+I2465)/3</f>
        <v>97.542877069037104</v>
      </c>
      <c r="J2281" s="61">
        <v>5201560.4681404401</v>
      </c>
      <c r="K2281" s="61">
        <v>96.490540511162138</v>
      </c>
      <c r="L2281" s="61">
        <v>8191.5128316246828</v>
      </c>
      <c r="M2281" s="61">
        <v>62.711864406779661</v>
      </c>
      <c r="N2281" s="60">
        <v>71.549000000000007</v>
      </c>
    </row>
    <row r="2282" spans="1:14" hidden="1" x14ac:dyDescent="0.4">
      <c r="A2282" s="67">
        <v>102</v>
      </c>
      <c r="B2282" s="5" t="s">
        <v>187</v>
      </c>
      <c r="C2282" s="5">
        <v>2002</v>
      </c>
      <c r="D2282" s="5" t="s">
        <v>251</v>
      </c>
      <c r="E2282" s="5" t="s">
        <v>248</v>
      </c>
      <c r="F2282" s="62" t="e">
        <f>(#REF!+F2280+F2281)/3</f>
        <v>#REF!</v>
      </c>
      <c r="G2282" s="61">
        <v>2403659</v>
      </c>
      <c r="H2282" s="61">
        <v>4.7037663578772424</v>
      </c>
      <c r="I2282" s="61">
        <f>(I2328+I2420+I2466)/3</f>
        <v>98.495471045616071</v>
      </c>
      <c r="J2282" s="61">
        <v>109232769.83094899</v>
      </c>
      <c r="K2282" s="61">
        <v>95.787946470044631</v>
      </c>
      <c r="L2282" s="61">
        <v>8380.0389517872736</v>
      </c>
      <c r="M2282" s="61">
        <v>60.762059181191717</v>
      </c>
      <c r="N2282" s="60">
        <v>71.528999999999996</v>
      </c>
    </row>
    <row r="2283" spans="1:14" hidden="1" x14ac:dyDescent="0.4">
      <c r="A2283" s="67">
        <v>102</v>
      </c>
      <c r="B2283" s="5" t="s">
        <v>187</v>
      </c>
      <c r="C2283" s="5">
        <v>2003</v>
      </c>
      <c r="D2283" s="5" t="s">
        <v>251</v>
      </c>
      <c r="E2283" s="5" t="s">
        <v>248</v>
      </c>
      <c r="F2283" s="62" t="e">
        <f t="shared" ref="F2283:F2302" si="99">(F2280+F2281+F2282)/3</f>
        <v>#REF!</v>
      </c>
      <c r="G2283" s="61">
        <v>2431600</v>
      </c>
      <c r="H2283" s="61">
        <v>10.346627525788293</v>
      </c>
      <c r="I2283" s="61">
        <f>(I1570+I1271+I397)/3</f>
        <v>50.016442198044864</v>
      </c>
      <c r="J2283" s="61">
        <v>24967490.247074101</v>
      </c>
      <c r="K2283" s="61">
        <v>97.000441491825924</v>
      </c>
      <c r="L2283" s="61">
        <v>8896.9025302096306</v>
      </c>
      <c r="M2283" s="61">
        <v>60.526315789473685</v>
      </c>
      <c r="N2283" s="60">
        <v>71.509</v>
      </c>
    </row>
    <row r="2284" spans="1:14" hidden="1" x14ac:dyDescent="0.4">
      <c r="A2284" s="67">
        <v>102</v>
      </c>
      <c r="B2284" s="5" t="s">
        <v>187</v>
      </c>
      <c r="C2284" s="5">
        <v>2004</v>
      </c>
      <c r="D2284" s="5" t="s">
        <v>251</v>
      </c>
      <c r="E2284" s="5" t="s">
        <v>248</v>
      </c>
      <c r="F2284" s="62" t="e">
        <f t="shared" si="99"/>
        <v>#REF!</v>
      </c>
      <c r="G2284" s="61">
        <v>2468855</v>
      </c>
      <c r="H2284" s="61">
        <v>13.007889512312815</v>
      </c>
      <c r="I2284" s="61">
        <f>(I1571+I1272+I398)/3</f>
        <v>48.467661754754893</v>
      </c>
      <c r="J2284" s="61">
        <v>111053315.994798</v>
      </c>
      <c r="K2284" s="61">
        <v>101.5472185717102</v>
      </c>
      <c r="L2284" s="61">
        <v>10030.444426206544</v>
      </c>
      <c r="M2284" s="61">
        <v>65.357142857142861</v>
      </c>
      <c r="N2284" s="60">
        <v>71.826999999999998</v>
      </c>
    </row>
    <row r="2285" spans="1:14" hidden="1" x14ac:dyDescent="0.4">
      <c r="A2285" s="67">
        <v>102</v>
      </c>
      <c r="B2285" s="5" t="s">
        <v>187</v>
      </c>
      <c r="C2285" s="5">
        <v>2005</v>
      </c>
      <c r="D2285" s="5" t="s">
        <v>251</v>
      </c>
      <c r="E2285" s="5" t="s">
        <v>248</v>
      </c>
      <c r="F2285" s="62" t="e">
        <f t="shared" si="99"/>
        <v>#REF!</v>
      </c>
      <c r="G2285" s="61">
        <v>2515192</v>
      </c>
      <c r="H2285" s="61">
        <v>22.464622955579472</v>
      </c>
      <c r="I2285" s="61">
        <f>(I1572+I1273+I399)/3</f>
        <v>49.603746124676839</v>
      </c>
      <c r="J2285" s="61">
        <v>1538361508.4525399</v>
      </c>
      <c r="K2285" s="61">
        <v>99.110994304773399</v>
      </c>
      <c r="L2285" s="61">
        <v>12357.701391187333</v>
      </c>
      <c r="M2285" s="61">
        <v>61.922141119221408</v>
      </c>
      <c r="N2285" s="60">
        <v>72.400000000000006</v>
      </c>
    </row>
    <row r="2286" spans="1:14" hidden="1" x14ac:dyDescent="0.4">
      <c r="A2286" s="67">
        <v>102</v>
      </c>
      <c r="B2286" s="5" t="s">
        <v>187</v>
      </c>
      <c r="C2286" s="5">
        <v>2006</v>
      </c>
      <c r="D2286" s="5" t="s">
        <v>251</v>
      </c>
      <c r="E2286" s="5" t="s">
        <v>248</v>
      </c>
      <c r="F2286" s="62" t="e">
        <f t="shared" si="99"/>
        <v>#REF!</v>
      </c>
      <c r="G2286" s="61">
        <v>2560649</v>
      </c>
      <c r="H2286" s="61">
        <v>13.630133623069611</v>
      </c>
      <c r="I2286" s="61">
        <f>(I1573+I1274+I400)/3</f>
        <v>58.078228392854292</v>
      </c>
      <c r="J2286" s="61">
        <v>1596098829.6489</v>
      </c>
      <c r="K2286" s="61">
        <v>98.555023079021254</v>
      </c>
      <c r="L2286" s="61">
        <v>14533.72942324941</v>
      </c>
      <c r="M2286" s="61">
        <v>50.539623805118715</v>
      </c>
      <c r="N2286" s="60">
        <v>72.966999999999999</v>
      </c>
    </row>
    <row r="2287" spans="1:14" hidden="1" x14ac:dyDescent="0.4">
      <c r="A2287" s="67">
        <v>102</v>
      </c>
      <c r="B2287" s="5" t="s">
        <v>187</v>
      </c>
      <c r="C2287" s="5">
        <v>2007</v>
      </c>
      <c r="D2287" s="5" t="s">
        <v>251</v>
      </c>
      <c r="E2287" s="5" t="s">
        <v>248</v>
      </c>
      <c r="F2287" s="62" t="e">
        <f t="shared" si="99"/>
        <v>#REF!</v>
      </c>
      <c r="G2287" s="61">
        <v>2605700</v>
      </c>
      <c r="H2287" s="61">
        <v>8.2641131337706923</v>
      </c>
      <c r="I2287" s="61">
        <f>(I1574+I1275+I401)/3</f>
        <v>58.144835519058944</v>
      </c>
      <c r="J2287" s="61">
        <v>3332119635.89077</v>
      </c>
      <c r="K2287" s="61">
        <v>108.87178546523211</v>
      </c>
      <c r="L2287" s="61">
        <v>16151.275839059044</v>
      </c>
      <c r="M2287" s="61">
        <v>45.699367958230283</v>
      </c>
      <c r="N2287" s="60">
        <v>73.527000000000001</v>
      </c>
    </row>
    <row r="2288" spans="1:14" hidden="1" x14ac:dyDescent="0.4">
      <c r="A2288" s="67">
        <v>102</v>
      </c>
      <c r="B2288" s="5" t="s">
        <v>187</v>
      </c>
      <c r="C2288" s="5">
        <v>2008</v>
      </c>
      <c r="D2288" s="5" t="s">
        <v>251</v>
      </c>
      <c r="E2288" s="5" t="s">
        <v>248</v>
      </c>
      <c r="F2288" s="62" t="e">
        <f t="shared" si="99"/>
        <v>#REF!</v>
      </c>
      <c r="G2288" s="61">
        <v>2651028</v>
      </c>
      <c r="H2288" s="61">
        <v>33.751096991041607</v>
      </c>
      <c r="I2288" s="61">
        <f>(I1575+I1276+I402)/3</f>
        <v>58.809764548870326</v>
      </c>
      <c r="J2288" s="61">
        <v>2951885565.6697001</v>
      </c>
      <c r="K2288" s="61">
        <v>108.60693821349183</v>
      </c>
      <c r="L2288" s="61">
        <v>22974.277350431879</v>
      </c>
      <c r="M2288" s="61">
        <v>48.441449031171018</v>
      </c>
      <c r="N2288" s="60">
        <v>74.08</v>
      </c>
    </row>
    <row r="2289" spans="1:14" hidden="1" x14ac:dyDescent="0.4">
      <c r="A2289" s="67">
        <v>102</v>
      </c>
      <c r="B2289" s="5" t="s">
        <v>187</v>
      </c>
      <c r="C2289" s="5">
        <v>2009</v>
      </c>
      <c r="D2289" s="5" t="s">
        <v>251</v>
      </c>
      <c r="E2289" s="5" t="s">
        <v>248</v>
      </c>
      <c r="F2289" s="62" t="e">
        <f t="shared" si="99"/>
        <v>#REF!</v>
      </c>
      <c r="G2289" s="61">
        <v>2697537</v>
      </c>
      <c r="H2289" s="61">
        <v>-25.128136668773934</v>
      </c>
      <c r="I2289" s="61">
        <f>(I1576+I1277+I403)/3</f>
        <v>53.272940017600412</v>
      </c>
      <c r="J2289" s="61">
        <v>1509232769.83095</v>
      </c>
      <c r="K2289" s="61">
        <v>105.00603004758993</v>
      </c>
      <c r="L2289" s="61">
        <v>17937.979567685899</v>
      </c>
      <c r="M2289" s="61">
        <v>48.597402597402599</v>
      </c>
      <c r="N2289" s="60">
        <v>74.623999999999995</v>
      </c>
    </row>
    <row r="2290" spans="1:14" hidden="1" x14ac:dyDescent="0.4">
      <c r="A2290" s="67">
        <v>102</v>
      </c>
      <c r="B2290" s="5" t="s">
        <v>187</v>
      </c>
      <c r="C2290" s="5">
        <v>2010</v>
      </c>
      <c r="D2290" s="5" t="s">
        <v>251</v>
      </c>
      <c r="E2290" s="5" t="s">
        <v>248</v>
      </c>
      <c r="F2290" s="62" t="e">
        <f t="shared" si="99"/>
        <v>#REF!</v>
      </c>
      <c r="G2290" s="61">
        <v>2881914</v>
      </c>
      <c r="H2290" s="61">
        <v>32.053010253907729</v>
      </c>
      <c r="I2290" s="61">
        <f>(I1577+I1278+I404)/3</f>
        <v>53.266593247427814</v>
      </c>
      <c r="J2290" s="61">
        <v>1242652795.8387499</v>
      </c>
      <c r="K2290" s="61">
        <v>96.386556222488991</v>
      </c>
      <c r="L2290" s="61">
        <v>22552.19900712333</v>
      </c>
      <c r="M2290" s="61">
        <v>45.349386213408877</v>
      </c>
      <c r="N2290" s="60">
        <v>75.161000000000001</v>
      </c>
    </row>
    <row r="2291" spans="1:14" hidden="1" x14ac:dyDescent="0.4">
      <c r="A2291" s="67">
        <v>102</v>
      </c>
      <c r="B2291" s="5" t="s">
        <v>187</v>
      </c>
      <c r="C2291" s="5">
        <v>2011</v>
      </c>
      <c r="D2291" s="5" t="s">
        <v>251</v>
      </c>
      <c r="E2291" s="5" t="s">
        <v>248</v>
      </c>
      <c r="F2291" s="62" t="e">
        <f t="shared" si="99"/>
        <v>#REF!</v>
      </c>
      <c r="G2291" s="61">
        <v>3206870</v>
      </c>
      <c r="H2291" s="61">
        <v>15.884491777402005</v>
      </c>
      <c r="I2291" s="61">
        <f>(I1578+I1279+I405)/3</f>
        <v>63.356777998939172</v>
      </c>
      <c r="J2291" s="61">
        <v>1629144343.30299</v>
      </c>
      <c r="K2291" s="61">
        <v>101.64072515420601</v>
      </c>
      <c r="L2291" s="61">
        <v>24166.096305362436</v>
      </c>
      <c r="M2291" s="61">
        <v>41.764102564102565</v>
      </c>
      <c r="N2291" s="60">
        <v>76.183000000000007</v>
      </c>
    </row>
    <row r="2292" spans="1:14" hidden="1" x14ac:dyDescent="0.4">
      <c r="A2292" s="67">
        <v>102</v>
      </c>
      <c r="B2292" s="5" t="s">
        <v>187</v>
      </c>
      <c r="C2292" s="5">
        <v>2012</v>
      </c>
      <c r="D2292" s="5" t="s">
        <v>251</v>
      </c>
      <c r="E2292" s="5" t="s">
        <v>248</v>
      </c>
      <c r="F2292" s="62" t="e">
        <f t="shared" si="99"/>
        <v>#REF!</v>
      </c>
      <c r="G2292" s="61">
        <v>3535579</v>
      </c>
      <c r="H2292" s="61">
        <v>3.6064342687494673</v>
      </c>
      <c r="I2292" s="61">
        <f>(I2338+I2430+I2476)/3</f>
        <v>98.169997126289218</v>
      </c>
      <c r="J2292" s="61">
        <v>1364629388.8166399</v>
      </c>
      <c r="K2292" s="61">
        <v>102.0741653202891</v>
      </c>
      <c r="L2292" s="61">
        <v>24722.638824587379</v>
      </c>
      <c r="M2292" s="61">
        <v>39.370513528437328</v>
      </c>
      <c r="N2292" s="60">
        <v>77.563999999999993</v>
      </c>
    </row>
    <row r="2293" spans="1:14" hidden="1" x14ac:dyDescent="0.4">
      <c r="A2293" s="67">
        <v>102</v>
      </c>
      <c r="B2293" s="5" t="s">
        <v>187</v>
      </c>
      <c r="C2293" s="5">
        <v>2013</v>
      </c>
      <c r="D2293" s="5" t="s">
        <v>251</v>
      </c>
      <c r="E2293" s="5" t="s">
        <v>248</v>
      </c>
      <c r="F2293" s="62" t="e">
        <f t="shared" si="99"/>
        <v>#REF!</v>
      </c>
      <c r="G2293" s="61">
        <v>3816680</v>
      </c>
      <c r="H2293" s="61">
        <v>-2.2204118530219432</v>
      </c>
      <c r="I2293" s="61">
        <f>(I1580+I1281+I407)/3</f>
        <v>65.959166344922579</v>
      </c>
      <c r="J2293" s="61">
        <v>1612430962.2886901</v>
      </c>
      <c r="K2293" s="61">
        <v>112.54323258261904</v>
      </c>
      <c r="L2293" s="61">
        <v>23563.940599222849</v>
      </c>
      <c r="M2293" s="61">
        <v>38.544617563739379</v>
      </c>
      <c r="N2293" s="60">
        <v>78.882000000000005</v>
      </c>
    </row>
    <row r="2294" spans="1:14" hidden="1" x14ac:dyDescent="0.4">
      <c r="A2294" s="67">
        <v>102</v>
      </c>
      <c r="B2294" s="5" t="s">
        <v>187</v>
      </c>
      <c r="C2294" s="5">
        <v>2014</v>
      </c>
      <c r="D2294" s="5" t="s">
        <v>251</v>
      </c>
      <c r="E2294" s="5" t="s">
        <v>248</v>
      </c>
      <c r="F2294" s="62" t="e">
        <f t="shared" si="99"/>
        <v>#REF!</v>
      </c>
      <c r="G2294" s="61">
        <v>4009267</v>
      </c>
      <c r="H2294" s="61">
        <v>1.7572995490739487</v>
      </c>
      <c r="I2294" s="61">
        <f>(I1581+I1282+I408)/3</f>
        <v>56.127327680856077</v>
      </c>
      <c r="J2294" s="61">
        <v>1286345903.7711301</v>
      </c>
      <c r="K2294" s="61">
        <v>102.27815996498593</v>
      </c>
      <c r="L2294" s="61">
        <v>23121.206376855938</v>
      </c>
      <c r="M2294" s="61">
        <v>38.530884808013354</v>
      </c>
      <c r="N2294" s="60">
        <v>80.144999999999996</v>
      </c>
    </row>
    <row r="2295" spans="1:14" hidden="1" x14ac:dyDescent="0.4">
      <c r="A2295" s="67">
        <v>102</v>
      </c>
      <c r="B2295" s="5" t="s">
        <v>187</v>
      </c>
      <c r="C2295" s="5">
        <v>2015</v>
      </c>
      <c r="D2295" s="5" t="s">
        <v>251</v>
      </c>
      <c r="E2295" s="5" t="s">
        <v>248</v>
      </c>
      <c r="F2295" s="62" t="e">
        <f t="shared" si="99"/>
        <v>#REF!</v>
      </c>
      <c r="G2295" s="61">
        <v>4191776</v>
      </c>
      <c r="H2295" s="61">
        <v>-19.146472518816566</v>
      </c>
      <c r="I2295" s="61">
        <f>(I1582+I1283+I409)/3</f>
        <v>57.307889991432539</v>
      </c>
      <c r="J2295" s="61">
        <v>-2172431729.5188599</v>
      </c>
      <c r="K2295" s="61">
        <v>96.375597651358206</v>
      </c>
      <c r="L2295" s="61">
        <v>18777.433058916169</v>
      </c>
      <c r="M2295" s="61">
        <f t="shared" ref="M2295:M2302" si="100">M2294*0.95</f>
        <v>36.604340567612688</v>
      </c>
      <c r="N2295" s="60">
        <v>81.349999999999994</v>
      </c>
    </row>
    <row r="2296" spans="1:14" hidden="1" x14ac:dyDescent="0.4">
      <c r="A2296" s="67">
        <v>102</v>
      </c>
      <c r="B2296" s="5" t="s">
        <v>187</v>
      </c>
      <c r="C2296" s="5">
        <v>2016</v>
      </c>
      <c r="D2296" s="5" t="s">
        <v>251</v>
      </c>
      <c r="E2296" s="5" t="s">
        <v>248</v>
      </c>
      <c r="F2296" s="62" t="e">
        <f t="shared" si="99"/>
        <v>#REF!</v>
      </c>
      <c r="G2296" s="61">
        <v>4398070</v>
      </c>
      <c r="H2296" s="61">
        <v>-9.1362752760545192</v>
      </c>
      <c r="I2296" s="61">
        <f>(I1583+I1284+I410)/3</f>
        <v>57.970115081913882</v>
      </c>
      <c r="J2296" s="61">
        <v>2266070221.0663199</v>
      </c>
      <c r="K2296" s="61">
        <v>82.862187143005499</v>
      </c>
      <c r="L2296" s="61">
        <v>17082.206199898243</v>
      </c>
      <c r="M2296" s="61">
        <f t="shared" si="100"/>
        <v>34.77412353923205</v>
      </c>
      <c r="N2296" s="60">
        <v>82.5</v>
      </c>
    </row>
    <row r="2297" spans="1:14" hidden="1" x14ac:dyDescent="0.4">
      <c r="A2297" s="67">
        <v>102</v>
      </c>
      <c r="B2297" s="5" t="s">
        <v>187</v>
      </c>
      <c r="C2297" s="5">
        <v>2017</v>
      </c>
      <c r="D2297" s="5" t="s">
        <v>251</v>
      </c>
      <c r="E2297" s="5" t="s">
        <v>248</v>
      </c>
      <c r="F2297" s="62" t="e">
        <f t="shared" si="99"/>
        <v>#REF!</v>
      </c>
      <c r="G2297" s="61">
        <v>4541854</v>
      </c>
      <c r="H2297" s="61">
        <v>7.2979432978000744</v>
      </c>
      <c r="I2297" s="61">
        <f>(I1584+I1285+I411)/3</f>
        <v>58.145385048298486</v>
      </c>
      <c r="J2297" s="61">
        <v>2878543563.0689201</v>
      </c>
      <c r="K2297" s="61">
        <v>88.952826365256328</v>
      </c>
      <c r="L2297" s="61">
        <v>17802.575117804914</v>
      </c>
      <c r="M2297" s="61">
        <f t="shared" si="100"/>
        <v>33.035417362270444</v>
      </c>
      <c r="N2297" s="60">
        <v>83.56</v>
      </c>
    </row>
    <row r="2298" spans="1:14" hidden="1" x14ac:dyDescent="0.4">
      <c r="A2298" s="67">
        <v>102</v>
      </c>
      <c r="B2298" s="5" t="s">
        <v>187</v>
      </c>
      <c r="C2298" s="5">
        <v>2018</v>
      </c>
      <c r="D2298" s="5" t="s">
        <v>251</v>
      </c>
      <c r="E2298" s="5" t="s">
        <v>248</v>
      </c>
      <c r="F2298" s="62" t="e">
        <f t="shared" si="99"/>
        <v>#REF!</v>
      </c>
      <c r="G2298" s="61">
        <v>4601157</v>
      </c>
      <c r="H2298" s="61">
        <v>11.732294608451738</v>
      </c>
      <c r="I2298" s="61">
        <f>(I1585+I1286+I412)/3</f>
        <v>57.724366612101704</v>
      </c>
      <c r="J2298" s="61">
        <v>5600780234.07022</v>
      </c>
      <c r="K2298" s="61">
        <v>89.279217826284679</v>
      </c>
      <c r="L2298" s="61">
        <v>19887.574311314886</v>
      </c>
      <c r="M2298" s="61">
        <f t="shared" si="100"/>
        <v>31.38364649415692</v>
      </c>
      <c r="N2298" s="60">
        <v>84.539000000000001</v>
      </c>
    </row>
    <row r="2299" spans="1:14" hidden="1" x14ac:dyDescent="0.4">
      <c r="A2299" s="67">
        <v>102</v>
      </c>
      <c r="B2299" s="5" t="s">
        <v>187</v>
      </c>
      <c r="C2299" s="5">
        <v>2019</v>
      </c>
      <c r="D2299" s="5" t="s">
        <v>251</v>
      </c>
      <c r="E2299" s="5" t="s">
        <v>248</v>
      </c>
      <c r="F2299" s="62" t="e">
        <f t="shared" si="99"/>
        <v>#REF!</v>
      </c>
      <c r="G2299" s="61">
        <v>4602768</v>
      </c>
      <c r="H2299" s="61">
        <v>-2.6661616447672571</v>
      </c>
      <c r="I2299" s="61">
        <f>(I1586+I413+I1287)/3</f>
        <v>63.852311304737846</v>
      </c>
      <c r="J2299" s="61">
        <v>1938621586.47594</v>
      </c>
      <c r="K2299" s="61">
        <v>86.476133658599977</v>
      </c>
      <c r="L2299" s="61">
        <v>19132.15227390936</v>
      </c>
      <c r="M2299" s="61">
        <f t="shared" si="100"/>
        <v>29.814464169449074</v>
      </c>
      <c r="N2299" s="60">
        <v>85.442999999999998</v>
      </c>
    </row>
    <row r="2300" spans="1:14" hidden="1" x14ac:dyDescent="0.4">
      <c r="A2300" s="67">
        <v>102</v>
      </c>
      <c r="B2300" s="5" t="s">
        <v>187</v>
      </c>
      <c r="C2300" s="5">
        <v>2020</v>
      </c>
      <c r="D2300" s="5" t="s">
        <v>251</v>
      </c>
      <c r="E2300" s="5" t="s">
        <v>248</v>
      </c>
      <c r="F2300" s="62" t="e">
        <f t="shared" si="99"/>
        <v>#REF!</v>
      </c>
      <c r="G2300" s="61">
        <v>4543399</v>
      </c>
      <c r="H2300" s="61">
        <v>-10.783678130400403</v>
      </c>
      <c r="I2300" s="61">
        <f>(I1587+I1288+I414)/3</f>
        <v>57.062432485173083</v>
      </c>
      <c r="J2300" s="61">
        <v>1913654096.2288699</v>
      </c>
      <c r="K2300" s="61">
        <v>91.875700397798852</v>
      </c>
      <c r="L2300" s="61">
        <v>16707.623006321432</v>
      </c>
      <c r="M2300" s="61">
        <f t="shared" si="100"/>
        <v>28.323740960976618</v>
      </c>
      <c r="N2300" s="60">
        <v>86.275999999999996</v>
      </c>
    </row>
    <row r="2301" spans="1:14" hidden="1" x14ac:dyDescent="0.4">
      <c r="A2301" s="67">
        <v>102</v>
      </c>
      <c r="B2301" s="5" t="s">
        <v>187</v>
      </c>
      <c r="C2301" s="5">
        <v>2021</v>
      </c>
      <c r="D2301" s="5" t="s">
        <v>251</v>
      </c>
      <c r="E2301" s="5" t="s">
        <v>248</v>
      </c>
      <c r="F2301" s="62" t="e">
        <f t="shared" si="99"/>
        <v>#REF!</v>
      </c>
      <c r="G2301" s="61">
        <v>4520471</v>
      </c>
      <c r="H2301" s="61">
        <v>12.695715219056254</v>
      </c>
      <c r="I2301" s="61">
        <f>(I1589+I1588+I1290)/3</f>
        <v>83.543262452318146</v>
      </c>
      <c r="J2301" s="61">
        <v>8793237971.3914204</v>
      </c>
      <c r="K2301" s="61">
        <v>93.916146160784294</v>
      </c>
      <c r="L2301" s="61">
        <v>19509.466463386663</v>
      </c>
      <c r="M2301" s="61">
        <f t="shared" si="100"/>
        <v>26.907553912927785</v>
      </c>
      <c r="N2301" s="60">
        <v>87.043999999999997</v>
      </c>
    </row>
    <row r="2302" spans="1:14" hidden="1" x14ac:dyDescent="0.4">
      <c r="A2302" s="67">
        <v>102</v>
      </c>
      <c r="B2302" s="5" t="s">
        <v>187</v>
      </c>
      <c r="C2302" s="5">
        <v>2022</v>
      </c>
      <c r="D2302" s="5" t="s">
        <v>251</v>
      </c>
      <c r="E2302" s="5" t="s">
        <v>248</v>
      </c>
      <c r="F2302" s="62" t="e">
        <f t="shared" si="99"/>
        <v>#REF!</v>
      </c>
      <c r="G2302" s="61">
        <v>4576298</v>
      </c>
      <c r="H2302" s="61">
        <v>24.646351281688922</v>
      </c>
      <c r="I2302" s="61">
        <f>(I1589+I1290+I416)/3</f>
        <v>59.622080137107332</v>
      </c>
      <c r="J2302" s="61">
        <v>5478803641.09233</v>
      </c>
      <c r="K2302" s="61">
        <f>K2301*0.95</f>
        <v>89.220338852745073</v>
      </c>
      <c r="L2302" s="61">
        <v>25056.794860837828</v>
      </c>
      <c r="M2302" s="61">
        <f t="shared" si="100"/>
        <v>25.562176217281394</v>
      </c>
      <c r="N2302" s="60">
        <v>87.75</v>
      </c>
    </row>
    <row r="2303" spans="1:14" hidden="1" x14ac:dyDescent="0.4">
      <c r="A2303" s="67">
        <v>103</v>
      </c>
      <c r="B2303" s="5" t="s">
        <v>7</v>
      </c>
      <c r="C2303" s="5">
        <v>2000</v>
      </c>
      <c r="D2303" s="5" t="s">
        <v>250</v>
      </c>
      <c r="E2303" s="5" t="s">
        <v>247</v>
      </c>
      <c r="F2303" s="60">
        <v>0.63726208739987467</v>
      </c>
      <c r="G2303" s="61">
        <v>154369924</v>
      </c>
      <c r="H2303" s="61">
        <v>68.010444996730314</v>
      </c>
      <c r="I2303" s="61">
        <v>107.90344827139999</v>
      </c>
      <c r="J2303" s="61">
        <v>308000000</v>
      </c>
      <c r="K2303" s="61">
        <v>21.459969328427164</v>
      </c>
      <c r="L2303" s="61">
        <v>644.45715698174251</v>
      </c>
      <c r="M2303" s="61">
        <v>35.889954147561483</v>
      </c>
      <c r="N2303" s="60">
        <v>32.981999999999999</v>
      </c>
    </row>
    <row r="2304" spans="1:14" hidden="1" x14ac:dyDescent="0.4">
      <c r="A2304" s="67">
        <v>103</v>
      </c>
      <c r="B2304" s="5" t="s">
        <v>7</v>
      </c>
      <c r="C2304" s="5">
        <v>2001</v>
      </c>
      <c r="D2304" s="5" t="s">
        <v>250</v>
      </c>
      <c r="E2304" s="5" t="s">
        <v>247</v>
      </c>
      <c r="F2304" s="60">
        <v>0.62704826831248506</v>
      </c>
      <c r="G2304" s="61">
        <v>159217727</v>
      </c>
      <c r="H2304" s="61">
        <v>6.0127924338173813</v>
      </c>
      <c r="I2304" s="61">
        <v>98.077104742443197</v>
      </c>
      <c r="J2304" s="61">
        <v>378000000</v>
      </c>
      <c r="K2304" s="61">
        <v>23.577208844319415</v>
      </c>
      <c r="L2304" s="61">
        <v>610.14323160073627</v>
      </c>
      <c r="M2304" s="61">
        <v>36.484536082474229</v>
      </c>
      <c r="N2304" s="60">
        <v>33.18</v>
      </c>
    </row>
    <row r="2305" spans="1:14" hidden="1" x14ac:dyDescent="0.4">
      <c r="A2305" s="67">
        <v>103</v>
      </c>
      <c r="B2305" s="5" t="s">
        <v>7</v>
      </c>
      <c r="C2305" s="5">
        <v>2002</v>
      </c>
      <c r="D2305" s="5" t="s">
        <v>250</v>
      </c>
      <c r="E2305" s="5" t="s">
        <v>247</v>
      </c>
      <c r="F2305" s="60">
        <v>0.62675389380019664</v>
      </c>
      <c r="G2305" s="61">
        <v>163262807</v>
      </c>
      <c r="H2305" s="61">
        <v>3.9213785706568842</v>
      </c>
      <c r="I2305" s="61">
        <v>101.623106200159</v>
      </c>
      <c r="J2305" s="61">
        <v>826000000</v>
      </c>
      <c r="K2305" s="61">
        <v>23.129020597888445</v>
      </c>
      <c r="L2305" s="61">
        <v>599.78941075877549</v>
      </c>
      <c r="M2305" s="61">
        <v>35.466344702686385</v>
      </c>
      <c r="N2305" s="60">
        <v>33.380000000000003</v>
      </c>
    </row>
    <row r="2306" spans="1:14" hidden="1" x14ac:dyDescent="0.4">
      <c r="A2306" s="67">
        <v>103</v>
      </c>
      <c r="B2306" s="5" t="s">
        <v>7</v>
      </c>
      <c r="C2306" s="5">
        <v>2003</v>
      </c>
      <c r="D2306" s="5" t="s">
        <v>250</v>
      </c>
      <c r="E2306" s="5" t="s">
        <v>247</v>
      </c>
      <c r="F2306" s="60">
        <v>0.63318313859072461</v>
      </c>
      <c r="G2306" s="61">
        <v>166876680</v>
      </c>
      <c r="H2306" s="61">
        <v>3.5526580799610628</v>
      </c>
      <c r="I2306" s="61">
        <v>98.841617635701397</v>
      </c>
      <c r="J2306" s="61">
        <v>534000000</v>
      </c>
      <c r="K2306" s="61">
        <v>24.650166121750217</v>
      </c>
      <c r="L2306" s="61">
        <v>673.38296603709364</v>
      </c>
      <c r="M2306" s="61">
        <v>30.918157817541804</v>
      </c>
      <c r="N2306" s="60">
        <v>33.58</v>
      </c>
    </row>
    <row r="2307" spans="1:14" hidden="1" x14ac:dyDescent="0.4">
      <c r="A2307" s="67">
        <v>103</v>
      </c>
      <c r="B2307" s="5" t="s">
        <v>7</v>
      </c>
      <c r="C2307" s="5">
        <v>2004</v>
      </c>
      <c r="D2307" s="5" t="s">
        <v>250</v>
      </c>
      <c r="E2307" s="5" t="s">
        <v>247</v>
      </c>
      <c r="F2307" s="60">
        <v>0.69331706286285821</v>
      </c>
      <c r="G2307" s="61">
        <v>170648620</v>
      </c>
      <c r="H2307" s="61">
        <v>7.251342984163216</v>
      </c>
      <c r="I2307" s="61">
        <v>98.022364672626907</v>
      </c>
      <c r="J2307" s="61">
        <v>1118000000</v>
      </c>
      <c r="K2307" s="61">
        <v>24.808340868976579</v>
      </c>
      <c r="L2307" s="61">
        <v>774.78533573499089</v>
      </c>
      <c r="M2307" s="61">
        <v>31.2565445026178</v>
      </c>
      <c r="N2307" s="60">
        <v>33.780999999999999</v>
      </c>
    </row>
    <row r="2308" spans="1:14" hidden="1" x14ac:dyDescent="0.4">
      <c r="A2308" s="67">
        <v>103</v>
      </c>
      <c r="B2308" s="5" t="s">
        <v>7</v>
      </c>
      <c r="C2308" s="5">
        <v>2005</v>
      </c>
      <c r="D2308" s="5" t="s">
        <v>250</v>
      </c>
      <c r="E2308" s="5" t="s">
        <v>247</v>
      </c>
      <c r="F2308" s="60">
        <v>0.69740916921238172</v>
      </c>
      <c r="G2308" s="61">
        <v>174372098</v>
      </c>
      <c r="H2308" s="61">
        <v>5.5560817680806736</v>
      </c>
      <c r="I2308" s="61">
        <v>100.976952429327</v>
      </c>
      <c r="J2308" s="61">
        <v>2201000000</v>
      </c>
      <c r="K2308" s="61">
        <v>29.878497999741825</v>
      </c>
      <c r="L2308" s="61">
        <v>832.75113751723416</v>
      </c>
      <c r="M2308" s="61">
        <v>32.042826552462529</v>
      </c>
      <c r="N2308" s="60">
        <v>33.981999999999999</v>
      </c>
    </row>
    <row r="2309" spans="1:14" hidden="1" x14ac:dyDescent="0.4">
      <c r="A2309" s="67">
        <v>103</v>
      </c>
      <c r="B2309" s="5" t="s">
        <v>7</v>
      </c>
      <c r="C2309" s="5">
        <v>2006</v>
      </c>
      <c r="D2309" s="5" t="s">
        <v>250</v>
      </c>
      <c r="E2309" s="5" t="s">
        <v>247</v>
      </c>
      <c r="F2309" s="60">
        <v>0.74298990221732153</v>
      </c>
      <c r="G2309" s="61">
        <v>178069984</v>
      </c>
      <c r="H2309" s="61">
        <v>5.9976381767040721</v>
      </c>
      <c r="I2309" s="61">
        <v>103.785897514616</v>
      </c>
      <c r="J2309" s="61">
        <v>4273000000</v>
      </c>
      <c r="K2309" s="61">
        <v>33.049712142593428</v>
      </c>
      <c r="L2309" s="61">
        <v>909.03240327331196</v>
      </c>
      <c r="M2309" s="61">
        <v>33.639458475180106</v>
      </c>
      <c r="N2309" s="60">
        <v>34.183999999999997</v>
      </c>
    </row>
    <row r="2310" spans="1:14" hidden="1" x14ac:dyDescent="0.4">
      <c r="A2310" s="67">
        <v>103</v>
      </c>
      <c r="B2310" s="5" t="s">
        <v>7</v>
      </c>
      <c r="C2310" s="5">
        <v>2007</v>
      </c>
      <c r="D2310" s="5" t="s">
        <v>250</v>
      </c>
      <c r="E2310" s="5" t="s">
        <v>247</v>
      </c>
      <c r="F2310" s="60">
        <v>0.80150437774136007</v>
      </c>
      <c r="G2310" s="61">
        <v>181924521</v>
      </c>
      <c r="H2310" s="61">
        <v>10.331324591672811</v>
      </c>
      <c r="I2310" s="61">
        <v>102.327991278422</v>
      </c>
      <c r="J2310" s="61">
        <v>5590000000</v>
      </c>
      <c r="K2310" s="61">
        <v>30.787880446073572</v>
      </c>
      <c r="L2310" s="61">
        <v>1012.1827941900157</v>
      </c>
      <c r="M2310" s="61">
        <v>31.456761462565293</v>
      </c>
      <c r="N2310" s="60">
        <v>34.387</v>
      </c>
    </row>
    <row r="2311" spans="1:14" hidden="1" x14ac:dyDescent="0.4">
      <c r="A2311" s="67">
        <v>103</v>
      </c>
      <c r="B2311" s="5" t="s">
        <v>7</v>
      </c>
      <c r="C2311" s="5">
        <v>2008</v>
      </c>
      <c r="D2311" s="5" t="s">
        <v>250</v>
      </c>
      <c r="E2311" s="5" t="s">
        <v>247</v>
      </c>
      <c r="F2311" s="60">
        <v>0.75691238765278412</v>
      </c>
      <c r="G2311" s="61">
        <v>185931955</v>
      </c>
      <c r="H2311" s="61">
        <v>10.920467272077516</v>
      </c>
      <c r="I2311" s="61">
        <v>97.385477164951496</v>
      </c>
      <c r="J2311" s="61">
        <v>5438000000</v>
      </c>
      <c r="K2311" s="61">
        <v>34.348960418177754</v>
      </c>
      <c r="L2311" s="61">
        <v>1087.5147770261094</v>
      </c>
      <c r="M2311" s="61">
        <v>32.727548084204152</v>
      </c>
      <c r="N2311" s="60">
        <v>34.590000000000003</v>
      </c>
    </row>
    <row r="2312" spans="1:14" hidden="1" x14ac:dyDescent="0.4">
      <c r="A2312" s="67">
        <v>103</v>
      </c>
      <c r="B2312" s="5" t="s">
        <v>7</v>
      </c>
      <c r="C2312" s="5">
        <v>2009</v>
      </c>
      <c r="D2312" s="5" t="s">
        <v>250</v>
      </c>
      <c r="E2312" s="5" t="s">
        <v>247</v>
      </c>
      <c r="F2312" s="60">
        <v>0.76444054793054161</v>
      </c>
      <c r="G2312" s="61">
        <v>190123222</v>
      </c>
      <c r="H2312" s="61">
        <v>12.374626293127136</v>
      </c>
      <c r="I2312" s="61">
        <v>96.486922934314194</v>
      </c>
      <c r="J2312" s="61">
        <v>2338000000</v>
      </c>
      <c r="K2312" s="61">
        <v>33.326885586377472</v>
      </c>
      <c r="L2312" s="61">
        <v>985.34930076277408</v>
      </c>
      <c r="M2312" s="61">
        <v>33.532757219883301</v>
      </c>
      <c r="N2312" s="60">
        <v>34.792999999999999</v>
      </c>
    </row>
    <row r="2313" spans="1:14" hidden="1" x14ac:dyDescent="0.4">
      <c r="A2313" s="67">
        <v>103</v>
      </c>
      <c r="B2313" s="5" t="s">
        <v>7</v>
      </c>
      <c r="C2313" s="5">
        <v>2010</v>
      </c>
      <c r="D2313" s="5" t="s">
        <v>250</v>
      </c>
      <c r="E2313" s="5" t="s">
        <v>247</v>
      </c>
      <c r="F2313" s="60">
        <v>0.72190976009204988</v>
      </c>
      <c r="G2313" s="61">
        <v>194454498</v>
      </c>
      <c r="H2313" s="61">
        <v>10.588644262424495</v>
      </c>
      <c r="I2313" s="61">
        <v>100</v>
      </c>
      <c r="J2313" s="61">
        <v>2022000000</v>
      </c>
      <c r="K2313" s="61">
        <v>31.988998205449143</v>
      </c>
      <c r="L2313" s="61">
        <v>1011.5971801772679</v>
      </c>
      <c r="M2313" s="61">
        <v>31.760048721071861</v>
      </c>
      <c r="N2313" s="60">
        <v>34.997</v>
      </c>
    </row>
    <row r="2314" spans="1:14" hidden="1" x14ac:dyDescent="0.4">
      <c r="A2314" s="67">
        <v>103</v>
      </c>
      <c r="B2314" s="5" t="s">
        <v>7</v>
      </c>
      <c r="C2314" s="5">
        <v>2011</v>
      </c>
      <c r="D2314" s="5" t="s">
        <v>250</v>
      </c>
      <c r="E2314" s="5" t="s">
        <v>247</v>
      </c>
      <c r="F2314" s="60">
        <v>0.71343427299577311</v>
      </c>
      <c r="G2314" s="61">
        <v>198602738</v>
      </c>
      <c r="H2314" s="61">
        <v>16.410956267514436</v>
      </c>
      <c r="I2314" s="61">
        <v>102.42303358976901</v>
      </c>
      <c r="J2314" s="61">
        <v>1326000000</v>
      </c>
      <c r="K2314" s="61">
        <v>32.362638275143802</v>
      </c>
      <c r="L2314" s="61">
        <v>1161.0443208475072</v>
      </c>
      <c r="M2314" s="61">
        <v>30.545920675614539</v>
      </c>
      <c r="N2314" s="60">
        <v>35.201999999999998</v>
      </c>
    </row>
    <row r="2315" spans="1:14" hidden="1" x14ac:dyDescent="0.4">
      <c r="A2315" s="67">
        <v>103</v>
      </c>
      <c r="B2315" s="5" t="s">
        <v>7</v>
      </c>
      <c r="C2315" s="5">
        <v>2012</v>
      </c>
      <c r="D2315" s="5" t="s">
        <v>250</v>
      </c>
      <c r="E2315" s="5" t="s">
        <v>247</v>
      </c>
      <c r="F2315" s="60">
        <v>0.71125089692627663</v>
      </c>
      <c r="G2315" s="61">
        <v>202205861</v>
      </c>
      <c r="H2315" s="61">
        <v>9.9183154377639653</v>
      </c>
      <c r="I2315" s="61">
        <v>103.79738787321401</v>
      </c>
      <c r="J2315" s="61">
        <v>859000000</v>
      </c>
      <c r="K2315" s="61">
        <v>31.31897076981361</v>
      </c>
      <c r="L2315" s="61">
        <v>1236.892762988228</v>
      </c>
      <c r="M2315" s="61">
        <v>31.200178797586233</v>
      </c>
      <c r="N2315" s="60">
        <v>35.408000000000001</v>
      </c>
    </row>
    <row r="2316" spans="1:14" hidden="1" x14ac:dyDescent="0.4">
      <c r="A2316" s="67">
        <v>103</v>
      </c>
      <c r="B2316" s="5" t="s">
        <v>7</v>
      </c>
      <c r="C2316" s="5">
        <v>2013</v>
      </c>
      <c r="D2316" s="5" t="s">
        <v>250</v>
      </c>
      <c r="E2316" s="5" t="s">
        <v>247</v>
      </c>
      <c r="F2316" s="60">
        <v>0.71099363690701667</v>
      </c>
      <c r="G2316" s="61">
        <v>205337562</v>
      </c>
      <c r="H2316" s="61">
        <v>7.3831069673849754</v>
      </c>
      <c r="I2316" s="61">
        <v>100.882152343794</v>
      </c>
      <c r="J2316" s="61">
        <v>1333000000</v>
      </c>
      <c r="K2316" s="61">
        <v>30.890275019039308</v>
      </c>
      <c r="L2316" s="61">
        <v>1259.6683682862288</v>
      </c>
      <c r="M2316" s="61">
        <v>33.298801243155253</v>
      </c>
      <c r="N2316" s="60">
        <v>35.613</v>
      </c>
    </row>
    <row r="2317" spans="1:14" hidden="1" x14ac:dyDescent="0.4">
      <c r="A2317" s="67">
        <v>103</v>
      </c>
      <c r="B2317" s="5" t="s">
        <v>7</v>
      </c>
      <c r="C2317" s="5">
        <v>2014</v>
      </c>
      <c r="D2317" s="5" t="s">
        <v>250</v>
      </c>
      <c r="E2317" s="5" t="s">
        <v>247</v>
      </c>
      <c r="F2317" s="60">
        <v>0.74061942027171102</v>
      </c>
      <c r="G2317" s="61">
        <v>208251628</v>
      </c>
      <c r="H2317" s="61">
        <v>7.2097654392607922</v>
      </c>
      <c r="I2317" s="61">
        <v>107.81697846807</v>
      </c>
      <c r="J2317" s="61">
        <v>1887000000</v>
      </c>
      <c r="K2317" s="61">
        <v>29.469825833498071</v>
      </c>
      <c r="L2317" s="61">
        <v>1303.1853698528214</v>
      </c>
      <c r="M2317" s="61">
        <v>33.682602051953722</v>
      </c>
      <c r="N2317" s="60">
        <v>35.819000000000003</v>
      </c>
    </row>
    <row r="2318" spans="1:14" hidden="1" x14ac:dyDescent="0.4">
      <c r="A2318" s="67">
        <v>103</v>
      </c>
      <c r="B2318" s="5" t="s">
        <v>7</v>
      </c>
      <c r="C2318" s="5">
        <v>2015</v>
      </c>
      <c r="D2318" s="5" t="s">
        <v>250</v>
      </c>
      <c r="E2318" s="5" t="s">
        <v>247</v>
      </c>
      <c r="F2318" s="60">
        <v>0.77808620285592456</v>
      </c>
      <c r="G2318" s="61">
        <v>210969298</v>
      </c>
      <c r="H2318" s="61">
        <v>4.4419803343850361</v>
      </c>
      <c r="I2318" s="61">
        <v>116.008543769516</v>
      </c>
      <c r="J2318" s="61">
        <v>1673000000</v>
      </c>
      <c r="K2318" s="61">
        <v>26.688184603954131</v>
      </c>
      <c r="L2318" s="61">
        <v>1421.8352783008904</v>
      </c>
      <c r="M2318" s="61">
        <f t="shared" ref="M2318:M2325" si="101">M2317*0.95</f>
        <v>31.998471949356034</v>
      </c>
      <c r="N2318" s="60">
        <v>36.026000000000003</v>
      </c>
    </row>
    <row r="2319" spans="1:14" hidden="1" x14ac:dyDescent="0.4">
      <c r="A2319" s="67">
        <v>103</v>
      </c>
      <c r="B2319" s="5" t="s">
        <v>7</v>
      </c>
      <c r="C2319" s="5">
        <v>2016</v>
      </c>
      <c r="D2319" s="5" t="s">
        <v>250</v>
      </c>
      <c r="E2319" s="5" t="s">
        <v>247</v>
      </c>
      <c r="F2319" s="60">
        <v>0.84820716877717828</v>
      </c>
      <c r="G2319" s="61">
        <v>213524840</v>
      </c>
      <c r="H2319" s="61">
        <v>0.92216332626200881</v>
      </c>
      <c r="I2319" s="61">
        <v>119.66888182492499</v>
      </c>
      <c r="J2319" s="61">
        <v>2576000000</v>
      </c>
      <c r="K2319" s="61">
        <v>24.701579514823646</v>
      </c>
      <c r="L2319" s="61">
        <v>1468.8220823883319</v>
      </c>
      <c r="M2319" s="61">
        <f t="shared" si="101"/>
        <v>30.39854835188823</v>
      </c>
      <c r="N2319" s="60">
        <v>36.234000000000002</v>
      </c>
    </row>
    <row r="2320" spans="1:14" hidden="1" x14ac:dyDescent="0.4">
      <c r="A2320" s="67">
        <v>103</v>
      </c>
      <c r="B2320" s="5" t="s">
        <v>7</v>
      </c>
      <c r="C2320" s="5">
        <v>2017</v>
      </c>
      <c r="D2320" s="5" t="s">
        <v>250</v>
      </c>
      <c r="E2320" s="5" t="s">
        <v>247</v>
      </c>
      <c r="F2320" s="60">
        <v>0.91847267248854791</v>
      </c>
      <c r="G2320" s="61">
        <v>216379655</v>
      </c>
      <c r="H2320" s="61">
        <v>4.0297459932557871</v>
      </c>
      <c r="I2320" s="61">
        <v>121.650040240667</v>
      </c>
      <c r="J2320" s="61">
        <v>2496000000</v>
      </c>
      <c r="K2320" s="61">
        <v>25.47203640870222</v>
      </c>
      <c r="L2320" s="61">
        <v>1567.6406123352961</v>
      </c>
      <c r="M2320" s="61">
        <f t="shared" si="101"/>
        <v>28.878620934293817</v>
      </c>
      <c r="N2320" s="60">
        <v>36.442</v>
      </c>
    </row>
    <row r="2321" spans="1:14" hidden="1" x14ac:dyDescent="0.4">
      <c r="A2321" s="67">
        <v>103</v>
      </c>
      <c r="B2321" s="5" t="s">
        <v>7</v>
      </c>
      <c r="C2321" s="5">
        <v>2018</v>
      </c>
      <c r="D2321" s="5" t="s">
        <v>250</v>
      </c>
      <c r="E2321" s="5" t="s">
        <v>247</v>
      </c>
      <c r="F2321" s="60">
        <v>0.8504270796811958</v>
      </c>
      <c r="G2321" s="61">
        <v>219731479</v>
      </c>
      <c r="H2321" s="61">
        <v>3.8417866327479686</v>
      </c>
      <c r="I2321" s="61">
        <v>107.266223978106</v>
      </c>
      <c r="J2321" s="61">
        <v>1737000000</v>
      </c>
      <c r="K2321" s="61">
        <v>27.62605636516227</v>
      </c>
      <c r="L2321" s="61">
        <v>1620.7425914833123</v>
      </c>
      <c r="M2321" s="61">
        <f t="shared" si="101"/>
        <v>27.434689887579125</v>
      </c>
      <c r="N2321" s="60">
        <v>36.665999999999997</v>
      </c>
    </row>
    <row r="2322" spans="1:14" hidden="1" x14ac:dyDescent="0.4">
      <c r="A2322" s="67">
        <v>103</v>
      </c>
      <c r="B2322" s="5" t="s">
        <v>7</v>
      </c>
      <c r="C2322" s="5">
        <v>2019</v>
      </c>
      <c r="D2322" s="5" t="s">
        <v>250</v>
      </c>
      <c r="E2322" s="5" t="s">
        <v>247</v>
      </c>
      <c r="F2322" s="60">
        <v>0.82445965234600871</v>
      </c>
      <c r="G2322" s="61">
        <v>223293280</v>
      </c>
      <c r="H2322" s="61">
        <v>9.0363348417050702</v>
      </c>
      <c r="I2322" s="61">
        <v>97.260650578097099</v>
      </c>
      <c r="J2322" s="61">
        <v>2234000000</v>
      </c>
      <c r="K2322" s="61">
        <v>28.90557579944528</v>
      </c>
      <c r="L2322" s="61">
        <v>1437.1658330724001</v>
      </c>
      <c r="M2322" s="61">
        <f t="shared" si="101"/>
        <v>26.062955393200166</v>
      </c>
      <c r="N2322" s="60">
        <v>36.906999999999996</v>
      </c>
    </row>
    <row r="2323" spans="1:14" hidden="1" x14ac:dyDescent="0.4">
      <c r="A2323" s="67">
        <v>103</v>
      </c>
      <c r="B2323" s="5" t="s">
        <v>7</v>
      </c>
      <c r="C2323" s="5">
        <v>2020</v>
      </c>
      <c r="D2323" s="5" t="s">
        <v>250</v>
      </c>
      <c r="E2323" s="5" t="s">
        <v>247</v>
      </c>
      <c r="F2323" s="60">
        <v>0.81036021551030968</v>
      </c>
      <c r="G2323" s="61">
        <v>227196741</v>
      </c>
      <c r="H2323" s="61">
        <v>9.9444982105729025</v>
      </c>
      <c r="I2323" s="61">
        <v>97.5741386674312</v>
      </c>
      <c r="J2323" s="61">
        <v>2057000000</v>
      </c>
      <c r="K2323" s="61">
        <v>26.716280459429786</v>
      </c>
      <c r="L2323" s="61">
        <v>1322.3147853955404</v>
      </c>
      <c r="M2323" s="61">
        <f t="shared" si="101"/>
        <v>24.759807623540159</v>
      </c>
      <c r="N2323" s="60">
        <v>37.164999999999999</v>
      </c>
    </row>
    <row r="2324" spans="1:14" hidden="1" x14ac:dyDescent="0.4">
      <c r="A2324" s="67">
        <v>103</v>
      </c>
      <c r="B2324" s="5" t="s">
        <v>7</v>
      </c>
      <c r="C2324" s="5">
        <v>2021</v>
      </c>
      <c r="D2324" s="5" t="s">
        <v>250</v>
      </c>
      <c r="E2324" s="5" t="s">
        <v>247</v>
      </c>
      <c r="F2324" s="60">
        <f>(F2321+F2322+F2323)/3</f>
        <v>0.82841564917917143</v>
      </c>
      <c r="G2324" s="61">
        <v>231402117</v>
      </c>
      <c r="H2324" s="61">
        <v>10.267342080669437</v>
      </c>
      <c r="I2324" s="61">
        <v>100.257460718608</v>
      </c>
      <c r="J2324" s="61">
        <v>2147000000</v>
      </c>
      <c r="K2324" s="61">
        <v>27.030421558764044</v>
      </c>
      <c r="L2324" s="61">
        <v>1506.1082930591704</v>
      </c>
      <c r="M2324" s="61">
        <f t="shared" si="101"/>
        <v>23.521817242363149</v>
      </c>
      <c r="N2324" s="60">
        <v>37.44</v>
      </c>
    </row>
    <row r="2325" spans="1:14" hidden="1" x14ac:dyDescent="0.4">
      <c r="A2325" s="67">
        <v>103</v>
      </c>
      <c r="B2325" s="5" t="s">
        <v>7</v>
      </c>
      <c r="C2325" s="5">
        <v>2022</v>
      </c>
      <c r="D2325" s="5" t="s">
        <v>250</v>
      </c>
      <c r="E2325" s="5" t="s">
        <v>247</v>
      </c>
      <c r="F2325" s="60">
        <f>(F2322+F2323+F2324)/3</f>
        <v>0.82107850567849672</v>
      </c>
      <c r="G2325" s="61">
        <v>235824862</v>
      </c>
      <c r="H2325" s="61">
        <v>13.957013960940273</v>
      </c>
      <c r="I2325" s="61">
        <v>97.001532283817696</v>
      </c>
      <c r="J2325" s="61">
        <v>1415000000</v>
      </c>
      <c r="K2325" s="61">
        <v>33.048361113320645</v>
      </c>
      <c r="L2325" s="61">
        <v>1588.8798287910965</v>
      </c>
      <c r="M2325" s="61">
        <f t="shared" si="101"/>
        <v>22.34572638024499</v>
      </c>
      <c r="N2325" s="60">
        <v>37.731000000000002</v>
      </c>
    </row>
    <row r="2326" spans="1:14" hidden="1" x14ac:dyDescent="0.4">
      <c r="A2326" s="69">
        <v>104</v>
      </c>
      <c r="B2326" s="5" t="s">
        <v>188</v>
      </c>
      <c r="C2326" s="5">
        <v>2000</v>
      </c>
      <c r="D2326" s="66" t="s">
        <v>251</v>
      </c>
      <c r="E2326" s="5" t="s">
        <v>248</v>
      </c>
      <c r="F2326" s="62" t="e">
        <f>(#REF!+#REF!+#REF!)/3</f>
        <v>#REF!</v>
      </c>
      <c r="G2326" s="61">
        <v>3001731</v>
      </c>
      <c r="H2326" s="61">
        <v>-1.2481818624538477</v>
      </c>
      <c r="I2326" s="61">
        <f>(I2280+I1567+I1268)/3</f>
        <v>76.401963852600787</v>
      </c>
      <c r="J2326" s="61">
        <v>827800000</v>
      </c>
      <c r="K2326" s="61">
        <v>133.98893947268863</v>
      </c>
      <c r="L2326" s="61">
        <v>4099.0065398931483</v>
      </c>
      <c r="M2326" s="61">
        <f>(M2280+M1567+M1268)/3</f>
        <v>68.521853323725082</v>
      </c>
      <c r="N2326" s="60">
        <v>62.198</v>
      </c>
    </row>
    <row r="2327" spans="1:14" hidden="1" x14ac:dyDescent="0.4">
      <c r="A2327" s="69">
        <v>104</v>
      </c>
      <c r="B2327" s="5" t="s">
        <v>188</v>
      </c>
      <c r="C2327" s="5">
        <v>2001</v>
      </c>
      <c r="D2327" s="66" t="s">
        <v>251</v>
      </c>
      <c r="E2327" s="5" t="s">
        <v>248</v>
      </c>
      <c r="F2327" s="62" t="e">
        <f>(#REF!+#REF!+F2326)/3</f>
        <v>#REF!</v>
      </c>
      <c r="G2327" s="61">
        <v>3061024</v>
      </c>
      <c r="H2327" s="61">
        <v>1.0282140806878459</v>
      </c>
      <c r="I2327" s="61">
        <f>(I2419+I2465+I2488)/3</f>
        <v>93.895627069359008</v>
      </c>
      <c r="J2327" s="61">
        <v>606800000</v>
      </c>
      <c r="K2327" s="61">
        <v>130.0983679956702</v>
      </c>
      <c r="L2327" s="61">
        <v>4084.2585357056987</v>
      </c>
      <c r="M2327" s="61">
        <f>(M2281+M1568+M2419)/3</f>
        <v>65.307495092117634</v>
      </c>
      <c r="N2327" s="60">
        <v>62.497</v>
      </c>
    </row>
    <row r="2328" spans="1:14" hidden="1" x14ac:dyDescent="0.4">
      <c r="A2328" s="69">
        <v>104</v>
      </c>
      <c r="B2328" s="5" t="s">
        <v>188</v>
      </c>
      <c r="C2328" s="5">
        <v>2002</v>
      </c>
      <c r="D2328" s="66" t="s">
        <v>251</v>
      </c>
      <c r="E2328" s="5" t="s">
        <v>248</v>
      </c>
      <c r="F2328" s="62" t="e">
        <f>(#REF!+F2326+F2327)/3</f>
        <v>#REF!</v>
      </c>
      <c r="G2328" s="61">
        <v>3120990</v>
      </c>
      <c r="H2328" s="61">
        <v>1.6713358456605505</v>
      </c>
      <c r="I2328" s="61">
        <f>(I2420+I2466+I2489)/3</f>
        <v>94.759360052865574</v>
      </c>
      <c r="J2328" s="61">
        <v>247100000</v>
      </c>
      <c r="K2328" s="61">
        <v>121.85186602899682</v>
      </c>
      <c r="L2328" s="61">
        <v>4163.521959378274</v>
      </c>
      <c r="M2328" s="61">
        <f>(M2282+M1569+M2420)/3</f>
        <v>64.755519218443027</v>
      </c>
      <c r="N2328" s="60">
        <v>62.793999999999997</v>
      </c>
    </row>
    <row r="2329" spans="1:14" hidden="1" x14ac:dyDescent="0.4">
      <c r="A2329" s="69">
        <v>104</v>
      </c>
      <c r="B2329" s="5" t="s">
        <v>188</v>
      </c>
      <c r="C2329" s="5">
        <v>2003</v>
      </c>
      <c r="D2329" s="66" t="s">
        <v>251</v>
      </c>
      <c r="E2329" s="5" t="s">
        <v>248</v>
      </c>
      <c r="F2329" s="62" t="e">
        <f t="shared" ref="F2329:F2348" si="102">(F2326+F2327+F2328)/3</f>
        <v>#REF!</v>
      </c>
      <c r="G2329" s="61">
        <v>3181608</v>
      </c>
      <c r="H2329" s="61">
        <v>1.1313642557216639</v>
      </c>
      <c r="I2329" s="61">
        <f>(I2421+I2283+I1570)/3</f>
        <v>64.829594973222569</v>
      </c>
      <c r="J2329" s="61">
        <v>1050600000</v>
      </c>
      <c r="K2329" s="61">
        <v>114.69336689318664</v>
      </c>
      <c r="L2329" s="61">
        <v>4304.1069798667841</v>
      </c>
      <c r="M2329" s="61">
        <f>(M2283+M1570+M2421)/3</f>
        <v>63.64813923990846</v>
      </c>
      <c r="N2329" s="60">
        <v>63.091000000000001</v>
      </c>
    </row>
    <row r="2330" spans="1:14" hidden="1" x14ac:dyDescent="0.4">
      <c r="A2330" s="69">
        <v>104</v>
      </c>
      <c r="B2330" s="5" t="s">
        <v>188</v>
      </c>
      <c r="C2330" s="5">
        <v>2004</v>
      </c>
      <c r="D2330" s="66" t="s">
        <v>251</v>
      </c>
      <c r="E2330" s="5" t="s">
        <v>248</v>
      </c>
      <c r="F2330" s="62" t="e">
        <f t="shared" si="102"/>
        <v>#REF!</v>
      </c>
      <c r="G2330" s="61">
        <v>3243311</v>
      </c>
      <c r="H2330" s="61">
        <v>1.9650045387153767</v>
      </c>
      <c r="I2330" s="61">
        <f>(I2284+I1571+I1272)/3</f>
        <v>64.060139561895426</v>
      </c>
      <c r="J2330" s="61">
        <v>1277900000</v>
      </c>
      <c r="K2330" s="61">
        <v>123.65256123475498</v>
      </c>
      <c r="L2330" s="61">
        <v>4629.0293160292058</v>
      </c>
      <c r="M2330" s="61">
        <f>(M2284+M1571+M1272)/3</f>
        <v>72.470216980246178</v>
      </c>
      <c r="N2330" s="60">
        <v>63.387</v>
      </c>
    </row>
    <row r="2331" spans="1:14" hidden="1" x14ac:dyDescent="0.4">
      <c r="A2331" s="69">
        <v>104</v>
      </c>
      <c r="B2331" s="5" t="s">
        <v>188</v>
      </c>
      <c r="C2331" s="5">
        <v>2005</v>
      </c>
      <c r="D2331" s="66" t="s">
        <v>251</v>
      </c>
      <c r="E2331" s="5" t="s">
        <v>248</v>
      </c>
      <c r="F2331" s="62" t="e">
        <f t="shared" si="102"/>
        <v>#REF!</v>
      </c>
      <c r="G2331" s="61">
        <v>3305868</v>
      </c>
      <c r="H2331" s="61">
        <v>1.7483213498389745</v>
      </c>
      <c r="I2331" s="61">
        <f>(I2285+I1572+I1273)/3</f>
        <v>65.583528999569126</v>
      </c>
      <c r="J2331" s="61">
        <v>1104400000</v>
      </c>
      <c r="K2331" s="61">
        <v>135.69431660001777</v>
      </c>
      <c r="L2331" s="61">
        <v>4953.1299797814072</v>
      </c>
      <c r="M2331" s="61">
        <f>(M2285+M1572+M1273)/3</f>
        <v>66.712074364630865</v>
      </c>
      <c r="N2331" s="60">
        <v>63.682000000000002</v>
      </c>
    </row>
    <row r="2332" spans="1:14" hidden="1" x14ac:dyDescent="0.4">
      <c r="A2332" s="69">
        <v>104</v>
      </c>
      <c r="B2332" s="5" t="s">
        <v>188</v>
      </c>
      <c r="C2332" s="5">
        <v>2006</v>
      </c>
      <c r="D2332" s="66" t="s">
        <v>251</v>
      </c>
      <c r="E2332" s="5" t="s">
        <v>248</v>
      </c>
      <c r="F2332" s="62" t="e">
        <f t="shared" si="102"/>
        <v>#REF!</v>
      </c>
      <c r="G2332" s="61">
        <v>3368573</v>
      </c>
      <c r="H2332" s="61">
        <v>1.9699847513745823</v>
      </c>
      <c r="I2332" s="61">
        <f>(I2286+I1573+I1274)/3</f>
        <v>76.907993412694609</v>
      </c>
      <c r="J2332" s="61">
        <v>2944300000</v>
      </c>
      <c r="K2332" s="61">
        <v>137.89570200616026</v>
      </c>
      <c r="L2332" s="61">
        <v>5385.5642433754592</v>
      </c>
      <c r="M2332" s="61">
        <f>(M2286+M1573+M1274)/3</f>
        <v>64.192560917421261</v>
      </c>
      <c r="N2332" s="60">
        <v>63.975999999999999</v>
      </c>
    </row>
    <row r="2333" spans="1:14" hidden="1" x14ac:dyDescent="0.4">
      <c r="A2333" s="69">
        <v>104</v>
      </c>
      <c r="B2333" s="5" t="s">
        <v>188</v>
      </c>
      <c r="C2333" s="5">
        <v>2007</v>
      </c>
      <c r="D2333" s="66" t="s">
        <v>251</v>
      </c>
      <c r="E2333" s="5" t="s">
        <v>248</v>
      </c>
      <c r="F2333" s="62" t="e">
        <f t="shared" si="102"/>
        <v>#REF!</v>
      </c>
      <c r="G2333" s="61">
        <v>3431614</v>
      </c>
      <c r="H2333" s="61">
        <v>4.824940187699525</v>
      </c>
      <c r="I2333" s="61">
        <f>(I2287+I1574+I1275)/3</f>
        <v>77.02408013652304</v>
      </c>
      <c r="J2333" s="61">
        <v>2224000000</v>
      </c>
      <c r="K2333" s="61">
        <v>149.57045281804818</v>
      </c>
      <c r="L2333" s="61">
        <v>6205.821575503539</v>
      </c>
      <c r="M2333" s="61">
        <f>(M2287+M1574+M1275)/3</f>
        <v>61.205720117147941</v>
      </c>
      <c r="N2333" s="60">
        <v>64.268000000000001</v>
      </c>
    </row>
    <row r="2334" spans="1:14" hidden="1" x14ac:dyDescent="0.4">
      <c r="A2334" s="69">
        <v>104</v>
      </c>
      <c r="B2334" s="5" t="s">
        <v>188</v>
      </c>
      <c r="C2334" s="5">
        <v>2008</v>
      </c>
      <c r="D2334" s="66" t="s">
        <v>251</v>
      </c>
      <c r="E2334" s="5" t="s">
        <v>248</v>
      </c>
      <c r="F2334" s="62" t="e">
        <f t="shared" si="102"/>
        <v>#REF!</v>
      </c>
      <c r="G2334" s="61">
        <v>3495276</v>
      </c>
      <c r="H2334" s="61">
        <v>7.5274950500311348</v>
      </c>
      <c r="I2334" s="61">
        <f>(I2288+I1575+I1276)/3</f>
        <v>77.940630509604887</v>
      </c>
      <c r="J2334" s="61">
        <v>2390000000</v>
      </c>
      <c r="K2334" s="61">
        <v>166.69814637356916</v>
      </c>
      <c r="L2334" s="61">
        <v>7197.1107861010114</v>
      </c>
      <c r="M2334" s="61">
        <f>(M2288+M1276+M1575)/3</f>
        <v>59.415841188698437</v>
      </c>
      <c r="N2334" s="60">
        <v>64.56</v>
      </c>
    </row>
    <row r="2335" spans="1:14" hidden="1" x14ac:dyDescent="0.4">
      <c r="A2335" s="69">
        <v>104</v>
      </c>
      <c r="B2335" s="5" t="s">
        <v>188</v>
      </c>
      <c r="C2335" s="5">
        <v>2009</v>
      </c>
      <c r="D2335" s="66" t="s">
        <v>251</v>
      </c>
      <c r="E2335" s="5" t="s">
        <v>248</v>
      </c>
      <c r="F2335" s="62" t="e">
        <f t="shared" si="102"/>
        <v>#REF!</v>
      </c>
      <c r="G2335" s="61">
        <v>3559343</v>
      </c>
      <c r="H2335" s="61">
        <v>6.4709601130436027</v>
      </c>
      <c r="I2335" s="61">
        <f>(I2289+I1576+I1277)/3</f>
        <v>70.545730265692782</v>
      </c>
      <c r="J2335" s="61">
        <v>1085500000</v>
      </c>
      <c r="K2335" s="61">
        <v>138.98036819877464</v>
      </c>
      <c r="L2335" s="61">
        <v>7618.4384590077434</v>
      </c>
      <c r="M2335" s="61">
        <f>(M2289+M1576+M2427)/3</f>
        <v>58.820119628008563</v>
      </c>
      <c r="N2335" s="60">
        <v>64.850999999999999</v>
      </c>
    </row>
    <row r="2336" spans="1:14" hidden="1" x14ac:dyDescent="0.4">
      <c r="A2336" s="69">
        <v>104</v>
      </c>
      <c r="B2336" s="5" t="s">
        <v>188</v>
      </c>
      <c r="C2336" s="5">
        <v>2010</v>
      </c>
      <c r="D2336" s="66" t="s">
        <v>251</v>
      </c>
      <c r="E2336" s="5" t="s">
        <v>248</v>
      </c>
      <c r="F2336" s="62" t="e">
        <f t="shared" si="102"/>
        <v>#REF!</v>
      </c>
      <c r="G2336" s="61">
        <v>3623617</v>
      </c>
      <c r="H2336" s="61">
        <v>2.5901539464769456</v>
      </c>
      <c r="I2336" s="61">
        <f>(I2290+I1577+I1278)/3</f>
        <v>70.567621172009012</v>
      </c>
      <c r="J2336" s="61">
        <v>2549100000</v>
      </c>
      <c r="K2336" s="61">
        <v>148.27504606306903</v>
      </c>
      <c r="L2336" s="61">
        <v>8124.5583073487069</v>
      </c>
      <c r="M2336" s="61">
        <f>(M2290+M1577+M1278)/3</f>
        <v>64.44205587244052</v>
      </c>
      <c r="N2336" s="60">
        <v>65.14</v>
      </c>
    </row>
    <row r="2337" spans="1:14" hidden="1" x14ac:dyDescent="0.4">
      <c r="A2337" s="69">
        <v>104</v>
      </c>
      <c r="B2337" s="5" t="s">
        <v>188</v>
      </c>
      <c r="C2337" s="5">
        <v>2011</v>
      </c>
      <c r="D2337" s="66" t="s">
        <v>251</v>
      </c>
      <c r="E2337" s="5" t="s">
        <v>248</v>
      </c>
      <c r="F2337" s="62" t="e">
        <f t="shared" si="102"/>
        <v>#REF!</v>
      </c>
      <c r="G2337" s="61">
        <v>3688674</v>
      </c>
      <c r="H2337" s="61">
        <v>5.8440989281363045</v>
      </c>
      <c r="I2337" s="61">
        <f>(I2291+I1578+I1279)/3</f>
        <v>84.056399658536577</v>
      </c>
      <c r="J2337" s="61">
        <v>4395600000</v>
      </c>
      <c r="K2337" s="61">
        <v>162.48756138038351</v>
      </c>
      <c r="L2337" s="61">
        <v>9403.43990821634</v>
      </c>
      <c r="M2337" s="61">
        <f>(M2291+M1578+M1279)/3</f>
        <v>63.168831736555397</v>
      </c>
      <c r="N2337" s="60">
        <v>65.436999999999998</v>
      </c>
    </row>
    <row r="2338" spans="1:14" hidden="1" x14ac:dyDescent="0.4">
      <c r="A2338" s="69">
        <v>104</v>
      </c>
      <c r="B2338" s="5" t="s">
        <v>188</v>
      </c>
      <c r="C2338" s="5">
        <v>2012</v>
      </c>
      <c r="D2338" s="66" t="s">
        <v>251</v>
      </c>
      <c r="E2338" s="5" t="s">
        <v>248</v>
      </c>
      <c r="F2338" s="62" t="e">
        <f t="shared" si="102"/>
        <v>#REF!</v>
      </c>
      <c r="G2338" s="61">
        <v>3754862</v>
      </c>
      <c r="H2338" s="61">
        <v>6.1759700217510272</v>
      </c>
      <c r="I2338" s="61">
        <f>(I2430+I2476+I2499)/3</f>
        <v>97.772711359999164</v>
      </c>
      <c r="J2338" s="61">
        <v>3381900000</v>
      </c>
      <c r="K2338" s="61">
        <v>158.05880330549076</v>
      </c>
      <c r="L2338" s="61">
        <v>10767.293178817225</v>
      </c>
      <c r="M2338" s="61">
        <f>(M2292+M1579+M406)/3</f>
        <v>60.124391049383803</v>
      </c>
      <c r="N2338" s="60">
        <v>65.741</v>
      </c>
    </row>
    <row r="2339" spans="1:14" hidden="1" x14ac:dyDescent="0.4">
      <c r="A2339" s="69">
        <v>104</v>
      </c>
      <c r="B2339" s="5" t="s">
        <v>188</v>
      </c>
      <c r="C2339" s="5">
        <v>2013</v>
      </c>
      <c r="D2339" s="66" t="s">
        <v>251</v>
      </c>
      <c r="E2339" s="5" t="s">
        <v>248</v>
      </c>
      <c r="F2339" s="62" t="e">
        <f t="shared" si="102"/>
        <v>#REF!</v>
      </c>
      <c r="G2339" s="61">
        <v>3821556</v>
      </c>
      <c r="H2339" s="61">
        <v>5.504170404683677</v>
      </c>
      <c r="I2339" s="61">
        <f>(I2293+I1580+I1281)/3</f>
        <v>87.528499903309921</v>
      </c>
      <c r="J2339" s="61">
        <v>3799000000</v>
      </c>
      <c r="K2339" s="61">
        <v>137.63407375893368</v>
      </c>
      <c r="L2339" s="61">
        <v>11932.286220586588</v>
      </c>
      <c r="M2339" s="61">
        <f>(M2293+M1580+M2431)/3</f>
        <v>54.811892335558461</v>
      </c>
      <c r="N2339" s="60">
        <v>66.052000000000007</v>
      </c>
    </row>
    <row r="2340" spans="1:14" hidden="1" x14ac:dyDescent="0.4">
      <c r="A2340" s="69">
        <v>104</v>
      </c>
      <c r="B2340" s="5" t="s">
        <v>188</v>
      </c>
      <c r="C2340" s="5">
        <v>2014</v>
      </c>
      <c r="D2340" s="66" t="s">
        <v>251</v>
      </c>
      <c r="E2340" s="5" t="s">
        <v>248</v>
      </c>
      <c r="F2340" s="62" t="e">
        <f t="shared" si="102"/>
        <v>#REF!</v>
      </c>
      <c r="G2340" s="61">
        <v>3888793</v>
      </c>
      <c r="H2340" s="61">
        <v>4.1978893257403485</v>
      </c>
      <c r="I2340" s="61">
        <f>(I2294+I1581+I1282)/3</f>
        <v>74.414090200114302</v>
      </c>
      <c r="J2340" s="61">
        <v>4984400000</v>
      </c>
      <c r="K2340" s="61">
        <v>119.09061043961107</v>
      </c>
      <c r="L2340" s="61">
        <v>12837.247958428232</v>
      </c>
      <c r="M2340" s="61">
        <f>(M2294+M1581+M1282)/3</f>
        <v>60.403828764749761</v>
      </c>
      <c r="N2340" s="60">
        <v>66.370999999999995</v>
      </c>
    </row>
    <row r="2341" spans="1:14" hidden="1" x14ac:dyDescent="0.4">
      <c r="A2341" s="69">
        <v>104</v>
      </c>
      <c r="B2341" s="5" t="s">
        <v>188</v>
      </c>
      <c r="C2341" s="5">
        <v>2015</v>
      </c>
      <c r="D2341" s="66" t="s">
        <v>251</v>
      </c>
      <c r="E2341" s="5" t="s">
        <v>248</v>
      </c>
      <c r="F2341" s="62" t="e">
        <f t="shared" si="102"/>
        <v>#REF!</v>
      </c>
      <c r="G2341" s="61">
        <v>3957099</v>
      </c>
      <c r="H2341" s="61">
        <v>2.4787689050220507</v>
      </c>
      <c r="I2341" s="61">
        <f>(I2295+I1582+I1283)/3</f>
        <v>75.952216373710428</v>
      </c>
      <c r="J2341" s="61">
        <v>5119300000</v>
      </c>
      <c r="K2341" s="61">
        <v>99.936404408801337</v>
      </c>
      <c r="L2341" s="61">
        <v>13669.559442409705</v>
      </c>
      <c r="M2341" s="61">
        <f>(M2295+M1582+M1283)/3</f>
        <v>54.849327669598985</v>
      </c>
      <c r="N2341" s="60">
        <v>66.695999999999998</v>
      </c>
    </row>
    <row r="2342" spans="1:14" hidden="1" x14ac:dyDescent="0.4">
      <c r="A2342" s="69">
        <v>104</v>
      </c>
      <c r="B2342" s="5" t="s">
        <v>188</v>
      </c>
      <c r="C2342" s="5">
        <v>2016</v>
      </c>
      <c r="D2342" s="66" t="s">
        <v>251</v>
      </c>
      <c r="E2342" s="5" t="s">
        <v>248</v>
      </c>
      <c r="F2342" s="62" t="e">
        <f t="shared" si="102"/>
        <v>#REF!</v>
      </c>
      <c r="G2342" s="61">
        <v>4026336</v>
      </c>
      <c r="H2342" s="61">
        <v>2.0021087010961622</v>
      </c>
      <c r="I2342" s="61">
        <f>(I2296+I1583+I1284)/3</f>
        <v>76.833037816924218</v>
      </c>
      <c r="J2342" s="61">
        <v>5248354450.21</v>
      </c>
      <c r="K2342" s="61">
        <v>87.408410280498103</v>
      </c>
      <c r="L2342" s="61">
        <v>14382.232381996932</v>
      </c>
      <c r="M2342" s="61">
        <f>(M2296+M1583+M2434)/3</f>
        <v>53.092172289809611</v>
      </c>
      <c r="N2342" s="60">
        <v>67.027000000000001</v>
      </c>
    </row>
    <row r="2343" spans="1:14" hidden="1" x14ac:dyDescent="0.4">
      <c r="A2343" s="69">
        <v>104</v>
      </c>
      <c r="B2343" s="5" t="s">
        <v>188</v>
      </c>
      <c r="C2343" s="5">
        <v>2017</v>
      </c>
      <c r="D2343" s="66" t="s">
        <v>251</v>
      </c>
      <c r="E2343" s="5" t="s">
        <v>248</v>
      </c>
      <c r="F2343" s="62" t="e">
        <f t="shared" si="102"/>
        <v>#REF!</v>
      </c>
      <c r="G2343" s="61">
        <v>4096063</v>
      </c>
      <c r="H2343" s="61">
        <v>1.729147547578691</v>
      </c>
      <c r="I2343" s="61">
        <f>(I2297+I1584+I1285)/3</f>
        <v>77.06688300971372</v>
      </c>
      <c r="J2343" s="61">
        <v>4082062468.9400001</v>
      </c>
      <c r="K2343" s="61">
        <v>87.427912293196272</v>
      </c>
      <c r="L2343" s="61">
        <v>15185.972481380291</v>
      </c>
      <c r="M2343" s="61">
        <f>(M2297+M1584+M2435)/3</f>
        <v>52.358307329406934</v>
      </c>
      <c r="N2343" s="60">
        <v>67.364999999999995</v>
      </c>
    </row>
    <row r="2344" spans="1:14" hidden="1" x14ac:dyDescent="0.4">
      <c r="A2344" s="69">
        <v>104</v>
      </c>
      <c r="B2344" s="5" t="s">
        <v>188</v>
      </c>
      <c r="C2344" s="5">
        <v>2018</v>
      </c>
      <c r="D2344" s="66" t="s">
        <v>251</v>
      </c>
      <c r="E2344" s="5" t="s">
        <v>248</v>
      </c>
      <c r="F2344" s="62" t="e">
        <f t="shared" si="102"/>
        <v>#REF!</v>
      </c>
      <c r="G2344" s="61">
        <v>4165255</v>
      </c>
      <c r="H2344" s="61">
        <v>4.3399122546127273</v>
      </c>
      <c r="I2344" s="61">
        <f>(I2298+I1585+I1286)/3</f>
        <v>76.516182627660484</v>
      </c>
      <c r="J2344" s="61">
        <v>5011326420.8400002</v>
      </c>
      <c r="K2344" s="61">
        <f>K2343*0.95</f>
        <v>83.056516678536454</v>
      </c>
      <c r="L2344" s="61">
        <v>16156.074285968089</v>
      </c>
      <c r="M2344" s="61">
        <f>(M2298+M1585+M2436)/3</f>
        <v>51.923293757945522</v>
      </c>
      <c r="N2344" s="60">
        <v>67.709000000000003</v>
      </c>
    </row>
    <row r="2345" spans="1:14" hidden="1" x14ac:dyDescent="0.4">
      <c r="A2345" s="69">
        <v>104</v>
      </c>
      <c r="B2345" s="5" t="s">
        <v>188</v>
      </c>
      <c r="C2345" s="5">
        <v>2019</v>
      </c>
      <c r="D2345" s="66" t="s">
        <v>251</v>
      </c>
      <c r="E2345" s="5" t="s">
        <v>248</v>
      </c>
      <c r="F2345" s="62" t="e">
        <f t="shared" si="102"/>
        <v>#REF!</v>
      </c>
      <c r="G2345" s="61">
        <v>4232532</v>
      </c>
      <c r="H2345" s="61">
        <v>0.31525086650722756</v>
      </c>
      <c r="I2345" s="61">
        <f>(I2299+I1586+I1287)/3</f>
        <v>84.681675568298886</v>
      </c>
      <c r="J2345" s="61">
        <v>4192643825.9499998</v>
      </c>
      <c r="K2345" s="61">
        <f>K2344*0.95</f>
        <v>78.903690844609628</v>
      </c>
      <c r="L2345" s="61">
        <v>16472.831747048811</v>
      </c>
      <c r="M2345" s="61">
        <f>(M2299+M1586+M1287)/3</f>
        <v>58.042181503822974</v>
      </c>
      <c r="N2345" s="60">
        <v>68.058999999999997</v>
      </c>
    </row>
    <row r="2346" spans="1:14" hidden="1" x14ac:dyDescent="0.4">
      <c r="A2346" s="69">
        <v>104</v>
      </c>
      <c r="B2346" s="5" t="s">
        <v>188</v>
      </c>
      <c r="C2346" s="5">
        <v>2020</v>
      </c>
      <c r="D2346" s="66" t="s">
        <v>251</v>
      </c>
      <c r="E2346" s="5" t="s">
        <v>248</v>
      </c>
      <c r="F2346" s="62" t="e">
        <f t="shared" si="102"/>
        <v>#REF!</v>
      </c>
      <c r="G2346" s="61">
        <v>4294396</v>
      </c>
      <c r="H2346" s="61">
        <v>-0.55096876162045305</v>
      </c>
      <c r="I2346" s="61">
        <f>(I2300+I1587+I1288)/3</f>
        <v>75.628351286504895</v>
      </c>
      <c r="J2346" s="61">
        <v>-2488644149.6999998</v>
      </c>
      <c r="K2346" s="61">
        <f>K2345*0.95</f>
        <v>74.958506302379149</v>
      </c>
      <c r="L2346" s="61">
        <v>13293.333195168774</v>
      </c>
      <c r="M2346" s="61">
        <f>(M2300+M1587+M1288)/3</f>
        <v>56.287798183689858</v>
      </c>
      <c r="N2346" s="60">
        <v>68.414000000000001</v>
      </c>
    </row>
    <row r="2347" spans="1:14" hidden="1" x14ac:dyDescent="0.4">
      <c r="A2347" s="69">
        <v>104</v>
      </c>
      <c r="B2347" s="5" t="s">
        <v>188</v>
      </c>
      <c r="C2347" s="5">
        <v>2021</v>
      </c>
      <c r="D2347" s="66" t="s">
        <v>251</v>
      </c>
      <c r="E2347" s="5" t="s">
        <v>248</v>
      </c>
      <c r="F2347" s="62" t="e">
        <f t="shared" si="102"/>
        <v>#REF!</v>
      </c>
      <c r="G2347" s="61">
        <v>4351267</v>
      </c>
      <c r="H2347" s="61">
        <v>1.9353128597231546</v>
      </c>
      <c r="I2347" s="61">
        <f>(I2302+I2301+I1589)/3</f>
        <v>70.023319497466048</v>
      </c>
      <c r="J2347" s="61">
        <v>1352608287.55</v>
      </c>
      <c r="K2347" s="61">
        <f>K2346*0.95</f>
        <v>71.210580987260187</v>
      </c>
      <c r="L2347" s="61">
        <v>15491.289801338324</v>
      </c>
      <c r="M2347" s="61">
        <f>(M2302+M2301+M1589)/3</f>
        <v>40.305788629625518</v>
      </c>
      <c r="N2347" s="60">
        <v>68.775000000000006</v>
      </c>
    </row>
    <row r="2348" spans="1:14" hidden="1" x14ac:dyDescent="0.4">
      <c r="A2348" s="69">
        <v>104</v>
      </c>
      <c r="B2348" s="5" t="s">
        <v>188</v>
      </c>
      <c r="C2348" s="5">
        <v>2022</v>
      </c>
      <c r="D2348" s="66" t="s">
        <v>251</v>
      </c>
      <c r="E2348" s="5" t="s">
        <v>248</v>
      </c>
      <c r="F2348" s="62" t="e">
        <f t="shared" si="102"/>
        <v>#REF!</v>
      </c>
      <c r="G2348" s="61">
        <v>4408581</v>
      </c>
      <c r="H2348" s="61">
        <v>2.4494036920344513</v>
      </c>
      <c r="I2348" s="61">
        <f>(I2302+I1589+I1290)/3</f>
        <v>79.041866221833672</v>
      </c>
      <c r="J2348" s="61">
        <v>2997059850.1199999</v>
      </c>
      <c r="K2348" s="61">
        <f>K2347*0.95</f>
        <v>67.650051937897175</v>
      </c>
      <c r="L2348" s="61">
        <v>17357.628633793956</v>
      </c>
      <c r="M2348" s="61">
        <f>(M2302+M1589+M1290)/3</f>
        <v>56.833194849103585</v>
      </c>
      <c r="N2348" s="60">
        <v>69.141000000000005</v>
      </c>
    </row>
    <row r="2349" spans="1:14" hidden="1" x14ac:dyDescent="0.4">
      <c r="A2349" s="67">
        <v>105</v>
      </c>
      <c r="B2349" s="5" t="s">
        <v>189</v>
      </c>
      <c r="C2349" s="5">
        <v>2000</v>
      </c>
      <c r="D2349" s="5" t="s">
        <v>250</v>
      </c>
      <c r="E2349" s="5" t="s">
        <v>247</v>
      </c>
      <c r="F2349" s="60">
        <v>0.51289899582393617</v>
      </c>
      <c r="G2349" s="61">
        <v>5508297</v>
      </c>
      <c r="H2349" s="61">
        <v>13.102418040597755</v>
      </c>
      <c r="I2349" s="61">
        <v>88.332640868811694</v>
      </c>
      <c r="J2349" s="61">
        <v>96495382.314687803</v>
      </c>
      <c r="K2349" s="61">
        <v>115.42183795887344</v>
      </c>
      <c r="L2349" s="61">
        <v>639.27919991860892</v>
      </c>
      <c r="M2349" s="61">
        <f>(M2188+M2234+M2303)/3</f>
        <v>36.342615156848538</v>
      </c>
      <c r="N2349" s="60">
        <v>13.204000000000001</v>
      </c>
    </row>
    <row r="2350" spans="1:14" hidden="1" x14ac:dyDescent="0.4">
      <c r="A2350" s="67">
        <v>105</v>
      </c>
      <c r="B2350" s="5" t="s">
        <v>189</v>
      </c>
      <c r="C2350" s="5">
        <v>2001</v>
      </c>
      <c r="D2350" s="5" t="s">
        <v>250</v>
      </c>
      <c r="E2350" s="5" t="s">
        <v>247</v>
      </c>
      <c r="F2350" s="60">
        <v>0.59380653362672109</v>
      </c>
      <c r="G2350" s="61">
        <v>5698489</v>
      </c>
      <c r="H2350" s="61">
        <v>6.9139140059622122</v>
      </c>
      <c r="I2350" s="61">
        <v>82.626580913302107</v>
      </c>
      <c r="J2350" s="61">
        <v>63183318.655442297</v>
      </c>
      <c r="K2350" s="61">
        <v>117.58036705366332</v>
      </c>
      <c r="L2350" s="61">
        <v>540.67388959235416</v>
      </c>
      <c r="M2350" s="61">
        <f>(M2189+M2235+M2304)/3</f>
        <v>36.202027486366148</v>
      </c>
      <c r="N2350" s="60">
        <v>13.182</v>
      </c>
    </row>
    <row r="2351" spans="1:14" hidden="1" x14ac:dyDescent="0.4">
      <c r="A2351" s="67">
        <v>105</v>
      </c>
      <c r="B2351" s="5" t="s">
        <v>189</v>
      </c>
      <c r="C2351" s="5">
        <v>2002</v>
      </c>
      <c r="D2351" s="5" t="s">
        <v>250</v>
      </c>
      <c r="E2351" s="5" t="s">
        <v>247</v>
      </c>
      <c r="F2351" s="60">
        <v>0.61214106651805078</v>
      </c>
      <c r="G2351" s="61">
        <v>5892596</v>
      </c>
      <c r="H2351" s="61">
        <v>12.290431479329627</v>
      </c>
      <c r="I2351" s="61">
        <v>77.188384348278205</v>
      </c>
      <c r="J2351" s="61">
        <v>20160425.668354601</v>
      </c>
      <c r="K2351" s="61">
        <v>118.9191102912788</v>
      </c>
      <c r="L2351" s="61">
        <v>509.03049185751792</v>
      </c>
      <c r="M2351" s="61">
        <f>(M2190+M2236+M2305)/3</f>
        <v>35.346019097974825</v>
      </c>
      <c r="N2351" s="60">
        <v>13.164</v>
      </c>
    </row>
    <row r="2352" spans="1:14" hidden="1" x14ac:dyDescent="0.4">
      <c r="A2352" s="67">
        <v>105</v>
      </c>
      <c r="B2352" s="5" t="s">
        <v>189</v>
      </c>
      <c r="C2352" s="5">
        <v>2003</v>
      </c>
      <c r="D2352" s="5" t="s">
        <v>250</v>
      </c>
      <c r="E2352" s="5" t="s">
        <v>247</v>
      </c>
      <c r="F2352" s="60">
        <v>0.66833251791994064</v>
      </c>
      <c r="G2352" s="61">
        <v>6090980</v>
      </c>
      <c r="H2352" s="61">
        <v>5.5393374465150202</v>
      </c>
      <c r="I2352" s="61">
        <v>85.539002106203696</v>
      </c>
      <c r="J2352" s="61">
        <v>168604378.87045899</v>
      </c>
      <c r="K2352" s="61">
        <v>123.44906900674589</v>
      </c>
      <c r="L2352" s="61">
        <v>580.59816717437991</v>
      </c>
      <c r="M2352" s="61">
        <f>(M2191+M2237+M2306)/3</f>
        <v>31.942605727078199</v>
      </c>
      <c r="N2352" s="60">
        <v>13.146000000000001</v>
      </c>
    </row>
    <row r="2353" spans="1:14" hidden="1" x14ac:dyDescent="0.4">
      <c r="A2353" s="67">
        <v>105</v>
      </c>
      <c r="B2353" s="5" t="s">
        <v>189</v>
      </c>
      <c r="C2353" s="5">
        <v>2004</v>
      </c>
      <c r="D2353" s="5" t="s">
        <v>250</v>
      </c>
      <c r="E2353" s="5" t="s">
        <v>247</v>
      </c>
      <c r="F2353" s="60">
        <v>0.73273134698814546</v>
      </c>
      <c r="G2353" s="61">
        <v>6293166</v>
      </c>
      <c r="H2353" s="61">
        <v>-1.9923719016308894</v>
      </c>
      <c r="I2353" s="61">
        <v>88.373140536672693</v>
      </c>
      <c r="J2353" s="61">
        <v>32542985.2516695</v>
      </c>
      <c r="K2353" s="61">
        <v>131.08291101624869</v>
      </c>
      <c r="L2353" s="61">
        <v>624.03532132548969</v>
      </c>
      <c r="M2353" s="61">
        <f>(M2192+M2238+M2307)/3</f>
        <v>33.499734470604402</v>
      </c>
      <c r="N2353" s="60">
        <v>13.127000000000001</v>
      </c>
    </row>
    <row r="2354" spans="1:14" hidden="1" x14ac:dyDescent="0.4">
      <c r="A2354" s="67">
        <v>105</v>
      </c>
      <c r="B2354" s="5" t="s">
        <v>189</v>
      </c>
      <c r="C2354" s="5">
        <v>2005</v>
      </c>
      <c r="D2354" s="5" t="s">
        <v>250</v>
      </c>
      <c r="E2354" s="5" t="s">
        <v>247</v>
      </c>
      <c r="F2354" s="60">
        <v>0.66533637347591512</v>
      </c>
      <c r="G2354" s="61">
        <v>6498818</v>
      </c>
      <c r="H2354" s="61">
        <v>12.18237925820371</v>
      </c>
      <c r="I2354" s="61">
        <v>89.074329434524003</v>
      </c>
      <c r="J2354" s="61">
        <v>39976364.733765103</v>
      </c>
      <c r="K2354" s="61">
        <f t="shared" ref="K2354:K2371" si="103">(K2353+K2352+K2351)/3</f>
        <v>124.48369677142445</v>
      </c>
      <c r="L2354" s="61">
        <v>748.73507340503329</v>
      </c>
      <c r="M2354" s="61">
        <f>(M2239+M2193+M2308)/3</f>
        <v>33.655060645575311</v>
      </c>
      <c r="N2354" s="60">
        <v>13.109</v>
      </c>
    </row>
    <row r="2355" spans="1:14" hidden="1" x14ac:dyDescent="0.4">
      <c r="A2355" s="67">
        <v>105</v>
      </c>
      <c r="B2355" s="5" t="s">
        <v>189</v>
      </c>
      <c r="C2355" s="5">
        <v>2006</v>
      </c>
      <c r="D2355" s="5" t="s">
        <v>250</v>
      </c>
      <c r="E2355" s="5" t="s">
        <v>247</v>
      </c>
      <c r="F2355" s="60">
        <v>0.6477727241083584</v>
      </c>
      <c r="G2355" s="61">
        <v>6708217</v>
      </c>
      <c r="H2355" s="61">
        <v>60.51428595222859</v>
      </c>
      <c r="I2355" s="61">
        <v>89.358326945397295</v>
      </c>
      <c r="J2355" s="61">
        <v>128548222.840092</v>
      </c>
      <c r="K2355" s="61">
        <f t="shared" si="103"/>
        <v>126.33855893147302</v>
      </c>
      <c r="L2355" s="61">
        <v>1245.4741760294762</v>
      </c>
      <c r="M2355" s="61">
        <f>(M2194+M2240+M2309)/3</f>
        <v>35.483568315576555</v>
      </c>
      <c r="N2355" s="60">
        <v>13.090999999999999</v>
      </c>
    </row>
    <row r="2356" spans="1:14" hidden="1" x14ac:dyDescent="0.4">
      <c r="A2356" s="67">
        <v>105</v>
      </c>
      <c r="B2356" s="5" t="s">
        <v>189</v>
      </c>
      <c r="C2356" s="5">
        <v>2007</v>
      </c>
      <c r="D2356" s="5" t="s">
        <v>250</v>
      </c>
      <c r="E2356" s="5" t="s">
        <v>247</v>
      </c>
      <c r="F2356" s="60">
        <v>0.68446103533761993</v>
      </c>
      <c r="G2356" s="61">
        <v>6921066</v>
      </c>
      <c r="H2356" s="61">
        <v>2.7952518857007362</v>
      </c>
      <c r="I2356" s="61">
        <v>84.726220141592194</v>
      </c>
      <c r="J2356" s="61">
        <v>130634896.797515</v>
      </c>
      <c r="K2356" s="61">
        <f t="shared" si="103"/>
        <v>127.30172223971537</v>
      </c>
      <c r="L2356" s="61">
        <v>1379.1269934928791</v>
      </c>
      <c r="M2356" s="61">
        <f>(M2195+M2310+M2241)/3</f>
        <v>36.108391431677624</v>
      </c>
      <c r="N2356" s="60">
        <v>13.073</v>
      </c>
    </row>
    <row r="2357" spans="1:14" hidden="1" x14ac:dyDescent="0.4">
      <c r="A2357" s="67">
        <v>105</v>
      </c>
      <c r="B2357" s="5" t="s">
        <v>189</v>
      </c>
      <c r="C2357" s="5">
        <v>2008</v>
      </c>
      <c r="D2357" s="5" t="s">
        <v>250</v>
      </c>
      <c r="E2357" s="5" t="s">
        <v>247</v>
      </c>
      <c r="F2357" s="60">
        <v>0.66688260053113002</v>
      </c>
      <c r="G2357" s="61">
        <v>7137988</v>
      </c>
      <c r="H2357" s="61">
        <v>11.66544132227223</v>
      </c>
      <c r="I2357" s="61">
        <v>95.349220434109498</v>
      </c>
      <c r="J2357" s="61">
        <v>47858884.775366798</v>
      </c>
      <c r="K2357" s="61">
        <f t="shared" si="103"/>
        <v>126.04132598087095</v>
      </c>
      <c r="L2357" s="61">
        <v>1635.039565845578</v>
      </c>
      <c r="M2357" s="61">
        <f>(M2196+M2311+M2242)/3</f>
        <v>35.179063628375168</v>
      </c>
      <c r="N2357" s="60">
        <v>13.055</v>
      </c>
    </row>
    <row r="2358" spans="1:14" hidden="1" x14ac:dyDescent="0.4">
      <c r="A2358" s="67">
        <v>105</v>
      </c>
      <c r="B2358" s="5" t="s">
        <v>189</v>
      </c>
      <c r="C2358" s="5">
        <v>2009</v>
      </c>
      <c r="D2358" s="5" t="s">
        <v>250</v>
      </c>
      <c r="E2358" s="5" t="s">
        <v>247</v>
      </c>
      <c r="F2358" s="60">
        <v>0.68624480050659808</v>
      </c>
      <c r="G2358" s="61">
        <v>7358890</v>
      </c>
      <c r="H2358" s="61">
        <v>-4.8793099684998396</v>
      </c>
      <c r="I2358" s="61">
        <v>102.596326482652</v>
      </c>
      <c r="J2358" s="61">
        <v>420038762.45014501</v>
      </c>
      <c r="K2358" s="61">
        <f t="shared" si="103"/>
        <v>126.5605357173531</v>
      </c>
      <c r="L2358" s="61">
        <v>1578.9686283211156</v>
      </c>
      <c r="M2358" s="61">
        <f>(M2243+M2197+M2312)/3</f>
        <v>37.304317733299399</v>
      </c>
      <c r="N2358" s="60">
        <v>13.037000000000001</v>
      </c>
    </row>
    <row r="2359" spans="1:14" hidden="1" x14ac:dyDescent="0.4">
      <c r="A2359" s="67">
        <v>105</v>
      </c>
      <c r="B2359" s="5" t="s">
        <v>189</v>
      </c>
      <c r="C2359" s="5">
        <v>2010</v>
      </c>
      <c r="D2359" s="5" t="s">
        <v>250</v>
      </c>
      <c r="E2359" s="5" t="s">
        <v>247</v>
      </c>
      <c r="F2359" s="60">
        <v>0.66488476143995423</v>
      </c>
      <c r="G2359" s="61">
        <v>7583269</v>
      </c>
      <c r="H2359" s="61">
        <v>9.9171611234198025</v>
      </c>
      <c r="I2359" s="61">
        <v>100</v>
      </c>
      <c r="J2359" s="61">
        <v>35591312.434264697</v>
      </c>
      <c r="K2359" s="61">
        <f t="shared" si="103"/>
        <v>126.63452797931315</v>
      </c>
      <c r="L2359" s="61">
        <v>1879.2405590223182</v>
      </c>
      <c r="M2359" s="61">
        <f>(M2198+M2244+M2313)/3</f>
        <v>35.895611936298053</v>
      </c>
      <c r="N2359" s="60">
        <v>13.019</v>
      </c>
    </row>
    <row r="2360" spans="1:14" hidden="1" x14ac:dyDescent="0.4">
      <c r="A2360" s="67">
        <v>105</v>
      </c>
      <c r="B2360" s="5" t="s">
        <v>189</v>
      </c>
      <c r="C2360" s="5">
        <v>2011</v>
      </c>
      <c r="D2360" s="5" t="s">
        <v>250</v>
      </c>
      <c r="E2360" s="5" t="s">
        <v>247</v>
      </c>
      <c r="F2360" s="60">
        <v>0.66347391328686089</v>
      </c>
      <c r="G2360" s="61">
        <v>7806637</v>
      </c>
      <c r="H2360" s="61">
        <v>8.8331682242247069</v>
      </c>
      <c r="I2360" s="61">
        <v>109.050520207365</v>
      </c>
      <c r="J2360" s="61">
        <v>36419303.683946498</v>
      </c>
      <c r="K2360" s="61">
        <f t="shared" si="103"/>
        <v>126.4121298925124</v>
      </c>
      <c r="L2360" s="61">
        <v>2303.8266113634982</v>
      </c>
      <c r="M2360" s="61">
        <f>(M2199+M2245+M2314)/3</f>
        <v>36.425810504824192</v>
      </c>
      <c r="N2360" s="60">
        <v>13</v>
      </c>
    </row>
    <row r="2361" spans="1:14" hidden="1" x14ac:dyDescent="0.4">
      <c r="A2361" s="67">
        <v>105</v>
      </c>
      <c r="B2361" s="5" t="s">
        <v>189</v>
      </c>
      <c r="C2361" s="5">
        <v>2012</v>
      </c>
      <c r="D2361" s="5" t="s">
        <v>250</v>
      </c>
      <c r="E2361" s="5" t="s">
        <v>247</v>
      </c>
      <c r="F2361" s="60">
        <v>0.61118451338651936</v>
      </c>
      <c r="G2361" s="61">
        <v>8026545</v>
      </c>
      <c r="H2361" s="61">
        <v>-0.57471948718375643</v>
      </c>
      <c r="I2361" s="61">
        <v>128.24078404302301</v>
      </c>
      <c r="J2361" s="61">
        <v>28796707.5152696</v>
      </c>
      <c r="K2361" s="61">
        <f t="shared" si="103"/>
        <v>126.53573119639289</v>
      </c>
      <c r="L2361" s="61">
        <v>2653.0927897027586</v>
      </c>
      <c r="M2361" s="61">
        <f>(M2246+M2200+M2315)/3</f>
        <v>35.714200817319927</v>
      </c>
      <c r="N2361" s="60">
        <v>12.981999999999999</v>
      </c>
    </row>
    <row r="2362" spans="1:14" hidden="1" x14ac:dyDescent="0.4">
      <c r="A2362" s="67">
        <v>105</v>
      </c>
      <c r="B2362" s="5" t="s">
        <v>189</v>
      </c>
      <c r="C2362" s="5">
        <v>2013</v>
      </c>
      <c r="D2362" s="5" t="s">
        <v>250</v>
      </c>
      <c r="E2362" s="5" t="s">
        <v>247</v>
      </c>
      <c r="F2362" s="60">
        <v>0.63360857821970362</v>
      </c>
      <c r="G2362" s="61">
        <v>8245627</v>
      </c>
      <c r="H2362" s="61">
        <v>3.5869353889672624</v>
      </c>
      <c r="I2362" s="61">
        <v>126.982661699275</v>
      </c>
      <c r="J2362" s="61">
        <v>26804026.0357082</v>
      </c>
      <c r="K2362" s="61">
        <f t="shared" si="103"/>
        <v>126.52746302273948</v>
      </c>
      <c r="L2362" s="61">
        <v>2578.4986472075807</v>
      </c>
      <c r="M2362" s="61">
        <f>(M2201+M2247+M2316)/3</f>
        <v>35.189110420185585</v>
      </c>
      <c r="N2362" s="60">
        <v>12.978</v>
      </c>
    </row>
    <row r="2363" spans="1:14" hidden="1" x14ac:dyDescent="0.4">
      <c r="A2363" s="67">
        <v>105</v>
      </c>
      <c r="B2363" s="5" t="s">
        <v>189</v>
      </c>
      <c r="C2363" s="5">
        <v>2014</v>
      </c>
      <c r="D2363" s="5" t="s">
        <v>250</v>
      </c>
      <c r="E2363" s="5" t="s">
        <v>247</v>
      </c>
      <c r="F2363" s="60">
        <v>0.68960237368109956</v>
      </c>
      <c r="G2363" s="61">
        <v>8464153</v>
      </c>
      <c r="H2363" s="61">
        <v>5.4373926541278195</v>
      </c>
      <c r="I2363" s="61">
        <v>122.78258997653199</v>
      </c>
      <c r="J2363" s="61">
        <v>29436963.906011201</v>
      </c>
      <c r="K2363" s="61">
        <f t="shared" si="103"/>
        <v>126.49177470388157</v>
      </c>
      <c r="L2363" s="61">
        <v>2742.250049982315</v>
      </c>
      <c r="M2363" s="61">
        <f>(M2202+M2248+M2317)/3</f>
        <v>35.702111844043309</v>
      </c>
      <c r="N2363" s="60">
        <v>12.988</v>
      </c>
    </row>
    <row r="2364" spans="1:14" hidden="1" x14ac:dyDescent="0.4">
      <c r="A2364" s="67">
        <v>105</v>
      </c>
      <c r="B2364" s="5" t="s">
        <v>189</v>
      </c>
      <c r="C2364" s="5">
        <v>2015</v>
      </c>
      <c r="D2364" s="5" t="s">
        <v>250</v>
      </c>
      <c r="E2364" s="5" t="s">
        <v>247</v>
      </c>
      <c r="F2364" s="60">
        <v>0.73365265427760362</v>
      </c>
      <c r="G2364" s="61">
        <v>8682174</v>
      </c>
      <c r="H2364" s="61">
        <v>-1.2311184168159599</v>
      </c>
      <c r="I2364" s="61">
        <v>127.915192668768</v>
      </c>
      <c r="J2364" s="61">
        <v>30027878.631739601</v>
      </c>
      <c r="K2364" s="61">
        <f t="shared" si="103"/>
        <v>126.51832297433798</v>
      </c>
      <c r="L2364" s="61">
        <v>2502.0734449802785</v>
      </c>
      <c r="M2364" s="61">
        <f>(M2203+M2249+M2318)/3</f>
        <v>35.292233666668814</v>
      </c>
      <c r="N2364" s="60">
        <v>13.012</v>
      </c>
    </row>
    <row r="2365" spans="1:14" hidden="1" x14ac:dyDescent="0.4">
      <c r="A2365" s="67">
        <v>105</v>
      </c>
      <c r="B2365" s="5" t="s">
        <v>189</v>
      </c>
      <c r="C2365" s="5">
        <v>2016</v>
      </c>
      <c r="D2365" s="5" t="s">
        <v>250</v>
      </c>
      <c r="E2365" s="5" t="s">
        <v>247</v>
      </c>
      <c r="F2365" s="60">
        <v>0.7372486127637311</v>
      </c>
      <c r="G2365" s="61">
        <v>8899169</v>
      </c>
      <c r="H2365" s="61">
        <v>2.5178459360124066</v>
      </c>
      <c r="I2365" s="61">
        <v>121.35402256254</v>
      </c>
      <c r="J2365" s="61">
        <v>-39113258.47665</v>
      </c>
      <c r="K2365" s="61">
        <f t="shared" si="103"/>
        <v>126.51252023365301</v>
      </c>
      <c r="L2365" s="61">
        <v>2332.6758883467846</v>
      </c>
      <c r="M2365" s="61">
        <f>(M2250+M2204+M2319)/3</f>
        <v>34.529570844876979</v>
      </c>
      <c r="N2365" s="60">
        <v>13.05</v>
      </c>
    </row>
    <row r="2366" spans="1:14" hidden="1" x14ac:dyDescent="0.4">
      <c r="A2366" s="67">
        <v>105</v>
      </c>
      <c r="B2366" s="5" t="s">
        <v>189</v>
      </c>
      <c r="C2366" s="5">
        <v>2017</v>
      </c>
      <c r="D2366" s="5" t="s">
        <v>250</v>
      </c>
      <c r="E2366" s="5" t="s">
        <v>247</v>
      </c>
      <c r="F2366" s="60">
        <v>0.71359797849562412</v>
      </c>
      <c r="G2366" s="61">
        <v>9114796</v>
      </c>
      <c r="H2366" s="61">
        <v>7.6995350384606098</v>
      </c>
      <c r="I2366" s="61">
        <v>122.5308911664</v>
      </c>
      <c r="J2366" s="61">
        <v>-179266211.514927</v>
      </c>
      <c r="K2366" s="61">
        <f t="shared" si="103"/>
        <v>126.50753930395751</v>
      </c>
      <c r="L2366" s="61">
        <v>2495.1407731293179</v>
      </c>
      <c r="M2366" s="61">
        <f>(M2205+M2251+M2320)/3</f>
        <v>34.125332168494538</v>
      </c>
      <c r="N2366" s="60">
        <v>13.102</v>
      </c>
    </row>
    <row r="2367" spans="1:14" hidden="1" x14ac:dyDescent="0.4">
      <c r="A2367" s="67">
        <v>105</v>
      </c>
      <c r="B2367" s="5" t="s">
        <v>189</v>
      </c>
      <c r="C2367" s="5">
        <v>2018</v>
      </c>
      <c r="D2367" s="5" t="s">
        <v>250</v>
      </c>
      <c r="E2367" s="5" t="s">
        <v>247</v>
      </c>
      <c r="F2367" s="60">
        <v>0.76254978038373378</v>
      </c>
      <c r="G2367" s="61">
        <v>9329227</v>
      </c>
      <c r="H2367" s="61">
        <v>9.7976056606954529</v>
      </c>
      <c r="I2367" s="61">
        <v>120.829799119443</v>
      </c>
      <c r="J2367" s="61">
        <v>306641515.18353897</v>
      </c>
      <c r="K2367" s="61">
        <f t="shared" si="103"/>
        <v>126.5127941706495</v>
      </c>
      <c r="L2367" s="61">
        <v>2584.3278020812204</v>
      </c>
      <c r="M2367" s="61">
        <f>(M2206+M2252+M2321)/3</f>
        <v>33.652204274146698</v>
      </c>
      <c r="N2367" s="60">
        <v>13.169</v>
      </c>
    </row>
    <row r="2368" spans="1:14" hidden="1" x14ac:dyDescent="0.4">
      <c r="A2368" s="67">
        <v>105</v>
      </c>
      <c r="B2368" s="5" t="s">
        <v>189</v>
      </c>
      <c r="C2368" s="5">
        <v>2019</v>
      </c>
      <c r="D2368" s="5" t="s">
        <v>250</v>
      </c>
      <c r="E2368" s="5" t="s">
        <v>247</v>
      </c>
      <c r="F2368" s="60">
        <v>0.78255289030552411</v>
      </c>
      <c r="G2368" s="61">
        <v>9542486</v>
      </c>
      <c r="H2368" s="61">
        <v>1.0641428374179753</v>
      </c>
      <c r="I2368" s="61">
        <v>124.69023311016301</v>
      </c>
      <c r="J2368" s="61">
        <v>335572154.293926</v>
      </c>
      <c r="K2368" s="61">
        <f t="shared" si="103"/>
        <v>126.51095123608667</v>
      </c>
      <c r="L2368" s="61">
        <v>2593.7755539322698</v>
      </c>
      <c r="M2368" s="61">
        <f>(M2207+M2253+M2322)/3</f>
        <v>33.155369874265993</v>
      </c>
      <c r="N2368" s="60">
        <v>13.25</v>
      </c>
    </row>
    <row r="2369" spans="1:14" hidden="1" x14ac:dyDescent="0.4">
      <c r="A2369" s="67">
        <v>105</v>
      </c>
      <c r="B2369" s="5" t="s">
        <v>189</v>
      </c>
      <c r="C2369" s="5">
        <v>2020</v>
      </c>
      <c r="D2369" s="5" t="s">
        <v>250</v>
      </c>
      <c r="E2369" s="5" t="s">
        <v>247</v>
      </c>
      <c r="F2369" s="60">
        <v>0.56325156621167549</v>
      </c>
      <c r="G2369" s="61">
        <v>9749640</v>
      </c>
      <c r="H2369" s="61">
        <v>1.6326212285270572</v>
      </c>
      <c r="I2369" s="61">
        <v>127.459185499925</v>
      </c>
      <c r="J2369" s="61">
        <v>112992633.547177</v>
      </c>
      <c r="K2369" s="61">
        <f t="shared" si="103"/>
        <v>126.51042823689789</v>
      </c>
      <c r="L2369" s="61">
        <v>2446.0846866061465</v>
      </c>
      <c r="M2369" s="61">
        <f>(M2208+M2254+M2323)/3</f>
        <v>32.744652845141005</v>
      </c>
      <c r="N2369" s="60">
        <v>13.345000000000001</v>
      </c>
    </row>
    <row r="2370" spans="1:14" hidden="1" x14ac:dyDescent="0.4">
      <c r="A2370" s="67">
        <v>105</v>
      </c>
      <c r="B2370" s="5" t="s">
        <v>189</v>
      </c>
      <c r="C2370" s="5">
        <v>2021</v>
      </c>
      <c r="D2370" s="5" t="s">
        <v>250</v>
      </c>
      <c r="E2370" s="5" t="s">
        <v>247</v>
      </c>
      <c r="F2370" s="60">
        <f>(F2367+F2368+F2369)/3</f>
        <v>0.70278474563364446</v>
      </c>
      <c r="G2370" s="61">
        <v>9949437</v>
      </c>
      <c r="H2370" s="61">
        <v>11.914606532190433</v>
      </c>
      <c r="I2370" s="61">
        <v>122.545578600544</v>
      </c>
      <c r="J2370" s="61">
        <v>-10712491.65</v>
      </c>
      <c r="K2370" s="61">
        <f t="shared" si="103"/>
        <v>126.51139121454469</v>
      </c>
      <c r="L2370" s="61">
        <v>2624.6041102136201</v>
      </c>
      <c r="M2370" s="61">
        <f>(M2324+M2255+M2209)/3</f>
        <v>32.329408867047896</v>
      </c>
      <c r="N2370" s="60">
        <v>13.456</v>
      </c>
    </row>
    <row r="2371" spans="1:14" hidden="1" x14ac:dyDescent="0.4">
      <c r="A2371" s="67">
        <v>105</v>
      </c>
      <c r="B2371" s="5" t="s">
        <v>189</v>
      </c>
      <c r="C2371" s="5">
        <v>2022</v>
      </c>
      <c r="D2371" s="5" t="s">
        <v>250</v>
      </c>
      <c r="E2371" s="5" t="s">
        <v>247</v>
      </c>
      <c r="F2371" s="60">
        <f>(F2368+F2369+F2370)/3</f>
        <v>0.6828630673836148</v>
      </c>
      <c r="G2371" s="61">
        <v>10142619</v>
      </c>
      <c r="H2371" s="61">
        <v>15.445402307659009</v>
      </c>
      <c r="I2371" s="61">
        <v>130.85400433470201</v>
      </c>
      <c r="J2371" s="61">
        <v>326714860.79500002</v>
      </c>
      <c r="K2371" s="61">
        <f t="shared" si="103"/>
        <v>126.51092356250975</v>
      </c>
      <c r="L2371" s="61">
        <v>3115.9229230428809</v>
      </c>
      <c r="M2371" s="61">
        <f>(M2210+M2256+M2325)/3</f>
        <v>31.931210404555134</v>
      </c>
      <c r="N2371" s="60">
        <v>13.582000000000001</v>
      </c>
    </row>
    <row r="2372" spans="1:14" x14ac:dyDescent="0.4">
      <c r="A2372" s="68">
        <v>106</v>
      </c>
      <c r="B2372" s="5" t="s">
        <v>190</v>
      </c>
      <c r="C2372" s="5">
        <v>2000</v>
      </c>
      <c r="D2372" s="5" t="s">
        <v>249</v>
      </c>
      <c r="E2372" s="5" t="s">
        <v>247</v>
      </c>
      <c r="F2372" s="60">
        <v>1.0742750954165645</v>
      </c>
      <c r="G2372" s="61">
        <v>26654439</v>
      </c>
      <c r="H2372" s="61">
        <v>3.5247200388048014</v>
      </c>
      <c r="I2372" s="61">
        <f>(I2027+I2119+I2257)/3</f>
        <v>94.497244865104506</v>
      </c>
      <c r="J2372" s="61">
        <v>809696760.03296804</v>
      </c>
      <c r="K2372" s="61">
        <v>35.538032162317812</v>
      </c>
      <c r="L2372" s="61">
        <v>1941.3182597170021</v>
      </c>
      <c r="M2372" s="61">
        <v>18.112921561197421</v>
      </c>
      <c r="N2372" s="60">
        <v>73.042000000000002</v>
      </c>
    </row>
    <row r="2373" spans="1:14" x14ac:dyDescent="0.4">
      <c r="A2373" s="68">
        <v>106</v>
      </c>
      <c r="B2373" s="5" t="s">
        <v>190</v>
      </c>
      <c r="C2373" s="5">
        <v>2001</v>
      </c>
      <c r="D2373" s="5" t="s">
        <v>249</v>
      </c>
      <c r="E2373" s="5" t="s">
        <v>247</v>
      </c>
      <c r="F2373" s="60">
        <v>0.98231683845390705</v>
      </c>
      <c r="G2373" s="61">
        <v>27014909</v>
      </c>
      <c r="H2373" s="61">
        <v>0.45524830290204932</v>
      </c>
      <c r="I2373" s="61">
        <f>(I2120+I2028+I2258)/3</f>
        <v>95.565348476189584</v>
      </c>
      <c r="J2373" s="61">
        <v>1144260000</v>
      </c>
      <c r="K2373" s="61">
        <v>35.064401431021167</v>
      </c>
      <c r="L2373" s="61">
        <v>1925.9794203047468</v>
      </c>
      <c r="M2373" s="61">
        <v>17.755856966707771</v>
      </c>
      <c r="N2373" s="60">
        <v>73.447999999999993</v>
      </c>
    </row>
    <row r="2374" spans="1:14" x14ac:dyDescent="0.4">
      <c r="A2374" s="68">
        <v>106</v>
      </c>
      <c r="B2374" s="5" t="s">
        <v>190</v>
      </c>
      <c r="C2374" s="5">
        <v>2002</v>
      </c>
      <c r="D2374" s="5" t="s">
        <v>249</v>
      </c>
      <c r="E2374" s="5" t="s">
        <v>247</v>
      </c>
      <c r="F2374" s="60">
        <v>1.014505367081304</v>
      </c>
      <c r="G2374" s="61">
        <v>27334503</v>
      </c>
      <c r="H2374" s="61">
        <v>0.10901702378551192</v>
      </c>
      <c r="I2374" s="61">
        <f>(I2029+I2121+I2259)/3</f>
        <v>92.569149106959003</v>
      </c>
      <c r="J2374" s="61">
        <v>2155836814.7334599</v>
      </c>
      <c r="K2374" s="61">
        <v>35.24918133176952</v>
      </c>
      <c r="L2374" s="61">
        <v>2003.9710806185458</v>
      </c>
      <c r="M2374" s="61">
        <v>19.161442006269596</v>
      </c>
      <c r="N2374" s="60">
        <v>73.849999999999994</v>
      </c>
    </row>
    <row r="2375" spans="1:14" x14ac:dyDescent="0.4">
      <c r="A2375" s="68">
        <v>106</v>
      </c>
      <c r="B2375" s="5" t="s">
        <v>190</v>
      </c>
      <c r="C2375" s="5">
        <v>2003</v>
      </c>
      <c r="D2375" s="5" t="s">
        <v>249</v>
      </c>
      <c r="E2375" s="5" t="s">
        <v>247</v>
      </c>
      <c r="F2375" s="60">
        <v>0.98314320487156148</v>
      </c>
      <c r="G2375" s="61">
        <v>27623341</v>
      </c>
      <c r="H2375" s="61">
        <v>1.8037246653412922</v>
      </c>
      <c r="I2375" s="61">
        <f>(I2122+I2030+I2260)/3</f>
        <v>90.732023528362035</v>
      </c>
      <c r="J2375" s="61">
        <v>1335007073.0402</v>
      </c>
      <c r="K2375" s="61">
        <v>37.6246103251002</v>
      </c>
      <c r="L2375" s="61">
        <v>2126.1378238739148</v>
      </c>
      <c r="M2375" s="61">
        <v>19.581825492561318</v>
      </c>
      <c r="N2375" s="60">
        <v>74.248999999999995</v>
      </c>
    </row>
    <row r="2376" spans="1:14" x14ac:dyDescent="0.4">
      <c r="A2376" s="68">
        <v>106</v>
      </c>
      <c r="B2376" s="5" t="s">
        <v>190</v>
      </c>
      <c r="C2376" s="5">
        <v>2004</v>
      </c>
      <c r="D2376" s="5" t="s">
        <v>249</v>
      </c>
      <c r="E2376" s="5" t="s">
        <v>247</v>
      </c>
      <c r="F2376" s="60">
        <v>1.1198537200466439</v>
      </c>
      <c r="G2376" s="61">
        <v>27893911</v>
      </c>
      <c r="H2376" s="61">
        <v>6.2790385771050552</v>
      </c>
      <c r="I2376" s="61">
        <f>(I2031+I2123+I2261)/3</f>
        <v>94.614312976779999</v>
      </c>
      <c r="J2376" s="61">
        <v>1599038388.9649999</v>
      </c>
      <c r="K2376" s="61">
        <v>41.936078267927265</v>
      </c>
      <c r="L2376" s="61">
        <v>2393.6658971045217</v>
      </c>
      <c r="M2376" s="61">
        <v>23.922114047287902</v>
      </c>
      <c r="N2376" s="60">
        <v>74.644000000000005</v>
      </c>
    </row>
    <row r="2377" spans="1:14" x14ac:dyDescent="0.4">
      <c r="A2377" s="68">
        <v>106</v>
      </c>
      <c r="B2377" s="5" t="s">
        <v>190</v>
      </c>
      <c r="C2377" s="5">
        <v>2005</v>
      </c>
      <c r="D2377" s="5" t="s">
        <v>249</v>
      </c>
      <c r="E2377" s="5" t="s">
        <v>247</v>
      </c>
      <c r="F2377" s="60">
        <v>1.1117171695568171</v>
      </c>
      <c r="G2377" s="61">
        <v>28147267</v>
      </c>
      <c r="H2377" s="61">
        <v>3.5037224004985887</v>
      </c>
      <c r="I2377" s="61">
        <f>(I2124+I2032+I2262)/3</f>
        <v>92.633885836443483</v>
      </c>
      <c r="J2377" s="61">
        <v>2578719365.1100001</v>
      </c>
      <c r="K2377" s="61">
        <v>47.357317476839391</v>
      </c>
      <c r="L2377" s="61">
        <v>2702.2377007546083</v>
      </c>
      <c r="M2377" s="61">
        <v>25.890985324947589</v>
      </c>
      <c r="N2377" s="60">
        <v>75.034000000000006</v>
      </c>
    </row>
    <row r="2378" spans="1:14" x14ac:dyDescent="0.4">
      <c r="A2378" s="68">
        <v>106</v>
      </c>
      <c r="B2378" s="5" t="s">
        <v>190</v>
      </c>
      <c r="C2378" s="5">
        <v>2006</v>
      </c>
      <c r="D2378" s="5" t="s">
        <v>249</v>
      </c>
      <c r="E2378" s="5" t="s">
        <v>247</v>
      </c>
      <c r="F2378" s="60">
        <v>1.0867698541965178</v>
      </c>
      <c r="G2378" s="61">
        <v>28381078</v>
      </c>
      <c r="H2378" s="61">
        <v>7.656248078896823</v>
      </c>
      <c r="I2378" s="61">
        <f>(I2263+I2125+I2033)/3</f>
        <v>92.881808852621589</v>
      </c>
      <c r="J2378" s="61">
        <v>3466531061.2732201</v>
      </c>
      <c r="K2378" s="61">
        <v>51.785056033844235</v>
      </c>
      <c r="L2378" s="61">
        <v>3123.3201593592744</v>
      </c>
      <c r="M2378" s="61">
        <v>24.803711634546747</v>
      </c>
      <c r="N2378" s="60">
        <v>75.421000000000006</v>
      </c>
    </row>
    <row r="2379" spans="1:14" x14ac:dyDescent="0.4">
      <c r="A2379" s="68">
        <v>106</v>
      </c>
      <c r="B2379" s="5" t="s">
        <v>190</v>
      </c>
      <c r="C2379" s="5">
        <v>2007</v>
      </c>
      <c r="D2379" s="5" t="s">
        <v>249</v>
      </c>
      <c r="E2379" s="5" t="s">
        <v>247</v>
      </c>
      <c r="F2379" s="60">
        <v>1.1820958926185159</v>
      </c>
      <c r="G2379" s="61">
        <v>28600387</v>
      </c>
      <c r="H2379" s="61">
        <v>1.4906759545390429</v>
      </c>
      <c r="I2379" s="61">
        <f>(I2034+I2126+I2264)/3</f>
        <v>95.76306195189143</v>
      </c>
      <c r="J2379" s="61">
        <v>5490961307.0895205</v>
      </c>
      <c r="K2379" s="61">
        <v>55.688113283681531</v>
      </c>
      <c r="L2379" s="61">
        <v>3572.3635887911419</v>
      </c>
      <c r="M2379" s="61">
        <v>25.461015852474926</v>
      </c>
      <c r="N2379" s="60">
        <v>75.802999999999997</v>
      </c>
    </row>
    <row r="2380" spans="1:14" x14ac:dyDescent="0.4">
      <c r="A2380" s="68">
        <v>106</v>
      </c>
      <c r="B2380" s="5" t="s">
        <v>190</v>
      </c>
      <c r="C2380" s="5">
        <v>2008</v>
      </c>
      <c r="D2380" s="5" t="s">
        <v>249</v>
      </c>
      <c r="E2380" s="5" t="s">
        <v>247</v>
      </c>
      <c r="F2380" s="60">
        <v>1.3293186862474151</v>
      </c>
      <c r="G2380" s="61">
        <v>28806185</v>
      </c>
      <c r="H2380" s="61">
        <v>1.1032762920285535</v>
      </c>
      <c r="I2380" s="61">
        <f>(I2127+I2035+I2265)/3</f>
        <v>101.767907656997</v>
      </c>
      <c r="J2380" s="61">
        <v>6923651284.6257896</v>
      </c>
      <c r="K2380" s="61">
        <v>58.433767389905277</v>
      </c>
      <c r="L2380" s="61">
        <v>4184.8859824874908</v>
      </c>
      <c r="M2380" s="61">
        <v>28.267045454545446</v>
      </c>
      <c r="N2380" s="60">
        <v>76.052000000000007</v>
      </c>
    </row>
    <row r="2381" spans="1:14" x14ac:dyDescent="0.4">
      <c r="A2381" s="68">
        <v>106</v>
      </c>
      <c r="B2381" s="5" t="s">
        <v>190</v>
      </c>
      <c r="C2381" s="5">
        <v>2009</v>
      </c>
      <c r="D2381" s="5" t="s">
        <v>249</v>
      </c>
      <c r="E2381" s="5" t="s">
        <v>247</v>
      </c>
      <c r="F2381" s="60">
        <v>1.4192194606658561</v>
      </c>
      <c r="G2381" s="61">
        <v>29009326</v>
      </c>
      <c r="H2381" s="61">
        <v>2.0636983344061548</v>
      </c>
      <c r="I2381" s="61">
        <f>(I2128+I2036+I2266)/3</f>
        <v>101.67086113812626</v>
      </c>
      <c r="J2381" s="61">
        <v>6430652960.9118404</v>
      </c>
      <c r="K2381" s="61">
        <v>48.111929615351855</v>
      </c>
      <c r="L2381" s="61">
        <v>4164.9704829915499</v>
      </c>
      <c r="M2381" s="61">
        <v>29.609976120987003</v>
      </c>
      <c r="N2381" s="60">
        <v>76.241</v>
      </c>
    </row>
    <row r="2382" spans="1:14" x14ac:dyDescent="0.4">
      <c r="A2382" s="68">
        <v>106</v>
      </c>
      <c r="B2382" s="5" t="s">
        <v>190</v>
      </c>
      <c r="C2382" s="5">
        <v>2010</v>
      </c>
      <c r="D2382" s="5" t="s">
        <v>249</v>
      </c>
      <c r="E2382" s="5" t="s">
        <v>247</v>
      </c>
      <c r="F2382" s="60">
        <v>1.5394854225029364</v>
      </c>
      <c r="G2382" s="61">
        <v>29229572</v>
      </c>
      <c r="H2382" s="61">
        <v>5.7107285940752206</v>
      </c>
      <c r="I2382" s="61">
        <v>100</v>
      </c>
      <c r="J2382" s="61">
        <v>8454627587.9105902</v>
      </c>
      <c r="K2382" s="61">
        <v>51.672808937003346</v>
      </c>
      <c r="L2382" s="61">
        <v>5047.204643322495</v>
      </c>
      <c r="M2382" s="61">
        <v>34.996349476758333</v>
      </c>
      <c r="N2382" s="60">
        <v>76.430000000000007</v>
      </c>
    </row>
    <row r="2383" spans="1:14" x14ac:dyDescent="0.4">
      <c r="A2383" s="68">
        <v>106</v>
      </c>
      <c r="B2383" s="5" t="s">
        <v>190</v>
      </c>
      <c r="C2383" s="5">
        <v>2011</v>
      </c>
      <c r="D2383" s="5" t="s">
        <v>249</v>
      </c>
      <c r="E2383" s="5" t="s">
        <v>247</v>
      </c>
      <c r="F2383" s="60">
        <v>1.6428474915004454</v>
      </c>
      <c r="G2383" s="61">
        <v>29477721</v>
      </c>
      <c r="H2383" s="61">
        <v>6.7457871247569017</v>
      </c>
      <c r="I2383" s="61">
        <f>(I2130+I2038+I2268)/3</f>
        <v>101.47027556433385</v>
      </c>
      <c r="J2383" s="61">
        <v>7682261108.5785398</v>
      </c>
      <c r="K2383" s="61">
        <v>55.988280283860661</v>
      </c>
      <c r="L2383" s="61">
        <v>5826.8323065607783</v>
      </c>
      <c r="M2383" s="61">
        <v>36.092265943012215</v>
      </c>
      <c r="N2383" s="60">
        <v>76.617000000000004</v>
      </c>
    </row>
    <row r="2384" spans="1:14" x14ac:dyDescent="0.4">
      <c r="A2384" s="68">
        <v>106</v>
      </c>
      <c r="B2384" s="5" t="s">
        <v>190</v>
      </c>
      <c r="C2384" s="5">
        <v>2012</v>
      </c>
      <c r="D2384" s="5" t="s">
        <v>249</v>
      </c>
      <c r="E2384" s="5" t="s">
        <v>247</v>
      </c>
      <c r="F2384" s="60">
        <v>1.6175215059273591</v>
      </c>
      <c r="G2384" s="61">
        <v>29749589</v>
      </c>
      <c r="H2384" s="61">
        <v>1.202584940227382</v>
      </c>
      <c r="I2384" s="61">
        <f>(I2131+I2039+I2269)/3</f>
        <v>102.67169950696189</v>
      </c>
      <c r="J2384" s="61">
        <v>14182387604.310301</v>
      </c>
      <c r="K2384" s="61">
        <v>52.619895263229367</v>
      </c>
      <c r="L2384" s="61">
        <v>6475.720442678492</v>
      </c>
      <c r="M2384" s="61">
        <v>34.56818181818182</v>
      </c>
      <c r="N2384" s="60">
        <v>76.804000000000002</v>
      </c>
    </row>
    <row r="2385" spans="1:14" x14ac:dyDescent="0.4">
      <c r="A2385" s="68">
        <v>106</v>
      </c>
      <c r="B2385" s="5" t="s">
        <v>190</v>
      </c>
      <c r="C2385" s="5">
        <v>2013</v>
      </c>
      <c r="D2385" s="5" t="s">
        <v>249</v>
      </c>
      <c r="E2385" s="5" t="s">
        <v>247</v>
      </c>
      <c r="F2385" s="60">
        <v>1.6562540811787845</v>
      </c>
      <c r="G2385" s="61">
        <v>30038809</v>
      </c>
      <c r="H2385" s="61">
        <v>1.0572343514957652</v>
      </c>
      <c r="I2385" s="61">
        <f>(I2132+I2040+I2270)/3</f>
        <v>102.35466017528613</v>
      </c>
      <c r="J2385" s="61">
        <v>9570622714.0079098</v>
      </c>
      <c r="K2385" s="61">
        <v>49.787142447144362</v>
      </c>
      <c r="L2385" s="61">
        <v>6697.1877470705249</v>
      </c>
      <c r="M2385" s="61">
        <v>29.393398751115075</v>
      </c>
      <c r="N2385" s="60">
        <v>76.989000000000004</v>
      </c>
    </row>
    <row r="2386" spans="1:14" x14ac:dyDescent="0.4">
      <c r="A2386" s="68">
        <v>106</v>
      </c>
      <c r="B2386" s="5" t="s">
        <v>190</v>
      </c>
      <c r="C2386" s="5">
        <v>2014</v>
      </c>
      <c r="D2386" s="5" t="s">
        <v>249</v>
      </c>
      <c r="E2386" s="5" t="s">
        <v>247</v>
      </c>
      <c r="F2386" s="60">
        <v>1.7515940511335741</v>
      </c>
      <c r="G2386" s="61">
        <v>30353951</v>
      </c>
      <c r="H2386" s="61">
        <v>2.4324410850177856</v>
      </c>
      <c r="I2386" s="61">
        <f>(I2041+I2133+I2271)/3</f>
        <v>98.708900616929398</v>
      </c>
      <c r="J2386" s="61">
        <v>4262751633.5574698</v>
      </c>
      <c r="K2386" s="61">
        <v>46.853121091289921</v>
      </c>
      <c r="L2386" s="61">
        <v>6614.83081997934</v>
      </c>
      <c r="M2386" s="61">
        <v>34.421427076794309</v>
      </c>
      <c r="N2386" s="60">
        <v>77.173000000000002</v>
      </c>
    </row>
    <row r="2387" spans="1:14" x14ac:dyDescent="0.4">
      <c r="A2387" s="68">
        <v>106</v>
      </c>
      <c r="B2387" s="5" t="s">
        <v>190</v>
      </c>
      <c r="C2387" s="5">
        <v>2015</v>
      </c>
      <c r="D2387" s="5" t="s">
        <v>249</v>
      </c>
      <c r="E2387" s="5" t="s">
        <v>247</v>
      </c>
      <c r="F2387" s="60">
        <v>1.7763005780535033</v>
      </c>
      <c r="G2387" s="61">
        <v>30711863</v>
      </c>
      <c r="H2387" s="61">
        <v>2.6905209007433086</v>
      </c>
      <c r="I2387" s="61">
        <f>(I2134+I2042+I2272)/3</f>
        <v>96.085238986003716</v>
      </c>
      <c r="J2387" s="61">
        <v>7336859044.5177803</v>
      </c>
      <c r="K2387" s="61">
        <v>45.162768689114777</v>
      </c>
      <c r="L2387" s="61">
        <v>6180.1192681023267</v>
      </c>
      <c r="M2387" s="61">
        <f t="shared" ref="M2387:M2394" si="104">(M2386+M2385+M2384)/3</f>
        <v>32.794335882030403</v>
      </c>
      <c r="N2387" s="60">
        <v>77.356999999999999</v>
      </c>
    </row>
    <row r="2388" spans="1:14" x14ac:dyDescent="0.4">
      <c r="A2388" s="68">
        <v>106</v>
      </c>
      <c r="B2388" s="5" t="s">
        <v>190</v>
      </c>
      <c r="C2388" s="5">
        <v>2016</v>
      </c>
      <c r="D2388" s="5" t="s">
        <v>249</v>
      </c>
      <c r="E2388" s="5" t="s">
        <v>247</v>
      </c>
      <c r="F2388" s="60">
        <v>1.8263804846974954</v>
      </c>
      <c r="G2388" s="61">
        <v>31132779</v>
      </c>
      <c r="H2388" s="61">
        <v>3.0808826903773365</v>
      </c>
      <c r="I2388" s="61">
        <f>(I2273+I2043+I2135)/3</f>
        <v>96.067509663081253</v>
      </c>
      <c r="J2388" s="61">
        <v>6805247718.1801596</v>
      </c>
      <c r="K2388" s="61">
        <v>45.388841196415449</v>
      </c>
      <c r="L2388" s="61">
        <v>6163.8604247432786</v>
      </c>
      <c r="M2388" s="61">
        <f t="shared" si="104"/>
        <v>32.203053903313261</v>
      </c>
      <c r="N2388" s="60">
        <v>77.539000000000001</v>
      </c>
    </row>
    <row r="2389" spans="1:14" x14ac:dyDescent="0.4">
      <c r="A2389" s="68">
        <v>106</v>
      </c>
      <c r="B2389" s="5" t="s">
        <v>190</v>
      </c>
      <c r="C2389" s="5">
        <v>2017</v>
      </c>
      <c r="D2389" s="5" t="s">
        <v>249</v>
      </c>
      <c r="E2389" s="5" t="s">
        <v>247</v>
      </c>
      <c r="F2389" s="60">
        <v>1.7172430128111305</v>
      </c>
      <c r="G2389" s="61">
        <v>31605486</v>
      </c>
      <c r="H2389" s="61">
        <v>3.6156582610597354</v>
      </c>
      <c r="I2389" s="61">
        <f>(I2044+I2136+I2274)/3</f>
        <v>98.620507496615616</v>
      </c>
      <c r="J2389" s="61">
        <v>7413409959.49823</v>
      </c>
      <c r="K2389" s="61">
        <v>47.513550361997062</v>
      </c>
      <c r="L2389" s="61">
        <v>6676.3087927491633</v>
      </c>
      <c r="M2389" s="61">
        <f t="shared" si="104"/>
        <v>33.139605620712665</v>
      </c>
      <c r="N2389" s="60">
        <v>77.72</v>
      </c>
    </row>
    <row r="2390" spans="1:14" x14ac:dyDescent="0.4">
      <c r="A2390" s="68">
        <v>106</v>
      </c>
      <c r="B2390" s="5" t="s">
        <v>190</v>
      </c>
      <c r="C2390" s="5">
        <v>2018</v>
      </c>
      <c r="D2390" s="5" t="s">
        <v>249</v>
      </c>
      <c r="E2390" s="5" t="s">
        <v>247</v>
      </c>
      <c r="F2390" s="60">
        <v>1.6951308821056204</v>
      </c>
      <c r="G2390" s="61">
        <v>32203944</v>
      </c>
      <c r="H2390" s="61">
        <v>2.2774153176213332</v>
      </c>
      <c r="I2390" s="61">
        <f>(I2137+I2045+I2275)/3</f>
        <v>102.35482688461802</v>
      </c>
      <c r="J2390" s="61">
        <v>5872657139.1700802</v>
      </c>
      <c r="K2390" s="61">
        <v>48.631470171736005</v>
      </c>
      <c r="L2390" s="61">
        <v>6912.1039876120549</v>
      </c>
      <c r="M2390" s="61">
        <f t="shared" si="104"/>
        <v>32.712331802018774</v>
      </c>
      <c r="N2390" s="60">
        <v>77.906999999999996</v>
      </c>
    </row>
    <row r="2391" spans="1:14" x14ac:dyDescent="0.4">
      <c r="A2391" s="68">
        <v>106</v>
      </c>
      <c r="B2391" s="5" t="s">
        <v>190</v>
      </c>
      <c r="C2391" s="5">
        <v>2019</v>
      </c>
      <c r="D2391" s="5" t="s">
        <v>249</v>
      </c>
      <c r="E2391" s="5" t="s">
        <v>247</v>
      </c>
      <c r="F2391" s="60">
        <v>1.7356417746902262</v>
      </c>
      <c r="G2391" s="61">
        <v>32824861</v>
      </c>
      <c r="H2391" s="61">
        <v>1.8722162677549505</v>
      </c>
      <c r="I2391" s="61">
        <f>(I2138+I2529+I2276)/3</f>
        <v>97.700709707297051</v>
      </c>
      <c r="J2391" s="61">
        <v>4760357406.6111002</v>
      </c>
      <c r="K2391" s="61">
        <v>46.943505375440949</v>
      </c>
      <c r="L2391" s="61">
        <v>6955.8808244809561</v>
      </c>
      <c r="M2391" s="61">
        <f t="shared" si="104"/>
        <v>32.684997108681564</v>
      </c>
      <c r="N2391" s="60">
        <v>78.099000000000004</v>
      </c>
    </row>
    <row r="2392" spans="1:14" x14ac:dyDescent="0.4">
      <c r="A2392" s="68">
        <v>106</v>
      </c>
      <c r="B2392" s="5" t="s">
        <v>190</v>
      </c>
      <c r="C2392" s="5">
        <v>2020</v>
      </c>
      <c r="D2392" s="5" t="s">
        <v>249</v>
      </c>
      <c r="E2392" s="5" t="s">
        <v>247</v>
      </c>
      <c r="F2392" s="60">
        <v>1.3985660186190825</v>
      </c>
      <c r="G2392" s="61">
        <v>33304756</v>
      </c>
      <c r="H2392" s="61">
        <v>3.921897615398791</v>
      </c>
      <c r="I2392" s="61">
        <f>(I2047+I2139+I2277)/3</f>
        <v>103.89324871274285</v>
      </c>
      <c r="J2392" s="61">
        <v>791099206.41222405</v>
      </c>
      <c r="K2392" s="61">
        <v>43.834682875339162</v>
      </c>
      <c r="L2392" s="61">
        <v>6063.6269227904704</v>
      </c>
      <c r="M2392" s="61">
        <f t="shared" si="104"/>
        <v>32.845644843804337</v>
      </c>
      <c r="N2392" s="60">
        <v>78.296999999999997</v>
      </c>
    </row>
    <row r="2393" spans="1:14" x14ac:dyDescent="0.4">
      <c r="A2393" s="68">
        <v>106</v>
      </c>
      <c r="B2393" s="5" t="s">
        <v>190</v>
      </c>
      <c r="C2393" s="5">
        <v>2021</v>
      </c>
      <c r="D2393" s="5" t="s">
        <v>249</v>
      </c>
      <c r="E2393" s="5" t="s">
        <v>247</v>
      </c>
      <c r="F2393" s="60">
        <f>(F2390+F2391+F2392)/3</f>
        <v>1.609779558471643</v>
      </c>
      <c r="G2393" s="61">
        <v>33715471</v>
      </c>
      <c r="H2393" s="61">
        <v>8.451485678839731</v>
      </c>
      <c r="I2393" s="61">
        <f>(I2140+I2048+I2278)/3</f>
        <v>106.79997137103409</v>
      </c>
      <c r="J2393" s="61">
        <v>7419858360.1938</v>
      </c>
      <c r="K2393" s="61">
        <v>55.969539790980583</v>
      </c>
      <c r="L2393" s="61">
        <v>6635.4641480917307</v>
      </c>
      <c r="M2393" s="61">
        <f t="shared" si="104"/>
        <v>32.747657918168223</v>
      </c>
      <c r="N2393" s="60">
        <v>78.5</v>
      </c>
    </row>
    <row r="2394" spans="1:14" x14ac:dyDescent="0.4">
      <c r="A2394" s="68">
        <v>106</v>
      </c>
      <c r="B2394" s="5" t="s">
        <v>190</v>
      </c>
      <c r="C2394" s="5">
        <v>2022</v>
      </c>
      <c r="D2394" s="5" t="s">
        <v>249</v>
      </c>
      <c r="E2394" s="5" t="s">
        <v>247</v>
      </c>
      <c r="F2394" s="60">
        <f>(F2391+F2392+F2393)/3</f>
        <v>1.5813291172603172</v>
      </c>
      <c r="G2394" s="61">
        <v>34049588</v>
      </c>
      <c r="H2394" s="61">
        <v>4.3846587797155507</v>
      </c>
      <c r="I2394" s="61">
        <f>(I2141+I2049+I2279)/3</f>
        <v>117.78688524023751</v>
      </c>
      <c r="J2394" s="61">
        <v>10848486727.559401</v>
      </c>
      <c r="K2394" s="61">
        <v>58.412570819398709</v>
      </c>
      <c r="L2394" s="61">
        <v>7125.8299313574607</v>
      </c>
      <c r="M2394" s="61">
        <f t="shared" si="104"/>
        <v>32.759433290218034</v>
      </c>
      <c r="N2394" s="60">
        <v>78.707999999999998</v>
      </c>
    </row>
    <row r="2395" spans="1:14" hidden="1" x14ac:dyDescent="0.4">
      <c r="A2395" s="67">
        <v>107</v>
      </c>
      <c r="B2395" s="5" t="s">
        <v>8</v>
      </c>
      <c r="C2395" s="5">
        <v>2000</v>
      </c>
      <c r="D2395" s="5" t="s">
        <v>250</v>
      </c>
      <c r="E2395" s="5" t="s">
        <v>247</v>
      </c>
      <c r="F2395" s="60">
        <v>0.92283786406983659</v>
      </c>
      <c r="G2395" s="61">
        <v>77958223</v>
      </c>
      <c r="H2395" s="61">
        <v>5.8169335593727567</v>
      </c>
      <c r="I2395" s="61">
        <v>91.591264048888306</v>
      </c>
      <c r="J2395" s="61">
        <v>1487000000</v>
      </c>
      <c r="K2395" s="61">
        <v>85.153368584363903</v>
      </c>
      <c r="L2395" s="61">
        <v>1073.2644361933176</v>
      </c>
      <c r="M2395" s="61">
        <v>37.454118337982671</v>
      </c>
      <c r="N2395" s="60">
        <v>46.134999999999998</v>
      </c>
    </row>
    <row r="2396" spans="1:14" hidden="1" x14ac:dyDescent="0.4">
      <c r="A2396" s="67">
        <v>107</v>
      </c>
      <c r="B2396" s="5" t="s">
        <v>8</v>
      </c>
      <c r="C2396" s="5">
        <v>2001</v>
      </c>
      <c r="D2396" s="5" t="s">
        <v>250</v>
      </c>
      <c r="E2396" s="5" t="s">
        <v>247</v>
      </c>
      <c r="F2396" s="60">
        <v>0.88236284777327878</v>
      </c>
      <c r="G2396" s="61">
        <v>79626086</v>
      </c>
      <c r="H2396" s="61">
        <v>5.6188622657626439</v>
      </c>
      <c r="I2396" s="61">
        <v>86.434087597918705</v>
      </c>
      <c r="J2396" s="61">
        <v>760000000</v>
      </c>
      <c r="K2396" s="61">
        <v>84.900388623753074</v>
      </c>
      <c r="L2396" s="61">
        <v>991.14798205136867</v>
      </c>
      <c r="M2396" s="61">
        <v>37.223695844385503</v>
      </c>
      <c r="N2396" s="60">
        <v>46.05</v>
      </c>
    </row>
    <row r="2397" spans="1:14" hidden="1" x14ac:dyDescent="0.4">
      <c r="A2397" s="67">
        <v>107</v>
      </c>
      <c r="B2397" s="5" t="s">
        <v>8</v>
      </c>
      <c r="C2397" s="5">
        <v>2002</v>
      </c>
      <c r="D2397" s="5" t="s">
        <v>250</v>
      </c>
      <c r="E2397" s="5" t="s">
        <v>247</v>
      </c>
      <c r="F2397" s="60">
        <v>0.87662789652264483</v>
      </c>
      <c r="G2397" s="61">
        <v>81285572</v>
      </c>
      <c r="H2397" s="61">
        <v>4.2310918137205817</v>
      </c>
      <c r="I2397" s="61">
        <v>86.743192275548495</v>
      </c>
      <c r="J2397" s="61">
        <v>1769000000</v>
      </c>
      <c r="K2397" s="61">
        <v>83.844804093778933</v>
      </c>
      <c r="L2397" s="61">
        <v>1037.1747877660625</v>
      </c>
      <c r="M2397" s="61">
        <v>36.91455932964238</v>
      </c>
      <c r="N2397" s="60">
        <v>45.965000000000003</v>
      </c>
    </row>
    <row r="2398" spans="1:14" hidden="1" x14ac:dyDescent="0.4">
      <c r="A2398" s="67">
        <v>107</v>
      </c>
      <c r="B2398" s="5" t="s">
        <v>8</v>
      </c>
      <c r="C2398" s="5">
        <v>2003</v>
      </c>
      <c r="D2398" s="5" t="s">
        <v>250</v>
      </c>
      <c r="E2398" s="5" t="s">
        <v>247</v>
      </c>
      <c r="F2398" s="60">
        <v>0.88183504019762415</v>
      </c>
      <c r="G2398" s="61">
        <v>82942837</v>
      </c>
      <c r="H2398" s="61">
        <v>3.1921313294937192</v>
      </c>
      <c r="I2398" s="61">
        <v>79.399052064581198</v>
      </c>
      <c r="J2398" s="61">
        <v>492000000</v>
      </c>
      <c r="K2398" s="61">
        <v>87.574644363663595</v>
      </c>
      <c r="L2398" s="61">
        <v>1049.3864946315648</v>
      </c>
      <c r="M2398" s="61">
        <v>38.965367338066947</v>
      </c>
      <c r="N2398" s="60">
        <v>45.88</v>
      </c>
    </row>
    <row r="2399" spans="1:14" hidden="1" x14ac:dyDescent="0.4">
      <c r="A2399" s="67">
        <v>107</v>
      </c>
      <c r="B2399" s="5" t="s">
        <v>8</v>
      </c>
      <c r="C2399" s="5">
        <v>2004</v>
      </c>
      <c r="D2399" s="5" t="s">
        <v>250</v>
      </c>
      <c r="E2399" s="5" t="s">
        <v>247</v>
      </c>
      <c r="F2399" s="60">
        <v>0.88311673453161088</v>
      </c>
      <c r="G2399" s="61">
        <v>84607501</v>
      </c>
      <c r="H2399" s="61">
        <v>5.8907585340695334</v>
      </c>
      <c r="I2399" s="61">
        <v>76.016030863788302</v>
      </c>
      <c r="J2399" s="61">
        <v>592000000</v>
      </c>
      <c r="K2399" s="61">
        <v>87.125284823204836</v>
      </c>
      <c r="L2399" s="61">
        <v>1122.8555218210668</v>
      </c>
      <c r="M2399" s="61">
        <v>39.285207771947242</v>
      </c>
      <c r="N2399" s="60">
        <v>45.795000000000002</v>
      </c>
    </row>
    <row r="2400" spans="1:14" hidden="1" x14ac:dyDescent="0.4">
      <c r="A2400" s="67">
        <v>107</v>
      </c>
      <c r="B2400" s="5" t="s">
        <v>8</v>
      </c>
      <c r="C2400" s="5">
        <v>2005</v>
      </c>
      <c r="D2400" s="5" t="s">
        <v>250</v>
      </c>
      <c r="E2400" s="5" t="s">
        <v>247</v>
      </c>
      <c r="F2400" s="60">
        <v>0.88324943123360722</v>
      </c>
      <c r="G2400" s="61">
        <v>86261250</v>
      </c>
      <c r="H2400" s="61">
        <v>5.9108934478540931</v>
      </c>
      <c r="I2400" s="61">
        <v>80.034760595228803</v>
      </c>
      <c r="J2400" s="61">
        <v>1664000000</v>
      </c>
      <c r="K2400" s="61">
        <v>83.845674570805116</v>
      </c>
      <c r="L2400" s="61">
        <v>1245.2865836996998</v>
      </c>
      <c r="M2400" s="61">
        <v>42.991046446558478</v>
      </c>
      <c r="N2400" s="60">
        <v>45.71</v>
      </c>
    </row>
    <row r="2401" spans="1:14" hidden="1" x14ac:dyDescent="0.4">
      <c r="A2401" s="67">
        <v>107</v>
      </c>
      <c r="B2401" s="5" t="s">
        <v>8</v>
      </c>
      <c r="C2401" s="5">
        <v>2006</v>
      </c>
      <c r="D2401" s="5" t="s">
        <v>250</v>
      </c>
      <c r="E2401" s="5" t="s">
        <v>247</v>
      </c>
      <c r="F2401" s="60">
        <v>0.7884420160284481</v>
      </c>
      <c r="G2401" s="61">
        <v>87901835</v>
      </c>
      <c r="H2401" s="61">
        <v>5.1115866629503728</v>
      </c>
      <c r="I2401" s="61">
        <v>88.216642967252596</v>
      </c>
      <c r="J2401" s="61">
        <v>2707414996.7996402</v>
      </c>
      <c r="K2401" s="61">
        <v>80.850538672877491</v>
      </c>
      <c r="L2401" s="61">
        <v>1452.2214054811161</v>
      </c>
      <c r="M2401" s="61">
        <v>40.470013734167551</v>
      </c>
      <c r="N2401" s="60">
        <v>45.625</v>
      </c>
    </row>
    <row r="2402" spans="1:14" hidden="1" x14ac:dyDescent="0.4">
      <c r="A2402" s="67">
        <v>107</v>
      </c>
      <c r="B2402" s="5" t="s">
        <v>8</v>
      </c>
      <c r="C2402" s="5">
        <v>2007</v>
      </c>
      <c r="D2402" s="5" t="s">
        <v>250</v>
      </c>
      <c r="E2402" s="5" t="s">
        <v>247</v>
      </c>
      <c r="F2402" s="60">
        <v>0.81788045755482297</v>
      </c>
      <c r="G2402" s="61">
        <v>89561377</v>
      </c>
      <c r="H2402" s="61">
        <v>3.1642897549487543</v>
      </c>
      <c r="I2402" s="61">
        <v>95.325563851149099</v>
      </c>
      <c r="J2402" s="61">
        <v>2918724840.5040698</v>
      </c>
      <c r="K2402" s="61">
        <v>73.6449799920629</v>
      </c>
      <c r="L2402" s="61">
        <v>1741.6035114489493</v>
      </c>
      <c r="M2402" s="61">
        <v>42</v>
      </c>
      <c r="N2402" s="60">
        <v>45.54</v>
      </c>
    </row>
    <row r="2403" spans="1:14" hidden="1" x14ac:dyDescent="0.4">
      <c r="A2403" s="67">
        <v>107</v>
      </c>
      <c r="B2403" s="5" t="s">
        <v>8</v>
      </c>
      <c r="C2403" s="5">
        <v>2008</v>
      </c>
      <c r="D2403" s="5" t="s">
        <v>250</v>
      </c>
      <c r="E2403" s="5" t="s">
        <v>247</v>
      </c>
      <c r="F2403" s="60">
        <v>0.82232862754643632</v>
      </c>
      <c r="G2403" s="61">
        <v>91252326</v>
      </c>
      <c r="H2403" s="61">
        <v>7.1792161831583599</v>
      </c>
      <c r="I2403" s="61">
        <v>97.762502964258204</v>
      </c>
      <c r="J2403" s="61">
        <v>1340027563.2032599</v>
      </c>
      <c r="K2403" s="61">
        <v>67.681070773040105</v>
      </c>
      <c r="L2403" s="61">
        <v>1990.3561288658102</v>
      </c>
      <c r="M2403" s="61">
        <v>44.477234401349072</v>
      </c>
      <c r="N2403" s="60">
        <v>45.454999999999998</v>
      </c>
    </row>
    <row r="2404" spans="1:14" hidden="1" x14ac:dyDescent="0.4">
      <c r="A2404" s="67">
        <v>107</v>
      </c>
      <c r="B2404" s="5" t="s">
        <v>8</v>
      </c>
      <c r="C2404" s="5">
        <v>2009</v>
      </c>
      <c r="D2404" s="5" t="s">
        <v>250</v>
      </c>
      <c r="E2404" s="5" t="s">
        <v>247</v>
      </c>
      <c r="F2404" s="60">
        <v>0.82113398211416311</v>
      </c>
      <c r="G2404" s="61">
        <v>92946951</v>
      </c>
      <c r="H2404" s="61">
        <v>2.7382585664238235</v>
      </c>
      <c r="I2404" s="61">
        <v>96.012892257869794</v>
      </c>
      <c r="J2404" s="61">
        <v>2064620677.7665701</v>
      </c>
      <c r="K2404" s="61">
        <v>60.886590786975837</v>
      </c>
      <c r="L2404" s="61">
        <v>1893.2816406357683</v>
      </c>
      <c r="M2404" s="61">
        <v>43.862841147655701</v>
      </c>
      <c r="N2404" s="60">
        <v>45.371000000000002</v>
      </c>
    </row>
    <row r="2405" spans="1:14" hidden="1" x14ac:dyDescent="0.4">
      <c r="A2405" s="67">
        <v>107</v>
      </c>
      <c r="B2405" s="5" t="s">
        <v>8</v>
      </c>
      <c r="C2405" s="5">
        <v>2010</v>
      </c>
      <c r="D2405" s="5" t="s">
        <v>250</v>
      </c>
      <c r="E2405" s="5" t="s">
        <v>247</v>
      </c>
      <c r="F2405" s="60">
        <v>0.86560287922127455</v>
      </c>
      <c r="G2405" s="61">
        <v>94636700</v>
      </c>
      <c r="H2405" s="61">
        <v>4.3708843597827496</v>
      </c>
      <c r="I2405" s="61">
        <v>100</v>
      </c>
      <c r="J2405" s="61">
        <v>1070386939.91897</v>
      </c>
      <c r="K2405" s="61">
        <v>66.104278513779676</v>
      </c>
      <c r="L2405" s="61">
        <v>2201.7768281347917</v>
      </c>
      <c r="M2405" s="61">
        <v>45.169238749837895</v>
      </c>
      <c r="N2405" s="60">
        <v>45.332000000000001</v>
      </c>
    </row>
    <row r="2406" spans="1:14" hidden="1" x14ac:dyDescent="0.4">
      <c r="A2406" s="67">
        <v>107</v>
      </c>
      <c r="B2406" s="5" t="s">
        <v>8</v>
      </c>
      <c r="C2406" s="5">
        <v>2011</v>
      </c>
      <c r="D2406" s="5" t="s">
        <v>250</v>
      </c>
      <c r="E2406" s="5" t="s">
        <v>247</v>
      </c>
      <c r="F2406" s="60">
        <v>0.85682258863133143</v>
      </c>
      <c r="G2406" s="61">
        <v>96337913</v>
      </c>
      <c r="H2406" s="61">
        <v>3.9188057811050641</v>
      </c>
      <c r="I2406" s="61">
        <v>100.216911016205</v>
      </c>
      <c r="J2406" s="61">
        <v>2007150725.4000299</v>
      </c>
      <c r="K2406" s="61">
        <v>60.795836698708946</v>
      </c>
      <c r="L2406" s="61">
        <v>2431.1999606628151</v>
      </c>
      <c r="M2406" s="61">
        <v>46.128119372266532</v>
      </c>
      <c r="N2406" s="60">
        <v>45.521999999999998</v>
      </c>
    </row>
    <row r="2407" spans="1:14" hidden="1" x14ac:dyDescent="0.4">
      <c r="A2407" s="67">
        <v>107</v>
      </c>
      <c r="B2407" s="5" t="s">
        <v>8</v>
      </c>
      <c r="C2407" s="5">
        <v>2012</v>
      </c>
      <c r="D2407" s="5" t="s">
        <v>250</v>
      </c>
      <c r="E2407" s="5" t="s">
        <v>247</v>
      </c>
      <c r="F2407" s="60">
        <v>0.87894484836056663</v>
      </c>
      <c r="G2407" s="61">
        <v>98032317</v>
      </c>
      <c r="H2407" s="61">
        <v>1.9941761010012726</v>
      </c>
      <c r="I2407" s="61">
        <v>104.75879914978999</v>
      </c>
      <c r="J2407" s="61">
        <v>3215415155.4356699</v>
      </c>
      <c r="K2407" s="61">
        <v>57.842005511216357</v>
      </c>
      <c r="L2407" s="61">
        <v>2671.777521815608</v>
      </c>
      <c r="M2407" s="61">
        <v>47.928846871501428</v>
      </c>
      <c r="N2407" s="60">
        <v>45.712000000000003</v>
      </c>
    </row>
    <row r="2408" spans="1:14" hidden="1" x14ac:dyDescent="0.4">
      <c r="A2408" s="67">
        <v>107</v>
      </c>
      <c r="B2408" s="5" t="s">
        <v>8</v>
      </c>
      <c r="C2408" s="5">
        <v>2013</v>
      </c>
      <c r="D2408" s="5" t="s">
        <v>250</v>
      </c>
      <c r="E2408" s="5" t="s">
        <v>247</v>
      </c>
      <c r="F2408" s="60">
        <v>0.9579137161808664</v>
      </c>
      <c r="G2408" s="61">
        <v>99700107</v>
      </c>
      <c r="H2408" s="61">
        <v>2.061063350422927</v>
      </c>
      <c r="I2408" s="61">
        <v>107.597504969228</v>
      </c>
      <c r="J2408" s="61">
        <v>3737371739.84519</v>
      </c>
      <c r="K2408" s="61">
        <v>55.824781233419607</v>
      </c>
      <c r="L2408" s="61">
        <v>2847.5679427470413</v>
      </c>
      <c r="M2408" s="61">
        <v>49.737811000780994</v>
      </c>
      <c r="N2408" s="60">
        <v>45.902999999999999</v>
      </c>
    </row>
    <row r="2409" spans="1:14" hidden="1" x14ac:dyDescent="0.4">
      <c r="A2409" s="67">
        <v>107</v>
      </c>
      <c r="B2409" s="5" t="s">
        <v>8</v>
      </c>
      <c r="C2409" s="5">
        <v>2014</v>
      </c>
      <c r="D2409" s="5" t="s">
        <v>250</v>
      </c>
      <c r="E2409" s="5" t="s">
        <v>247</v>
      </c>
      <c r="F2409" s="60">
        <v>1.0049079498001685</v>
      </c>
      <c r="G2409" s="61">
        <v>101325201</v>
      </c>
      <c r="H2409" s="61">
        <v>3.0530553080051277</v>
      </c>
      <c r="I2409" s="61">
        <v>106.319073422969</v>
      </c>
      <c r="J2409" s="61">
        <v>5739574024.1318302</v>
      </c>
      <c r="K2409" s="61">
        <v>57.468172086289051</v>
      </c>
      <c r="L2409" s="61">
        <v>2935.9285983040077</v>
      </c>
      <c r="M2409" s="61">
        <v>50.161947549890307</v>
      </c>
      <c r="N2409" s="60">
        <v>46.093000000000004</v>
      </c>
    </row>
    <row r="2410" spans="1:14" hidden="1" x14ac:dyDescent="0.4">
      <c r="A2410" s="67">
        <v>107</v>
      </c>
      <c r="B2410" s="5" t="s">
        <v>8</v>
      </c>
      <c r="C2410" s="5">
        <v>2015</v>
      </c>
      <c r="D2410" s="5" t="s">
        <v>250</v>
      </c>
      <c r="E2410" s="5" t="s">
        <v>247</v>
      </c>
      <c r="F2410" s="60">
        <v>1.0772535140148827</v>
      </c>
      <c r="G2410" s="61">
        <v>103031365</v>
      </c>
      <c r="H2410" s="61">
        <v>-0.71968278932669705</v>
      </c>
      <c r="I2410" s="61">
        <v>111.490541145994</v>
      </c>
      <c r="J2410" s="61">
        <v>5639155961.8738899</v>
      </c>
      <c r="K2410" s="61">
        <v>59.141592104461147</v>
      </c>
      <c r="L2410" s="61">
        <v>2974.2969167371293</v>
      </c>
      <c r="M2410" s="61">
        <f t="shared" ref="M2410:M2417" si="105">(M2409+M2408+M2407)/3</f>
        <v>49.276201807390912</v>
      </c>
      <c r="N2410" s="60">
        <v>46.283999999999999</v>
      </c>
    </row>
    <row r="2411" spans="1:14" hidden="1" x14ac:dyDescent="0.4">
      <c r="A2411" s="67">
        <v>107</v>
      </c>
      <c r="B2411" s="5" t="s">
        <v>8</v>
      </c>
      <c r="C2411" s="5">
        <v>2016</v>
      </c>
      <c r="D2411" s="5" t="s">
        <v>250</v>
      </c>
      <c r="E2411" s="5" t="s">
        <v>247</v>
      </c>
      <c r="F2411" s="60">
        <v>1.1527513074436446</v>
      </c>
      <c r="G2411" s="61">
        <v>104875266</v>
      </c>
      <c r="H2411" s="61">
        <v>1.2803117382458993</v>
      </c>
      <c r="I2411" s="61">
        <v>108.39730522615901</v>
      </c>
      <c r="J2411" s="61">
        <v>8279548274.8850098</v>
      </c>
      <c r="K2411" s="61">
        <v>61.776065766203558</v>
      </c>
      <c r="L2411" s="61">
        <v>3038.1520368446081</v>
      </c>
      <c r="M2411" s="61">
        <f t="shared" si="105"/>
        <v>49.725320119354073</v>
      </c>
      <c r="N2411" s="60">
        <v>46.475000000000001</v>
      </c>
    </row>
    <row r="2412" spans="1:14" hidden="1" x14ac:dyDescent="0.4">
      <c r="A2412" s="67">
        <v>107</v>
      </c>
      <c r="B2412" s="5" t="s">
        <v>8</v>
      </c>
      <c r="C2412" s="5">
        <v>2017</v>
      </c>
      <c r="D2412" s="5" t="s">
        <v>250</v>
      </c>
      <c r="E2412" s="5" t="s">
        <v>247</v>
      </c>
      <c r="F2412" s="60">
        <v>1.2503145420788702</v>
      </c>
      <c r="G2412" s="61">
        <v>106738501</v>
      </c>
      <c r="H2412" s="61">
        <v>2.3202599468014569</v>
      </c>
      <c r="I2412" s="61">
        <v>103.44860276750001</v>
      </c>
      <c r="J2412" s="61">
        <v>10256442398.8834</v>
      </c>
      <c r="K2412" s="61">
        <v>68.168369743496143</v>
      </c>
      <c r="L2412" s="61">
        <v>3077.43441889625</v>
      </c>
      <c r="M2412" s="61">
        <f t="shared" si="105"/>
        <v>49.721156492211769</v>
      </c>
      <c r="N2412" s="60">
        <v>46.682000000000002</v>
      </c>
    </row>
    <row r="2413" spans="1:14" hidden="1" x14ac:dyDescent="0.4">
      <c r="A2413" s="67">
        <v>107</v>
      </c>
      <c r="B2413" s="5" t="s">
        <v>8</v>
      </c>
      <c r="C2413" s="5">
        <v>2018</v>
      </c>
      <c r="D2413" s="5" t="s">
        <v>250</v>
      </c>
      <c r="E2413" s="5" t="s">
        <v>247</v>
      </c>
      <c r="F2413" s="60">
        <v>1.2813907298407436</v>
      </c>
      <c r="G2413" s="61">
        <v>108568836</v>
      </c>
      <c r="H2413" s="61">
        <v>3.7406538308698742</v>
      </c>
      <c r="I2413" s="61">
        <v>100.61098004542001</v>
      </c>
      <c r="J2413" s="61">
        <v>9948598823.9686699</v>
      </c>
      <c r="K2413" s="61">
        <v>72.163398299817487</v>
      </c>
      <c r="L2413" s="61">
        <v>3194.6727013220875</v>
      </c>
      <c r="M2413" s="61">
        <f t="shared" si="105"/>
        <v>49.574226139652247</v>
      </c>
      <c r="N2413" s="60">
        <v>46.906999999999996</v>
      </c>
    </row>
    <row r="2414" spans="1:14" hidden="1" x14ac:dyDescent="0.4">
      <c r="A2414" s="67">
        <v>107</v>
      </c>
      <c r="B2414" s="5" t="s">
        <v>8</v>
      </c>
      <c r="C2414" s="5">
        <v>2019</v>
      </c>
      <c r="D2414" s="5" t="s">
        <v>250</v>
      </c>
      <c r="E2414" s="5" t="s">
        <v>247</v>
      </c>
      <c r="F2414" s="60">
        <v>1.3215277902849847</v>
      </c>
      <c r="G2414" s="61">
        <v>110380804</v>
      </c>
      <c r="H2414" s="61">
        <v>0.69707630104534246</v>
      </c>
      <c r="I2414" s="61">
        <v>105.390991328951</v>
      </c>
      <c r="J2414" s="61">
        <v>8671365873.6568909</v>
      </c>
      <c r="K2414" s="61">
        <v>68.841842258509715</v>
      </c>
      <c r="L2414" s="61">
        <v>3413.8490443041883</v>
      </c>
      <c r="M2414" s="61">
        <f t="shared" si="105"/>
        <v>49.673567583739363</v>
      </c>
      <c r="N2414" s="60">
        <v>47.149000000000001</v>
      </c>
    </row>
    <row r="2415" spans="1:14" hidden="1" x14ac:dyDescent="0.4">
      <c r="A2415" s="67">
        <v>107</v>
      </c>
      <c r="B2415" s="5" t="s">
        <v>8</v>
      </c>
      <c r="C2415" s="5">
        <v>2020</v>
      </c>
      <c r="D2415" s="5" t="s">
        <v>250</v>
      </c>
      <c r="E2415" s="5" t="s">
        <v>247</v>
      </c>
      <c r="F2415" s="60">
        <v>1.1896794516728382</v>
      </c>
      <c r="G2415" s="61">
        <v>112190977</v>
      </c>
      <c r="H2415" s="61">
        <v>1.6504901854718952</v>
      </c>
      <c r="I2415" s="61">
        <v>111.268589711706</v>
      </c>
      <c r="J2415" s="61">
        <v>6822133290.81919</v>
      </c>
      <c r="K2415" s="61">
        <v>58.169560302228149</v>
      </c>
      <c r="L2415" s="61">
        <v>3224.4228112176679</v>
      </c>
      <c r="M2415" s="61">
        <f t="shared" si="105"/>
        <v>49.656316738534457</v>
      </c>
      <c r="N2415" s="60">
        <v>47.408000000000001</v>
      </c>
    </row>
    <row r="2416" spans="1:14" hidden="1" x14ac:dyDescent="0.4">
      <c r="A2416" s="67">
        <v>107</v>
      </c>
      <c r="B2416" s="5" t="s">
        <v>8</v>
      </c>
      <c r="C2416" s="5">
        <v>2021</v>
      </c>
      <c r="D2416" s="5" t="s">
        <v>250</v>
      </c>
      <c r="E2416" s="5" t="s">
        <v>247</v>
      </c>
      <c r="F2416" s="60">
        <f>(F2413+F2414+F2415)/3</f>
        <v>1.2641993239328555</v>
      </c>
      <c r="G2416" s="61">
        <v>113880328</v>
      </c>
      <c r="H2416" s="61">
        <v>2.2824784586430269</v>
      </c>
      <c r="I2416" s="61">
        <v>111.114666656251</v>
      </c>
      <c r="J2416" s="61">
        <v>11983363327.4772</v>
      </c>
      <c r="K2416" s="61">
        <v>63.484610489213757</v>
      </c>
      <c r="L2416" s="61">
        <v>3460.5393816924156</v>
      </c>
      <c r="M2416" s="61">
        <f t="shared" si="105"/>
        <v>49.634703487308684</v>
      </c>
      <c r="N2416" s="60">
        <v>47.683999999999997</v>
      </c>
    </row>
    <row r="2417" spans="1:14" hidden="1" x14ac:dyDescent="0.4">
      <c r="A2417" s="67">
        <v>107</v>
      </c>
      <c r="B2417" s="5" t="s">
        <v>8</v>
      </c>
      <c r="C2417" s="5">
        <v>2022</v>
      </c>
      <c r="D2417" s="5" t="s">
        <v>250</v>
      </c>
      <c r="E2417" s="5" t="s">
        <v>247</v>
      </c>
      <c r="F2417" s="60">
        <f>(F2414+F2415+F2416)/3</f>
        <v>1.2584688552968928</v>
      </c>
      <c r="G2417" s="61">
        <v>115559009</v>
      </c>
      <c r="H2417" s="61">
        <v>5.4810777421441514</v>
      </c>
      <c r="I2417" s="61">
        <v>109.278975507141</v>
      </c>
      <c r="J2417" s="61">
        <v>9365998303.1613503</v>
      </c>
      <c r="K2417" s="61">
        <v>72.416686584362168</v>
      </c>
      <c r="L2417" s="61">
        <v>3498.5098055874009</v>
      </c>
      <c r="M2417" s="61">
        <f t="shared" si="105"/>
        <v>49.654862603194168</v>
      </c>
      <c r="N2417" s="60">
        <v>47.976999999999997</v>
      </c>
    </row>
    <row r="2418" spans="1:14" hidden="1" x14ac:dyDescent="0.4">
      <c r="A2418" s="67">
        <v>108</v>
      </c>
      <c r="B2418" s="5" t="s">
        <v>191</v>
      </c>
      <c r="C2418" s="5">
        <v>2000</v>
      </c>
      <c r="D2418" s="5" t="s">
        <v>251</v>
      </c>
      <c r="E2418" s="5" t="s">
        <v>253</v>
      </c>
      <c r="F2418" s="60">
        <v>7.7309199971593348</v>
      </c>
      <c r="G2418" s="61">
        <v>38258629</v>
      </c>
      <c r="H2418" s="61">
        <v>6.1233628421054362</v>
      </c>
      <c r="I2418" s="61">
        <v>91.687799574888601</v>
      </c>
      <c r="J2418" s="61">
        <v>9335000000</v>
      </c>
      <c r="K2418" s="61">
        <v>60.868583521603028</v>
      </c>
      <c r="L2418" s="61">
        <v>4501.4799612123379</v>
      </c>
      <c r="M2418" s="61">
        <v>59.486984740730506</v>
      </c>
      <c r="N2418" s="60">
        <v>61.716000000000001</v>
      </c>
    </row>
    <row r="2419" spans="1:14" hidden="1" x14ac:dyDescent="0.4">
      <c r="A2419" s="67">
        <v>108</v>
      </c>
      <c r="B2419" s="5" t="s">
        <v>191</v>
      </c>
      <c r="C2419" s="5">
        <v>2001</v>
      </c>
      <c r="D2419" s="5" t="s">
        <v>251</v>
      </c>
      <c r="E2419" s="5" t="s">
        <v>253</v>
      </c>
      <c r="F2419" s="60">
        <v>7.6769194874011442</v>
      </c>
      <c r="G2419" s="61">
        <v>38248076</v>
      </c>
      <c r="H2419" s="61">
        <v>3.1197680938462895</v>
      </c>
      <c r="I2419" s="61">
        <v>103.18019439234099</v>
      </c>
      <c r="J2419" s="61">
        <v>5677000000</v>
      </c>
      <c r="K2419" s="61">
        <v>58.156760685204233</v>
      </c>
      <c r="L2419" s="61">
        <v>4991.2443579951068</v>
      </c>
      <c r="M2419" s="61">
        <v>60.2715527692148</v>
      </c>
      <c r="N2419" s="60">
        <v>61.761000000000003</v>
      </c>
    </row>
    <row r="2420" spans="1:14" hidden="1" x14ac:dyDescent="0.4">
      <c r="A2420" s="67">
        <v>108</v>
      </c>
      <c r="B2420" s="5" t="s">
        <v>191</v>
      </c>
      <c r="C2420" s="5">
        <v>2002</v>
      </c>
      <c r="D2420" s="5" t="s">
        <v>251</v>
      </c>
      <c r="E2420" s="5" t="s">
        <v>253</v>
      </c>
      <c r="F2420" s="60">
        <v>7.5154999832070652</v>
      </c>
      <c r="G2420" s="61">
        <v>38230364</v>
      </c>
      <c r="H2420" s="61">
        <v>1.8502203311287388</v>
      </c>
      <c r="I2420" s="61">
        <v>98.861614411480204</v>
      </c>
      <c r="J2420" s="61">
        <v>4091000000</v>
      </c>
      <c r="K2420" s="61">
        <v>60.987375248395125</v>
      </c>
      <c r="L2420" s="61">
        <v>5207.1293042069974</v>
      </c>
      <c r="M2420" s="61">
        <v>59.43326140021933</v>
      </c>
      <c r="N2420" s="60">
        <v>61.786999999999999</v>
      </c>
    </row>
    <row r="2421" spans="1:14" hidden="1" x14ac:dyDescent="0.4">
      <c r="A2421" s="67">
        <v>108</v>
      </c>
      <c r="B2421" s="5" t="s">
        <v>191</v>
      </c>
      <c r="C2421" s="5">
        <v>2003</v>
      </c>
      <c r="D2421" s="5" t="s">
        <v>251</v>
      </c>
      <c r="E2421" s="5" t="s">
        <v>253</v>
      </c>
      <c r="F2421" s="60">
        <v>7.7930676879755483</v>
      </c>
      <c r="G2421" s="61">
        <v>38204570</v>
      </c>
      <c r="H2421" s="61">
        <v>0.7760357144556167</v>
      </c>
      <c r="I2421" s="61">
        <v>88.450120526872496</v>
      </c>
      <c r="J2421" s="61">
        <v>5371000000</v>
      </c>
      <c r="K2421" s="61">
        <v>69.44621508300753</v>
      </c>
      <c r="L2421" s="61">
        <v>5701.6388630191395</v>
      </c>
      <c r="M2421" s="61">
        <v>60.12960436562075</v>
      </c>
      <c r="N2421" s="60">
        <v>61.676000000000002</v>
      </c>
    </row>
    <row r="2422" spans="1:14" hidden="1" x14ac:dyDescent="0.4">
      <c r="A2422" s="67">
        <v>108</v>
      </c>
      <c r="B2422" s="5" t="s">
        <v>191</v>
      </c>
      <c r="C2422" s="5">
        <v>2004</v>
      </c>
      <c r="D2422" s="5" t="s">
        <v>251</v>
      </c>
      <c r="E2422" s="5" t="s">
        <v>253</v>
      </c>
      <c r="F2422" s="60">
        <v>7.9056163886952415</v>
      </c>
      <c r="G2422" s="61">
        <v>38182222</v>
      </c>
      <c r="H2422" s="61">
        <v>4.9166279971951496</v>
      </c>
      <c r="I2422" s="61">
        <v>87.484327064169904</v>
      </c>
      <c r="J2422" s="61">
        <v>13868000000</v>
      </c>
      <c r="K2422" s="61">
        <v>71.44565749750025</v>
      </c>
      <c r="L2422" s="61">
        <v>6681.3097508738792</v>
      </c>
      <c r="M2422" s="61">
        <v>58.841165571837614</v>
      </c>
      <c r="N2422" s="60">
        <v>61.564</v>
      </c>
    </row>
    <row r="2423" spans="1:14" hidden="1" x14ac:dyDescent="0.4">
      <c r="A2423" s="67">
        <v>108</v>
      </c>
      <c r="B2423" s="5" t="s">
        <v>191</v>
      </c>
      <c r="C2423" s="5">
        <v>2005</v>
      </c>
      <c r="D2423" s="5" t="s">
        <v>251</v>
      </c>
      <c r="E2423" s="5" t="s">
        <v>253</v>
      </c>
      <c r="F2423" s="60">
        <v>7.895964530218369</v>
      </c>
      <c r="G2423" s="61">
        <v>38165445</v>
      </c>
      <c r="H2423" s="61">
        <v>2.5591955066874874</v>
      </c>
      <c r="I2423" s="61">
        <v>97.215883397757096</v>
      </c>
      <c r="J2423" s="61">
        <v>11041000000</v>
      </c>
      <c r="K2423" s="61">
        <v>70.530524062875429</v>
      </c>
      <c r="L2423" s="61">
        <v>8021.5478903738785</v>
      </c>
      <c r="M2423" s="61">
        <v>58.517743894211307</v>
      </c>
      <c r="N2423" s="60">
        <v>61.451999999999998</v>
      </c>
    </row>
    <row r="2424" spans="1:14" hidden="1" x14ac:dyDescent="0.4">
      <c r="A2424" s="67">
        <v>108</v>
      </c>
      <c r="B2424" s="5" t="s">
        <v>191</v>
      </c>
      <c r="C2424" s="5">
        <v>2006</v>
      </c>
      <c r="D2424" s="5" t="s">
        <v>251</v>
      </c>
      <c r="E2424" s="5" t="s">
        <v>253</v>
      </c>
      <c r="F2424" s="60">
        <v>8.2349912497662974</v>
      </c>
      <c r="G2424" s="61">
        <v>38141267</v>
      </c>
      <c r="H2424" s="61">
        <v>1.7284250464836504</v>
      </c>
      <c r="I2424" s="61">
        <v>99.129793464380299</v>
      </c>
      <c r="J2424" s="61">
        <v>21473000000</v>
      </c>
      <c r="K2424" s="61">
        <v>77.970715268212714</v>
      </c>
      <c r="L2424" s="61">
        <v>9035.5327581092715</v>
      </c>
      <c r="M2424" s="61">
        <v>58.095485210171248</v>
      </c>
      <c r="N2424" s="60">
        <v>61.341000000000001</v>
      </c>
    </row>
    <row r="2425" spans="1:14" hidden="1" x14ac:dyDescent="0.4">
      <c r="A2425" s="67">
        <v>108</v>
      </c>
      <c r="B2425" s="5" t="s">
        <v>191</v>
      </c>
      <c r="C2425" s="5">
        <v>2007</v>
      </c>
      <c r="D2425" s="5" t="s">
        <v>251</v>
      </c>
      <c r="E2425" s="5" t="s">
        <v>253</v>
      </c>
      <c r="F2425" s="60">
        <v>8.220639990598249</v>
      </c>
      <c r="G2425" s="61">
        <v>38120560</v>
      </c>
      <c r="H2425" s="61">
        <v>3.7170870156893301</v>
      </c>
      <c r="I2425" s="61">
        <v>102.514224823257</v>
      </c>
      <c r="J2425" s="61">
        <v>25031000000</v>
      </c>
      <c r="K2425" s="61">
        <v>80.831455451247493</v>
      </c>
      <c r="L2425" s="61">
        <v>11254.314087534942</v>
      </c>
      <c r="M2425" s="61">
        <v>57.323677171005414</v>
      </c>
      <c r="N2425" s="60">
        <v>61.228999999999999</v>
      </c>
    </row>
    <row r="2426" spans="1:14" hidden="1" x14ac:dyDescent="0.4">
      <c r="A2426" s="67">
        <v>108</v>
      </c>
      <c r="B2426" s="5" t="s">
        <v>191</v>
      </c>
      <c r="C2426" s="5">
        <v>2008</v>
      </c>
      <c r="D2426" s="5" t="s">
        <v>251</v>
      </c>
      <c r="E2426" s="5" t="s">
        <v>253</v>
      </c>
      <c r="F2426" s="60">
        <v>8.0870599848254816</v>
      </c>
      <c r="G2426" s="61">
        <v>38125759</v>
      </c>
      <c r="H2426" s="61">
        <v>3.8943384599229773</v>
      </c>
      <c r="I2426" s="61">
        <v>111.826328354914</v>
      </c>
      <c r="J2426" s="61">
        <v>14574000000</v>
      </c>
      <c r="K2426" s="61">
        <v>80.905760942024983</v>
      </c>
      <c r="L2426" s="61">
        <v>13995.781159811531</v>
      </c>
      <c r="M2426" s="61">
        <v>56.539175394405405</v>
      </c>
      <c r="N2426" s="60">
        <v>61.116</v>
      </c>
    </row>
    <row r="2427" spans="1:14" hidden="1" x14ac:dyDescent="0.4">
      <c r="A2427" s="67">
        <v>108</v>
      </c>
      <c r="B2427" s="5" t="s">
        <v>191</v>
      </c>
      <c r="C2427" s="5">
        <v>2009</v>
      </c>
      <c r="D2427" s="5" t="s">
        <v>251</v>
      </c>
      <c r="E2427" s="5" t="s">
        <v>253</v>
      </c>
      <c r="F2427" s="60">
        <v>7.7915546563010736</v>
      </c>
      <c r="G2427" s="61">
        <v>38151603</v>
      </c>
      <c r="H2427" s="61">
        <v>3.7855516158771962</v>
      </c>
      <c r="I2427" s="61">
        <v>94.8540539865417</v>
      </c>
      <c r="J2427" s="61">
        <v>14025000000</v>
      </c>
      <c r="K2427" s="61">
        <v>75.267797598440268</v>
      </c>
      <c r="L2427" s="61">
        <v>11525.9007370991</v>
      </c>
      <c r="M2427" s="61">
        <v>55.955279673514177</v>
      </c>
      <c r="N2427" s="60">
        <v>61.003999999999998</v>
      </c>
    </row>
    <row r="2428" spans="1:14" hidden="1" x14ac:dyDescent="0.4">
      <c r="A2428" s="67">
        <v>108</v>
      </c>
      <c r="B2428" s="5" t="s">
        <v>191</v>
      </c>
      <c r="C2428" s="5">
        <v>2010</v>
      </c>
      <c r="D2428" s="5" t="s">
        <v>251</v>
      </c>
      <c r="E2428" s="5" t="s">
        <v>253</v>
      </c>
      <c r="F2428" s="60">
        <v>8.2470046758395288</v>
      </c>
      <c r="G2428" s="61">
        <v>38042794</v>
      </c>
      <c r="H2428" s="61">
        <v>1.5633507717247994</v>
      </c>
      <c r="I2428" s="61">
        <v>100</v>
      </c>
      <c r="J2428" s="61">
        <v>18542000000</v>
      </c>
      <c r="K2428" s="61">
        <v>82.553222046225244</v>
      </c>
      <c r="L2428" s="61">
        <v>12504.250185609268</v>
      </c>
      <c r="M2428" s="61">
        <v>54.928799011639249</v>
      </c>
      <c r="N2428" s="60">
        <v>60.892000000000003</v>
      </c>
    </row>
    <row r="2429" spans="1:14" hidden="1" x14ac:dyDescent="0.4">
      <c r="A2429" s="67">
        <v>108</v>
      </c>
      <c r="B2429" s="5" t="s">
        <v>191</v>
      </c>
      <c r="C2429" s="5">
        <v>2011</v>
      </c>
      <c r="D2429" s="5" t="s">
        <v>251</v>
      </c>
      <c r="E2429" s="5" t="s">
        <v>253</v>
      </c>
      <c r="F2429" s="60">
        <v>8.1599327225167677</v>
      </c>
      <c r="G2429" s="61">
        <v>38063255</v>
      </c>
      <c r="H2429" s="61">
        <v>3.1160638782640007</v>
      </c>
      <c r="I2429" s="61">
        <v>98.427557118288405</v>
      </c>
      <c r="J2429" s="61">
        <v>18309000000</v>
      </c>
      <c r="K2429" s="61">
        <v>87.283870598162636</v>
      </c>
      <c r="L2429" s="61">
        <v>13776.388362432715</v>
      </c>
      <c r="M2429" s="61">
        <v>55.923092144317657</v>
      </c>
      <c r="N2429" s="60">
        <v>60.78</v>
      </c>
    </row>
    <row r="2430" spans="1:14" hidden="1" x14ac:dyDescent="0.4">
      <c r="A2430" s="67">
        <v>108</v>
      </c>
      <c r="B2430" s="5" t="s">
        <v>191</v>
      </c>
      <c r="C2430" s="5">
        <v>2012</v>
      </c>
      <c r="D2430" s="5" t="s">
        <v>251</v>
      </c>
      <c r="E2430" s="5" t="s">
        <v>253</v>
      </c>
      <c r="F2430" s="60">
        <v>7.9696842858360384</v>
      </c>
      <c r="G2430" s="61">
        <v>38063164</v>
      </c>
      <c r="H2430" s="61">
        <v>2.224247726453882</v>
      </c>
      <c r="I2430" s="61">
        <v>95.677441442355402</v>
      </c>
      <c r="J2430" s="61">
        <v>7180000000</v>
      </c>
      <c r="K2430" s="61">
        <v>89.267637230822842</v>
      </c>
      <c r="L2430" s="61">
        <v>13010.755586842461</v>
      </c>
      <c r="M2430" s="61">
        <v>55.40645335311374</v>
      </c>
      <c r="N2430" s="60">
        <v>60.654000000000003</v>
      </c>
    </row>
    <row r="2431" spans="1:14" hidden="1" x14ac:dyDescent="0.4">
      <c r="A2431" s="67">
        <v>108</v>
      </c>
      <c r="B2431" s="5" t="s">
        <v>191</v>
      </c>
      <c r="C2431" s="5">
        <v>2013</v>
      </c>
      <c r="D2431" s="5" t="s">
        <v>251</v>
      </c>
      <c r="E2431" s="5" t="s">
        <v>253</v>
      </c>
      <c r="F2431" s="60">
        <v>7.8418207939832918</v>
      </c>
      <c r="G2431" s="61">
        <v>38040196</v>
      </c>
      <c r="H2431" s="61">
        <v>0.21966513465517323</v>
      </c>
      <c r="I2431" s="61">
        <v>96.267254326956404</v>
      </c>
      <c r="J2431" s="61">
        <v>1029000000</v>
      </c>
      <c r="K2431" s="61">
        <v>90.779363067640176</v>
      </c>
      <c r="L2431" s="61">
        <v>13558.341131422065</v>
      </c>
      <c r="M2431" s="61">
        <v>56.402355519035886</v>
      </c>
      <c r="N2431" s="60">
        <v>60.529000000000003</v>
      </c>
    </row>
    <row r="2432" spans="1:14" hidden="1" x14ac:dyDescent="0.4">
      <c r="A2432" s="67">
        <v>108</v>
      </c>
      <c r="B2432" s="5" t="s">
        <v>191</v>
      </c>
      <c r="C2432" s="5">
        <v>2014</v>
      </c>
      <c r="D2432" s="5" t="s">
        <v>251</v>
      </c>
      <c r="E2432" s="5" t="s">
        <v>253</v>
      </c>
      <c r="F2432" s="60">
        <v>7.5168891922454995</v>
      </c>
      <c r="G2432" s="61">
        <v>38011735</v>
      </c>
      <c r="H2432" s="61">
        <v>0.46546147938842353</v>
      </c>
      <c r="I2432" s="61">
        <v>96.863420494856399</v>
      </c>
      <c r="J2432" s="61">
        <v>20455000000</v>
      </c>
      <c r="K2432" s="61">
        <v>92.568648297729212</v>
      </c>
      <c r="L2432" s="61">
        <v>14181.948681735234</v>
      </c>
      <c r="M2432" s="61">
        <v>55.608514908256865</v>
      </c>
      <c r="N2432" s="60">
        <v>60.402999999999999</v>
      </c>
    </row>
    <row r="2433" spans="1:14" hidden="1" x14ac:dyDescent="0.4">
      <c r="A2433" s="67">
        <v>108</v>
      </c>
      <c r="B2433" s="5" t="s">
        <v>191</v>
      </c>
      <c r="C2433" s="5">
        <v>2015</v>
      </c>
      <c r="D2433" s="5" t="s">
        <v>251</v>
      </c>
      <c r="E2433" s="5" t="s">
        <v>253</v>
      </c>
      <c r="F2433" s="60">
        <v>7.6100211833641991</v>
      </c>
      <c r="G2433" s="61">
        <v>37986412</v>
      </c>
      <c r="H2433" s="61">
        <v>1.3170429366464447</v>
      </c>
      <c r="I2433" s="61">
        <v>92.565578182047901</v>
      </c>
      <c r="J2433" s="61">
        <v>15598000000</v>
      </c>
      <c r="K2433" s="61">
        <v>92.818788848972261</v>
      </c>
      <c r="L2433" s="61">
        <v>12560.051419682035</v>
      </c>
      <c r="M2433" s="61">
        <f t="shared" ref="M2433:M2440" si="106">(M2432+M2431+M2430)/3</f>
        <v>55.805774593468833</v>
      </c>
      <c r="N2433" s="60">
        <v>60.277999999999999</v>
      </c>
    </row>
    <row r="2434" spans="1:14" hidden="1" x14ac:dyDescent="0.4">
      <c r="A2434" s="67">
        <v>108</v>
      </c>
      <c r="B2434" s="5" t="s">
        <v>191</v>
      </c>
      <c r="C2434" s="5">
        <v>2016</v>
      </c>
      <c r="D2434" s="5" t="s">
        <v>251</v>
      </c>
      <c r="E2434" s="5" t="s">
        <v>253</v>
      </c>
      <c r="F2434" s="60">
        <v>7.8957522536095333</v>
      </c>
      <c r="G2434" s="61">
        <v>37970087</v>
      </c>
      <c r="H2434" s="61">
        <v>8.7276388010508299E-2</v>
      </c>
      <c r="I2434" s="61">
        <v>88.949307839074393</v>
      </c>
      <c r="J2434" s="61">
        <v>17750000000</v>
      </c>
      <c r="K2434" s="61">
        <v>97.539937567619333</v>
      </c>
      <c r="L2434" s="61">
        <v>12378.81176417819</v>
      </c>
      <c r="M2434" s="61">
        <f t="shared" si="106"/>
        <v>55.938881673587197</v>
      </c>
      <c r="N2434" s="60">
        <v>60.177999999999997</v>
      </c>
    </row>
    <row r="2435" spans="1:14" hidden="1" x14ac:dyDescent="0.4">
      <c r="A2435" s="67">
        <v>108</v>
      </c>
      <c r="B2435" s="5" t="s">
        <v>191</v>
      </c>
      <c r="C2435" s="5">
        <v>2017</v>
      </c>
      <c r="D2435" s="5" t="s">
        <v>251</v>
      </c>
      <c r="E2435" s="5" t="s">
        <v>253</v>
      </c>
      <c r="F2435" s="60">
        <v>8.2362431364399136</v>
      </c>
      <c r="G2435" s="61">
        <v>37974826</v>
      </c>
      <c r="H2435" s="61">
        <v>1.7621062896566713</v>
      </c>
      <c r="I2435" s="61">
        <v>92.049618773653194</v>
      </c>
      <c r="J2435" s="61">
        <v>11999000000</v>
      </c>
      <c r="K2435" s="61">
        <v>101.28122235592805</v>
      </c>
      <c r="L2435" s="61">
        <v>13815.499946375821</v>
      </c>
      <c r="M2435" s="61">
        <f t="shared" si="106"/>
        <v>55.784390391770962</v>
      </c>
      <c r="N2435" s="60">
        <v>60.104999999999997</v>
      </c>
    </row>
    <row r="2436" spans="1:14" hidden="1" x14ac:dyDescent="0.4">
      <c r="A2436" s="67">
        <v>108</v>
      </c>
      <c r="B2436" s="5" t="s">
        <v>191</v>
      </c>
      <c r="C2436" s="5">
        <v>2018</v>
      </c>
      <c r="D2436" s="5" t="s">
        <v>251</v>
      </c>
      <c r="E2436" s="5" t="s">
        <v>253</v>
      </c>
      <c r="F2436" s="60">
        <v>8.209531333320168</v>
      </c>
      <c r="G2436" s="61">
        <v>37974750</v>
      </c>
      <c r="H2436" s="61">
        <v>1.2296409542444877</v>
      </c>
      <c r="I2436" s="61">
        <v>93.515195168809896</v>
      </c>
      <c r="J2436" s="61">
        <v>19204000000</v>
      </c>
      <c r="K2436" s="61">
        <v>103.45049578980732</v>
      </c>
      <c r="L2436" s="61">
        <v>15504.508937071432</v>
      </c>
      <c r="M2436" s="61">
        <f t="shared" si="106"/>
        <v>55.843015552942326</v>
      </c>
      <c r="N2436" s="60">
        <v>60.058</v>
      </c>
    </row>
    <row r="2437" spans="1:14" hidden="1" x14ac:dyDescent="0.4">
      <c r="A2437" s="67">
        <v>108</v>
      </c>
      <c r="B2437" s="5" t="s">
        <v>191</v>
      </c>
      <c r="C2437" s="5">
        <v>2019</v>
      </c>
      <c r="D2437" s="5" t="s">
        <v>251</v>
      </c>
      <c r="E2437" s="5" t="s">
        <v>253</v>
      </c>
      <c r="F2437" s="60">
        <v>7.7688557827868605</v>
      </c>
      <c r="G2437" s="61">
        <v>37965475</v>
      </c>
      <c r="H2437" s="61">
        <v>3.0325366489071541</v>
      </c>
      <c r="I2437" s="61">
        <v>92.370514163067597</v>
      </c>
      <c r="J2437" s="61">
        <v>17619000000</v>
      </c>
      <c r="K2437" s="61">
        <v>102.68871379056601</v>
      </c>
      <c r="L2437" s="61">
        <v>15700.0135796738</v>
      </c>
      <c r="M2437" s="61">
        <f t="shared" si="106"/>
        <v>55.855429206100162</v>
      </c>
      <c r="N2437" s="60">
        <v>60.036999999999999</v>
      </c>
    </row>
    <row r="2438" spans="1:14" hidden="1" x14ac:dyDescent="0.4">
      <c r="A2438" s="67">
        <v>108</v>
      </c>
      <c r="B2438" s="5" t="s">
        <v>191</v>
      </c>
      <c r="C2438" s="5">
        <v>2020</v>
      </c>
      <c r="D2438" s="5" t="s">
        <v>251</v>
      </c>
      <c r="E2438" s="5" t="s">
        <v>253</v>
      </c>
      <c r="F2438" s="60">
        <v>7.3675633729270924</v>
      </c>
      <c r="G2438" s="61">
        <v>37899070</v>
      </c>
      <c r="H2438" s="61">
        <v>4.2550389413854646</v>
      </c>
      <c r="I2438" s="61">
        <v>92.931867729158895</v>
      </c>
      <c r="J2438" s="61">
        <v>19151000000</v>
      </c>
      <c r="K2438" s="61">
        <v>100.32421143770382</v>
      </c>
      <c r="L2438" s="61">
        <v>15816.820402138195</v>
      </c>
      <c r="M2438" s="61">
        <f t="shared" si="106"/>
        <v>55.827611716937817</v>
      </c>
      <c r="N2438" s="60">
        <v>60.042999999999999</v>
      </c>
    </row>
    <row r="2439" spans="1:14" hidden="1" x14ac:dyDescent="0.4">
      <c r="A2439" s="67">
        <v>108</v>
      </c>
      <c r="B2439" s="5" t="s">
        <v>191</v>
      </c>
      <c r="C2439" s="5">
        <v>2021</v>
      </c>
      <c r="D2439" s="5" t="s">
        <v>251</v>
      </c>
      <c r="E2439" s="5" t="s">
        <v>253</v>
      </c>
      <c r="F2439" s="60">
        <f>(F2436+F2437+F2438)/3</f>
        <v>7.7819834963447079</v>
      </c>
      <c r="G2439" s="61">
        <v>37747124</v>
      </c>
      <c r="H2439" s="61">
        <v>5.2609600403006311</v>
      </c>
      <c r="I2439" s="61">
        <v>92.596644755565606</v>
      </c>
      <c r="J2439" s="61">
        <v>36172000000</v>
      </c>
      <c r="K2439" s="61">
        <v>112.08181349005169</v>
      </c>
      <c r="L2439" s="61">
        <v>18050.279444116088</v>
      </c>
      <c r="M2439" s="61">
        <f t="shared" si="106"/>
        <v>55.842018825326768</v>
      </c>
      <c r="N2439" s="60">
        <v>60.075000000000003</v>
      </c>
    </row>
    <row r="2440" spans="1:14" hidden="1" x14ac:dyDescent="0.4">
      <c r="A2440" s="67">
        <v>108</v>
      </c>
      <c r="B2440" s="5" t="s">
        <v>191</v>
      </c>
      <c r="C2440" s="5">
        <v>2022</v>
      </c>
      <c r="D2440" s="5" t="s">
        <v>251</v>
      </c>
      <c r="E2440" s="5" t="s">
        <v>253</v>
      </c>
      <c r="F2440" s="60">
        <f>(F2437+F2438+F2439)/3</f>
        <v>7.63946755068622</v>
      </c>
      <c r="G2440" s="61">
        <v>36821749</v>
      </c>
      <c r="H2440" s="61">
        <v>10.751163753253138</v>
      </c>
      <c r="I2440" s="61">
        <v>93.886314092695798</v>
      </c>
      <c r="J2440" s="61">
        <v>36900000000</v>
      </c>
      <c r="K2440" s="61">
        <v>123.93454594058018</v>
      </c>
      <c r="L2440" s="61">
        <v>18688.004486710295</v>
      </c>
      <c r="M2440" s="61">
        <f t="shared" si="106"/>
        <v>55.841686582788249</v>
      </c>
      <c r="N2440" s="60">
        <v>60.134</v>
      </c>
    </row>
    <row r="2441" spans="1:14" hidden="1" x14ac:dyDescent="0.4">
      <c r="A2441" s="67">
        <v>109</v>
      </c>
      <c r="B2441" s="5" t="s">
        <v>192</v>
      </c>
      <c r="C2441" s="5">
        <v>2000</v>
      </c>
      <c r="D2441" s="5" t="s">
        <v>251</v>
      </c>
      <c r="E2441" s="5" t="s">
        <v>253</v>
      </c>
      <c r="F2441" s="60">
        <v>5.992401479587067</v>
      </c>
      <c r="G2441" s="61">
        <v>10289898</v>
      </c>
      <c r="H2441" s="61">
        <v>3.4202687274528216</v>
      </c>
      <c r="I2441" s="61">
        <v>93.143761448066499</v>
      </c>
      <c r="J2441" s="61">
        <v>7292581671.3861399</v>
      </c>
      <c r="K2441" s="61">
        <v>67.452997986324675</v>
      </c>
      <c r="L2441" s="61">
        <v>11526.372066796823</v>
      </c>
      <c r="M2441" s="61">
        <v>41.580221300138312</v>
      </c>
      <c r="N2441" s="60">
        <v>54.399000000000001</v>
      </c>
    </row>
    <row r="2442" spans="1:14" hidden="1" x14ac:dyDescent="0.4">
      <c r="A2442" s="67">
        <v>109</v>
      </c>
      <c r="B2442" s="5" t="s">
        <v>192</v>
      </c>
      <c r="C2442" s="5">
        <v>2001</v>
      </c>
      <c r="D2442" s="5" t="s">
        <v>251</v>
      </c>
      <c r="E2442" s="5" t="s">
        <v>253</v>
      </c>
      <c r="F2442" s="60">
        <v>5.9235015664803123</v>
      </c>
      <c r="G2442" s="61">
        <v>10362722</v>
      </c>
      <c r="H2442" s="61">
        <v>3.7159828186516677</v>
      </c>
      <c r="I2442" s="61">
        <v>95.396651387668697</v>
      </c>
      <c r="J2442" s="61">
        <v>6113785653.7763796</v>
      </c>
      <c r="K2442" s="61">
        <v>65.091955177112169</v>
      </c>
      <c r="L2442" s="61">
        <v>11734.764974395395</v>
      </c>
      <c r="M2442" s="61">
        <v>41.323172843782466</v>
      </c>
      <c r="N2442" s="60">
        <v>55.043999999999997</v>
      </c>
    </row>
    <row r="2443" spans="1:14" hidden="1" x14ac:dyDescent="0.4">
      <c r="A2443" s="67">
        <v>109</v>
      </c>
      <c r="B2443" s="5" t="s">
        <v>192</v>
      </c>
      <c r="C2443" s="5">
        <v>2002</v>
      </c>
      <c r="D2443" s="5" t="s">
        <v>251</v>
      </c>
      <c r="E2443" s="5" t="s">
        <v>253</v>
      </c>
      <c r="F2443" s="60">
        <v>6.2962786302125275</v>
      </c>
      <c r="G2443" s="61">
        <v>10419631</v>
      </c>
      <c r="H2443" s="61">
        <v>4.1897816873774474</v>
      </c>
      <c r="I2443" s="61">
        <v>97.800298075939395</v>
      </c>
      <c r="J2443" s="61">
        <v>587893729.66414106</v>
      </c>
      <c r="K2443" s="61">
        <v>62.308259416977243</v>
      </c>
      <c r="L2443" s="61">
        <v>12936.692820448196</v>
      </c>
      <c r="M2443" s="61">
        <v>43.90402075226978</v>
      </c>
      <c r="N2443" s="60">
        <v>55.665999999999997</v>
      </c>
    </row>
    <row r="2444" spans="1:14" hidden="1" x14ac:dyDescent="0.4">
      <c r="A2444" s="67">
        <v>109</v>
      </c>
      <c r="B2444" s="5" t="s">
        <v>192</v>
      </c>
      <c r="C2444" s="5">
        <v>2003</v>
      </c>
      <c r="D2444" s="5" t="s">
        <v>251</v>
      </c>
      <c r="E2444" s="5" t="s">
        <v>253</v>
      </c>
      <c r="F2444" s="60">
        <v>5.7868472937819657</v>
      </c>
      <c r="G2444" s="61">
        <v>10458821</v>
      </c>
      <c r="H2444" s="61">
        <v>3.4271537296228729</v>
      </c>
      <c r="I2444" s="61">
        <v>102.213113509219</v>
      </c>
      <c r="J2444" s="61">
        <v>10354679114.3825</v>
      </c>
      <c r="K2444" s="61">
        <v>61.138947488365304</v>
      </c>
      <c r="L2444" s="61">
        <v>15797.782134027593</v>
      </c>
      <c r="M2444" s="61">
        <v>40.720562390158179</v>
      </c>
      <c r="N2444" s="60">
        <v>56.286999999999999</v>
      </c>
    </row>
    <row r="2445" spans="1:14" hidden="1" x14ac:dyDescent="0.4">
      <c r="A2445" s="67">
        <v>109</v>
      </c>
      <c r="B2445" s="5" t="s">
        <v>192</v>
      </c>
      <c r="C2445" s="5">
        <v>2004</v>
      </c>
      <c r="D2445" s="5" t="s">
        <v>251</v>
      </c>
      <c r="E2445" s="5" t="s">
        <v>253</v>
      </c>
      <c r="F2445" s="60">
        <v>5.9261373266967201</v>
      </c>
      <c r="G2445" s="61">
        <v>10483861</v>
      </c>
      <c r="H2445" s="61">
        <v>2.3996146661088034</v>
      </c>
      <c r="I2445" s="61">
        <v>103.22583336808501</v>
      </c>
      <c r="J2445" s="61">
        <v>2485161769.22788</v>
      </c>
      <c r="K2445" s="61">
        <v>63.204593667027851</v>
      </c>
      <c r="L2445" s="61">
        <v>18064.15809329872</v>
      </c>
      <c r="M2445" s="61">
        <v>41.66236448115643</v>
      </c>
      <c r="N2445" s="60">
        <v>56.906999999999996</v>
      </c>
    </row>
    <row r="2446" spans="1:14" hidden="1" x14ac:dyDescent="0.4">
      <c r="A2446" s="67">
        <v>109</v>
      </c>
      <c r="B2446" s="5" t="s">
        <v>192</v>
      </c>
      <c r="C2446" s="5">
        <v>2005</v>
      </c>
      <c r="D2446" s="5" t="s">
        <v>251</v>
      </c>
      <c r="E2446" s="5" t="s">
        <v>253</v>
      </c>
      <c r="F2446" s="60">
        <v>6.2336230509752628</v>
      </c>
      <c r="G2446" s="61">
        <v>10503330</v>
      </c>
      <c r="H2446" s="61">
        <v>3.3329032275652821</v>
      </c>
      <c r="I2446" s="61">
        <v>102.42416444330399</v>
      </c>
      <c r="J2446" s="61">
        <v>3367937006.69595</v>
      </c>
      <c r="K2446" s="61">
        <v>62.944504560452032</v>
      </c>
      <c r="L2446" s="61">
        <v>18780.127512409996</v>
      </c>
      <c r="M2446" s="61">
        <v>45.57601433925371</v>
      </c>
      <c r="N2446" s="60">
        <v>57.521999999999998</v>
      </c>
    </row>
    <row r="2447" spans="1:14" hidden="1" x14ac:dyDescent="0.4">
      <c r="A2447" s="67">
        <v>109</v>
      </c>
      <c r="B2447" s="5" t="s">
        <v>192</v>
      </c>
      <c r="C2447" s="5">
        <v>2006</v>
      </c>
      <c r="D2447" s="5" t="s">
        <v>251</v>
      </c>
      <c r="E2447" s="5" t="s">
        <v>253</v>
      </c>
      <c r="F2447" s="60">
        <v>5.744758174267802</v>
      </c>
      <c r="G2447" s="61">
        <v>10522288</v>
      </c>
      <c r="H2447" s="61">
        <v>3.1845426593098125</v>
      </c>
      <c r="I2447" s="61">
        <v>102.99816955970699</v>
      </c>
      <c r="J2447" s="61">
        <v>13394502768.4967</v>
      </c>
      <c r="K2447" s="61">
        <v>68.547053118200935</v>
      </c>
      <c r="L2447" s="61">
        <v>19839.454049903208</v>
      </c>
      <c r="M2447" s="61">
        <v>43.36345915293284</v>
      </c>
      <c r="N2447" s="60">
        <v>58.137</v>
      </c>
    </row>
    <row r="2448" spans="1:14" hidden="1" x14ac:dyDescent="0.4">
      <c r="A2448" s="67">
        <v>109</v>
      </c>
      <c r="B2448" s="5" t="s">
        <v>192</v>
      </c>
      <c r="C2448" s="5">
        <v>2007</v>
      </c>
      <c r="D2448" s="5" t="s">
        <v>251</v>
      </c>
      <c r="E2448" s="5" t="s">
        <v>253</v>
      </c>
      <c r="F2448" s="60">
        <v>5.5769516048807528</v>
      </c>
      <c r="G2448" s="61">
        <v>10542964</v>
      </c>
      <c r="H2448" s="61">
        <v>2.9663454927419792</v>
      </c>
      <c r="I2448" s="61">
        <v>103.938641666417</v>
      </c>
      <c r="J2448" s="61">
        <v>6014642426.6810904</v>
      </c>
      <c r="K2448" s="61">
        <v>69.946117581799101</v>
      </c>
      <c r="L2448" s="61">
        <v>22811.056484436518</v>
      </c>
      <c r="M2448" s="61">
        <v>40.589527645551087</v>
      </c>
      <c r="N2448" s="60">
        <v>58.749000000000002</v>
      </c>
    </row>
    <row r="2449" spans="1:14" hidden="1" x14ac:dyDescent="0.4">
      <c r="A2449" s="67">
        <v>109</v>
      </c>
      <c r="B2449" s="5" t="s">
        <v>192</v>
      </c>
      <c r="C2449" s="5">
        <v>2008</v>
      </c>
      <c r="D2449" s="5" t="s">
        <v>251</v>
      </c>
      <c r="E2449" s="5" t="s">
        <v>253</v>
      </c>
      <c r="F2449" s="60">
        <v>5.3839218645415778</v>
      </c>
      <c r="G2449" s="61">
        <v>10558177</v>
      </c>
      <c r="H2449" s="61">
        <v>1.7377242881250652</v>
      </c>
      <c r="I2449" s="61">
        <v>103.95873875007599</v>
      </c>
      <c r="J2449" s="61">
        <v>7819075463.0086603</v>
      </c>
      <c r="K2449" s="61">
        <v>72.07574292216043</v>
      </c>
      <c r="L2449" s="61">
        <v>24949.041356673933</v>
      </c>
      <c r="M2449" s="61">
        <v>41.329042029534271</v>
      </c>
      <c r="N2449" s="60">
        <v>59.359000000000002</v>
      </c>
    </row>
    <row r="2450" spans="1:14" hidden="1" x14ac:dyDescent="0.4">
      <c r="A2450" s="67">
        <v>109</v>
      </c>
      <c r="B2450" s="5" t="s">
        <v>192</v>
      </c>
      <c r="C2450" s="5">
        <v>2009</v>
      </c>
      <c r="D2450" s="5" t="s">
        <v>251</v>
      </c>
      <c r="E2450" s="5" t="s">
        <v>253</v>
      </c>
      <c r="F2450" s="60">
        <v>5.3272411214461588</v>
      </c>
      <c r="G2450" s="61">
        <v>10568247</v>
      </c>
      <c r="H2450" s="61">
        <v>1.098135863727137</v>
      </c>
      <c r="I2450" s="61">
        <v>103.03777922066</v>
      </c>
      <c r="J2450" s="61">
        <v>5585829214.06952</v>
      </c>
      <c r="K2450" s="61">
        <v>61.492693526775945</v>
      </c>
      <c r="L2450" s="61">
        <v>23151.215413071171</v>
      </c>
      <c r="M2450" s="61">
        <v>42.838296268375416</v>
      </c>
      <c r="N2450" s="60">
        <v>59.963999999999999</v>
      </c>
    </row>
    <row r="2451" spans="1:14" hidden="1" x14ac:dyDescent="0.4">
      <c r="A2451" s="67">
        <v>109</v>
      </c>
      <c r="B2451" s="5" t="s">
        <v>192</v>
      </c>
      <c r="C2451" s="5">
        <v>2010</v>
      </c>
      <c r="D2451" s="5" t="s">
        <v>251</v>
      </c>
      <c r="E2451" s="5" t="s">
        <v>253</v>
      </c>
      <c r="F2451" s="60">
        <v>4.8176315366354237</v>
      </c>
      <c r="G2451" s="61">
        <v>10573100</v>
      </c>
      <c r="H2451" s="61">
        <v>0.6422908691016147</v>
      </c>
      <c r="I2451" s="61">
        <v>100</v>
      </c>
      <c r="J2451" s="61">
        <v>8966915539.1052704</v>
      </c>
      <c r="K2451" s="61">
        <v>67.783295455781072</v>
      </c>
      <c r="L2451" s="61">
        <v>22520.642312404478</v>
      </c>
      <c r="M2451" s="61">
        <v>36.719242902208208</v>
      </c>
      <c r="N2451" s="60">
        <v>60.567</v>
      </c>
    </row>
    <row r="2452" spans="1:14" hidden="1" x14ac:dyDescent="0.4">
      <c r="A2452" s="67">
        <v>109</v>
      </c>
      <c r="B2452" s="5" t="s">
        <v>192</v>
      </c>
      <c r="C2452" s="5">
        <v>2011</v>
      </c>
      <c r="D2452" s="5" t="s">
        <v>251</v>
      </c>
      <c r="E2452" s="5" t="s">
        <v>253</v>
      </c>
      <c r="F2452" s="60">
        <v>4.7234304138456231</v>
      </c>
      <c r="G2452" s="61">
        <v>10557560</v>
      </c>
      <c r="H2452" s="61">
        <v>-0.26512339484166603</v>
      </c>
      <c r="I2452" s="61">
        <v>100.807800322131</v>
      </c>
      <c r="J2452" s="61">
        <v>9821076889.9079704</v>
      </c>
      <c r="K2452" s="61">
        <v>73.099543998602897</v>
      </c>
      <c r="L2452" s="61">
        <v>23217.295496520746</v>
      </c>
      <c r="M2452" s="61">
        <v>40.688775510204081</v>
      </c>
      <c r="N2452" s="60">
        <v>61.167000000000002</v>
      </c>
    </row>
    <row r="2453" spans="1:14" hidden="1" x14ac:dyDescent="0.4">
      <c r="A2453" s="67">
        <v>109</v>
      </c>
      <c r="B2453" s="5" t="s">
        <v>192</v>
      </c>
      <c r="C2453" s="5">
        <v>2012</v>
      </c>
      <c r="D2453" s="5" t="s">
        <v>251</v>
      </c>
      <c r="E2453" s="5" t="s">
        <v>253</v>
      </c>
      <c r="F2453" s="60">
        <v>4.5859263342375796</v>
      </c>
      <c r="G2453" s="61">
        <v>10514844</v>
      </c>
      <c r="H2453" s="61">
        <v>-0.38819636013174375</v>
      </c>
      <c r="I2453" s="61">
        <v>99.275793322509102</v>
      </c>
      <c r="J2453" s="61">
        <v>21396375527.1152</v>
      </c>
      <c r="K2453" s="61">
        <v>76.050838866708375</v>
      </c>
      <c r="L2453" s="61">
        <v>20563.713601262887</v>
      </c>
      <c r="M2453" s="61">
        <v>44.305738063950947</v>
      </c>
      <c r="N2453" s="60">
        <v>61.762999999999998</v>
      </c>
    </row>
    <row r="2454" spans="1:14" hidden="1" x14ac:dyDescent="0.4">
      <c r="A2454" s="67">
        <v>109</v>
      </c>
      <c r="B2454" s="5" t="s">
        <v>192</v>
      </c>
      <c r="C2454" s="5">
        <v>2013</v>
      </c>
      <c r="D2454" s="5" t="s">
        <v>251</v>
      </c>
      <c r="E2454" s="5" t="s">
        <v>253</v>
      </c>
      <c r="F2454" s="60">
        <v>4.4519352279915596</v>
      </c>
      <c r="G2454" s="61">
        <v>10457295</v>
      </c>
      <c r="H2454" s="61">
        <v>2.2486548922586564</v>
      </c>
      <c r="I2454" s="61">
        <v>99.327735806667803</v>
      </c>
      <c r="J2454" s="61">
        <v>15745220666.157801</v>
      </c>
      <c r="K2454" s="61">
        <v>78.114434619906433</v>
      </c>
      <c r="L2454" s="61">
        <v>21653.195975222461</v>
      </c>
      <c r="M2454" s="61">
        <v>42.968214040704325</v>
      </c>
      <c r="N2454" s="60">
        <v>62.351999999999997</v>
      </c>
    </row>
    <row r="2455" spans="1:14" hidden="1" x14ac:dyDescent="0.4">
      <c r="A2455" s="67">
        <v>109</v>
      </c>
      <c r="B2455" s="5" t="s">
        <v>192</v>
      </c>
      <c r="C2455" s="5">
        <v>2014</v>
      </c>
      <c r="D2455" s="5" t="s">
        <v>251</v>
      </c>
      <c r="E2455" s="5" t="s">
        <v>253</v>
      </c>
      <c r="F2455" s="60">
        <v>4.4160009814382413</v>
      </c>
      <c r="G2455" s="61">
        <v>10401062</v>
      </c>
      <c r="H2455" s="61">
        <v>0.70459636932866943</v>
      </c>
      <c r="I2455" s="61">
        <v>98.469997590634307</v>
      </c>
      <c r="J2455" s="61">
        <v>12045808665.4723</v>
      </c>
      <c r="K2455" s="61">
        <v>80.282307876345726</v>
      </c>
      <c r="L2455" s="61">
        <v>22103.700970332095</v>
      </c>
      <c r="M2455" s="61">
        <v>41.111889745386591</v>
      </c>
      <c r="N2455" s="60">
        <v>62.936</v>
      </c>
    </row>
    <row r="2456" spans="1:14" hidden="1" x14ac:dyDescent="0.4">
      <c r="A2456" s="67">
        <v>109</v>
      </c>
      <c r="B2456" s="5" t="s">
        <v>192</v>
      </c>
      <c r="C2456" s="5">
        <v>2015</v>
      </c>
      <c r="D2456" s="5" t="s">
        <v>251</v>
      </c>
      <c r="E2456" s="5" t="s">
        <v>253</v>
      </c>
      <c r="F2456" s="60">
        <v>4.8128532750676865</v>
      </c>
      <c r="G2456" s="61">
        <v>10358076</v>
      </c>
      <c r="H2456" s="61">
        <v>2.0199644282652258</v>
      </c>
      <c r="I2456" s="61">
        <v>95.154979853566005</v>
      </c>
      <c r="J2456" s="61">
        <v>1270014232.93167</v>
      </c>
      <c r="K2456" s="61">
        <v>80.490894381306816</v>
      </c>
      <c r="L2456" s="61">
        <v>19250.106537685195</v>
      </c>
      <c r="M2456" s="61">
        <f t="shared" ref="M2456:M2463" si="107">(M2455+M2454+M2453)/3</f>
        <v>42.795280616680621</v>
      </c>
      <c r="N2456" s="60">
        <v>63.514000000000003</v>
      </c>
    </row>
    <row r="2457" spans="1:14" hidden="1" x14ac:dyDescent="0.4">
      <c r="A2457" s="67">
        <v>109</v>
      </c>
      <c r="B2457" s="5" t="s">
        <v>192</v>
      </c>
      <c r="C2457" s="5">
        <v>2016</v>
      </c>
      <c r="D2457" s="5" t="s">
        <v>251</v>
      </c>
      <c r="E2457" s="5" t="s">
        <v>253</v>
      </c>
      <c r="F2457" s="60">
        <v>4.7160356757263502</v>
      </c>
      <c r="G2457" s="61">
        <v>10325452</v>
      </c>
      <c r="H2457" s="61">
        <v>1.716662546871305</v>
      </c>
      <c r="I2457" s="61">
        <v>96.676303709952506</v>
      </c>
      <c r="J2457" s="61">
        <v>7354810293.04951</v>
      </c>
      <c r="K2457" s="61">
        <v>79.27422962533862</v>
      </c>
      <c r="L2457" s="61">
        <v>19991.972487880517</v>
      </c>
      <c r="M2457" s="61">
        <f t="shared" si="107"/>
        <v>42.291794800923846</v>
      </c>
      <c r="N2457" s="60">
        <v>64.085999999999999</v>
      </c>
    </row>
    <row r="2458" spans="1:14" hidden="1" x14ac:dyDescent="0.4">
      <c r="A2458" s="67">
        <v>109</v>
      </c>
      <c r="B2458" s="5" t="s">
        <v>192</v>
      </c>
      <c r="C2458" s="5">
        <v>2017</v>
      </c>
      <c r="D2458" s="5" t="s">
        <v>251</v>
      </c>
      <c r="E2458" s="5" t="s">
        <v>253</v>
      </c>
      <c r="F2458" s="60">
        <v>5.1719561566167966</v>
      </c>
      <c r="G2458" s="61">
        <v>10300300</v>
      </c>
      <c r="H2458" s="61">
        <v>1.5119103944032162</v>
      </c>
      <c r="I2458" s="61">
        <v>96.872874217421696</v>
      </c>
      <c r="J2458" s="61">
        <v>10683844360.599001</v>
      </c>
      <c r="K2458" s="61">
        <v>84.439140521572114</v>
      </c>
      <c r="L2458" s="61">
        <v>21490.429863103967</v>
      </c>
      <c r="M2458" s="61">
        <f t="shared" si="107"/>
        <v>42.066321720997017</v>
      </c>
      <c r="N2458" s="60">
        <v>64.652000000000001</v>
      </c>
    </row>
    <row r="2459" spans="1:14" hidden="1" x14ac:dyDescent="0.4">
      <c r="A2459" s="67">
        <v>109</v>
      </c>
      <c r="B2459" s="5" t="s">
        <v>192</v>
      </c>
      <c r="C2459" s="5">
        <v>2018</v>
      </c>
      <c r="D2459" s="5" t="s">
        <v>251</v>
      </c>
      <c r="E2459" s="5" t="s">
        <v>253</v>
      </c>
      <c r="F2459" s="60">
        <v>4.8096126128982002</v>
      </c>
      <c r="G2459" s="61">
        <v>10283822</v>
      </c>
      <c r="H2459" s="61">
        <v>1.8129967517080985</v>
      </c>
      <c r="I2459" s="61">
        <v>98.002725104638998</v>
      </c>
      <c r="J2459" s="61">
        <v>7846086577.9396</v>
      </c>
      <c r="K2459" s="61">
        <v>86.428760930840838</v>
      </c>
      <c r="L2459" s="61">
        <v>23562.554522819133</v>
      </c>
      <c r="M2459" s="61">
        <f t="shared" si="107"/>
        <v>42.384465712867161</v>
      </c>
      <c r="N2459" s="60">
        <v>65.210999999999999</v>
      </c>
    </row>
    <row r="2460" spans="1:14" hidden="1" x14ac:dyDescent="0.4">
      <c r="A2460" s="67">
        <v>109</v>
      </c>
      <c r="B2460" s="5" t="s">
        <v>192</v>
      </c>
      <c r="C2460" s="5">
        <v>2019</v>
      </c>
      <c r="D2460" s="5" t="s">
        <v>251</v>
      </c>
      <c r="E2460" s="5" t="s">
        <v>253</v>
      </c>
      <c r="F2460" s="60">
        <v>4.3324480425981715</v>
      </c>
      <c r="G2460" s="61">
        <v>10286263</v>
      </c>
      <c r="H2460" s="61">
        <v>1.7494522399929053</v>
      </c>
      <c r="I2460" s="61">
        <v>96.419602705213606</v>
      </c>
      <c r="J2460" s="61">
        <v>10320042522.1049</v>
      </c>
      <c r="K2460" s="61">
        <v>86.564717409178385</v>
      </c>
      <c r="L2460" s="61">
        <v>23330.817288932005</v>
      </c>
      <c r="M2460" s="61">
        <f t="shared" si="107"/>
        <v>42.247527411596003</v>
      </c>
      <c r="N2460" s="60">
        <v>65.763999999999996</v>
      </c>
    </row>
    <row r="2461" spans="1:14" hidden="1" x14ac:dyDescent="0.4">
      <c r="A2461" s="67">
        <v>109</v>
      </c>
      <c r="B2461" s="5" t="s">
        <v>192</v>
      </c>
      <c r="C2461" s="5">
        <v>2020</v>
      </c>
      <c r="D2461" s="5" t="s">
        <v>251</v>
      </c>
      <c r="E2461" s="5" t="s">
        <v>253</v>
      </c>
      <c r="F2461" s="60">
        <v>3.7849075869171078</v>
      </c>
      <c r="G2461" s="61">
        <v>10297081</v>
      </c>
      <c r="H2461" s="61">
        <v>2.0034751218244224</v>
      </c>
      <c r="I2461" s="61">
        <v>97.200126679254694</v>
      </c>
      <c r="J2461" s="61">
        <v>3991854438.0043502</v>
      </c>
      <c r="K2461" s="61">
        <v>76.237488464863048</v>
      </c>
      <c r="L2461" s="61">
        <v>22242.406417971975</v>
      </c>
      <c r="M2461" s="61">
        <f t="shared" si="107"/>
        <v>42.232771615153389</v>
      </c>
      <c r="N2461" s="60">
        <v>66.31</v>
      </c>
    </row>
    <row r="2462" spans="1:14" hidden="1" x14ac:dyDescent="0.4">
      <c r="A2462" s="67">
        <v>109</v>
      </c>
      <c r="B2462" s="5" t="s">
        <v>192</v>
      </c>
      <c r="C2462" s="5">
        <v>2021</v>
      </c>
      <c r="D2462" s="5" t="s">
        <v>251</v>
      </c>
      <c r="E2462" s="5" t="s">
        <v>253</v>
      </c>
      <c r="F2462" s="60">
        <f>(F2459+F2460+F2461)/3</f>
        <v>4.3089894141378267</v>
      </c>
      <c r="G2462" s="61">
        <v>10361831</v>
      </c>
      <c r="H2462" s="61">
        <v>1.9005941809454612</v>
      </c>
      <c r="I2462" s="61">
        <v>95.471963376861297</v>
      </c>
      <c r="J2462" s="61">
        <v>7850966593.00144</v>
      </c>
      <c r="K2462" s="61">
        <v>85.625908014168857</v>
      </c>
      <c r="L2462" s="61">
        <v>24661.166487457573</v>
      </c>
      <c r="M2462" s="61">
        <f t="shared" si="107"/>
        <v>42.28825491320552</v>
      </c>
      <c r="N2462" s="60">
        <v>66.849000000000004</v>
      </c>
    </row>
    <row r="2463" spans="1:14" hidden="1" x14ac:dyDescent="0.4">
      <c r="A2463" s="67">
        <v>109</v>
      </c>
      <c r="B2463" s="5" t="s">
        <v>192</v>
      </c>
      <c r="C2463" s="5">
        <v>2022</v>
      </c>
      <c r="D2463" s="5" t="s">
        <v>251</v>
      </c>
      <c r="E2463" s="5" t="s">
        <v>253</v>
      </c>
      <c r="F2463" s="60">
        <f>(F2460+F2461+F2462)/3</f>
        <v>4.1421150145510355</v>
      </c>
      <c r="G2463" s="61">
        <v>10409704</v>
      </c>
      <c r="H2463" s="61">
        <v>4.998410943834557</v>
      </c>
      <c r="I2463" s="61">
        <v>92.730566804477903</v>
      </c>
      <c r="J2463" s="61">
        <v>9531041797.4026394</v>
      </c>
      <c r="K2463" s="61">
        <v>101.60514936957937</v>
      </c>
      <c r="L2463" s="61">
        <v>24515.265850731881</v>
      </c>
      <c r="M2463" s="61">
        <f t="shared" si="107"/>
        <v>42.256184646651633</v>
      </c>
      <c r="N2463" s="60">
        <v>67.381</v>
      </c>
    </row>
    <row r="2464" spans="1:14" hidden="1" x14ac:dyDescent="0.4">
      <c r="A2464" s="67">
        <v>110</v>
      </c>
      <c r="B2464" s="5" t="s">
        <v>193</v>
      </c>
      <c r="C2464" s="5">
        <v>2000</v>
      </c>
      <c r="D2464" s="5" t="s">
        <v>251</v>
      </c>
      <c r="E2464" s="5" t="s">
        <v>253</v>
      </c>
      <c r="F2464" s="60">
        <v>44.379250608031434</v>
      </c>
      <c r="G2464" s="61">
        <v>645937</v>
      </c>
      <c r="H2464" s="61">
        <f t="shared" ref="H2464" si="108">(H2465+H2466+H2467+H2468+H2469)/5</f>
        <v>11.77660331998678</v>
      </c>
      <c r="I2464" s="61">
        <f>(I2418+I2280+I2326)/3</f>
        <v>75.274075716757764</v>
      </c>
      <c r="J2464" s="61">
        <v>251599999.90000001</v>
      </c>
      <c r="K2464" s="61">
        <v>89.612659715991711</v>
      </c>
      <c r="L2464" s="61">
        <v>27494.771332018619</v>
      </c>
      <c r="M2464" s="61">
        <v>65.082352941176467</v>
      </c>
      <c r="N2464" s="60">
        <v>96.311000000000007</v>
      </c>
    </row>
    <row r="2465" spans="1:14" hidden="1" x14ac:dyDescent="0.4">
      <c r="A2465" s="67">
        <v>110</v>
      </c>
      <c r="B2465" s="5" t="s">
        <v>193</v>
      </c>
      <c r="C2465" s="5">
        <v>2001</v>
      </c>
      <c r="D2465" s="5" t="s">
        <v>251</v>
      </c>
      <c r="E2465" s="5" t="s">
        <v>253</v>
      </c>
      <c r="F2465" s="60">
        <v>42.205792015980407</v>
      </c>
      <c r="G2465" s="61">
        <v>678831</v>
      </c>
      <c r="H2465" s="61">
        <v>-4.9519409711783311</v>
      </c>
      <c r="I2465" s="61">
        <f>(I2580+I3086+I2488)/3</f>
        <v>95.552809745411324</v>
      </c>
      <c r="J2465" s="61">
        <v>295519999.89999998</v>
      </c>
      <c r="K2465" s="61">
        <v>94.968671679197996</v>
      </c>
      <c r="L2465" s="61">
        <v>25836.270792673782</v>
      </c>
      <c r="M2465" s="61">
        <v>65.732087227414326</v>
      </c>
      <c r="N2465" s="60">
        <v>96.506</v>
      </c>
    </row>
    <row r="2466" spans="1:14" hidden="1" x14ac:dyDescent="0.4">
      <c r="A2466" s="67">
        <v>110</v>
      </c>
      <c r="B2466" s="5" t="s">
        <v>193</v>
      </c>
      <c r="C2466" s="5">
        <v>2002</v>
      </c>
      <c r="D2466" s="5" t="s">
        <v>251</v>
      </c>
      <c r="E2466" s="5" t="s">
        <v>253</v>
      </c>
      <c r="F2466" s="60">
        <v>45.564691398877713</v>
      </c>
      <c r="G2466" s="61">
        <v>713186</v>
      </c>
      <c r="H2466" s="61">
        <v>3.0090051745119695</v>
      </c>
      <c r="I2466" s="61">
        <f>(I2420+I2489+I2581)/3</f>
        <v>101.86543867250244</v>
      </c>
      <c r="J2466" s="61">
        <v>623919999.89999998</v>
      </c>
      <c r="K2466" s="61">
        <v>88.469723625219913</v>
      </c>
      <c r="L2466" s="61">
        <v>27151.032498866021</v>
      </c>
      <c r="M2466" s="61">
        <v>60.301318267419958</v>
      </c>
      <c r="N2466" s="60">
        <v>96.691999999999993</v>
      </c>
    </row>
    <row r="2467" spans="1:14" hidden="1" x14ac:dyDescent="0.4">
      <c r="A2467" s="67">
        <v>110</v>
      </c>
      <c r="B2467" s="5" t="s">
        <v>193</v>
      </c>
      <c r="C2467" s="5">
        <v>2003</v>
      </c>
      <c r="D2467" s="5" t="s">
        <v>251</v>
      </c>
      <c r="E2467" s="5" t="s">
        <v>253</v>
      </c>
      <c r="F2467" s="60">
        <v>46.416886543535618</v>
      </c>
      <c r="G2467" s="61">
        <v>748525</v>
      </c>
      <c r="H2467" s="61">
        <v>17.176467738408661</v>
      </c>
      <c r="I2467" s="61">
        <f>(I2421+I2329+I2283)/3</f>
        <v>67.765385899379979</v>
      </c>
      <c r="J2467" s="61">
        <v>624919999.89999998</v>
      </c>
      <c r="K2467" s="61">
        <v>90.164948694302097</v>
      </c>
      <c r="L2467" s="61">
        <v>31440.220712456106</v>
      </c>
      <c r="M2467" s="61">
        <v>64.380610412926387</v>
      </c>
      <c r="N2467" s="60">
        <v>96.867999999999995</v>
      </c>
    </row>
    <row r="2468" spans="1:14" hidden="1" x14ac:dyDescent="0.4">
      <c r="A2468" s="67">
        <v>110</v>
      </c>
      <c r="B2468" s="5" t="s">
        <v>193</v>
      </c>
      <c r="C2468" s="5">
        <v>2004</v>
      </c>
      <c r="D2468" s="5" t="s">
        <v>251</v>
      </c>
      <c r="E2468" s="5" t="s">
        <v>253</v>
      </c>
      <c r="F2468" s="60">
        <v>47.656962013926474</v>
      </c>
      <c r="G2468" s="61">
        <v>777943</v>
      </c>
      <c r="H2468" s="61">
        <v>13.106784845155858</v>
      </c>
      <c r="I2468" s="61">
        <f>(I2422+I2330+I2284)/3</f>
        <v>66.670709460273414</v>
      </c>
      <c r="J2468" s="61">
        <v>1198970000</v>
      </c>
      <c r="K2468" s="61">
        <v>90.372428838562229</v>
      </c>
      <c r="L2468" s="61">
        <v>40792.276470211742</v>
      </c>
      <c r="M2468" s="61">
        <v>61.179520414776412</v>
      </c>
      <c r="N2468" s="60">
        <v>97.09</v>
      </c>
    </row>
    <row r="2469" spans="1:14" hidden="1" x14ac:dyDescent="0.4">
      <c r="A2469" s="67">
        <v>110</v>
      </c>
      <c r="B2469" s="5" t="s">
        <v>193</v>
      </c>
      <c r="C2469" s="5">
        <v>2005</v>
      </c>
      <c r="D2469" s="5" t="s">
        <v>251</v>
      </c>
      <c r="E2469" s="5" t="s">
        <v>253</v>
      </c>
      <c r="F2469" s="60">
        <v>45.406086884801638</v>
      </c>
      <c r="G2469" s="61">
        <v>848710</v>
      </c>
      <c r="H2469" s="61">
        <v>30.542699813035739</v>
      </c>
      <c r="I2469" s="61">
        <f>(I2423+I2331+I2285)/3</f>
        <v>70.80105284066768</v>
      </c>
      <c r="J2469" s="61">
        <v>2500000000</v>
      </c>
      <c r="K2469" s="61">
        <v>94.745544169633106</v>
      </c>
      <c r="L2469" s="61">
        <v>52468.445647505636</v>
      </c>
      <c r="M2469" s="61">
        <v>62.560240963855421</v>
      </c>
      <c r="N2469" s="60">
        <v>97.396000000000001</v>
      </c>
    </row>
    <row r="2470" spans="1:14" hidden="1" x14ac:dyDescent="0.4">
      <c r="A2470" s="67">
        <v>110</v>
      </c>
      <c r="B2470" s="5" t="s">
        <v>193</v>
      </c>
      <c r="C2470" s="5">
        <v>2006</v>
      </c>
      <c r="D2470" s="5" t="s">
        <v>251</v>
      </c>
      <c r="E2470" s="5" t="s">
        <v>253</v>
      </c>
      <c r="F2470" s="60">
        <v>43.288574074438948</v>
      </c>
      <c r="G2470" s="61">
        <v>1015060</v>
      </c>
      <c r="H2470" s="61">
        <v>8.3616135354892975</v>
      </c>
      <c r="I2470" s="61">
        <f>(I2424+I2332+I2286)/3</f>
        <v>78.038671756643069</v>
      </c>
      <c r="J2470" s="61">
        <v>3500000000</v>
      </c>
      <c r="K2470" s="61">
        <v>98.570919313571977</v>
      </c>
      <c r="L2470" s="61">
        <v>59978.861207360009</v>
      </c>
      <c r="M2470" s="61">
        <v>64.447334200260073</v>
      </c>
      <c r="N2470" s="60">
        <v>97.671000000000006</v>
      </c>
    </row>
    <row r="2471" spans="1:14" hidden="1" x14ac:dyDescent="0.4">
      <c r="A2471" s="67">
        <v>110</v>
      </c>
      <c r="B2471" s="5" t="s">
        <v>193</v>
      </c>
      <c r="C2471" s="5">
        <v>2007</v>
      </c>
      <c r="D2471" s="5" t="s">
        <v>251</v>
      </c>
      <c r="E2471" s="5" t="s">
        <v>253</v>
      </c>
      <c r="F2471" s="60">
        <v>40.609452281975784</v>
      </c>
      <c r="G2471" s="61">
        <v>1231893</v>
      </c>
      <c r="H2471" s="61">
        <v>10.969860595314216</v>
      </c>
      <c r="I2471" s="61">
        <f>(I2425+I2333+I2287)/3</f>
        <v>79.227713492946322</v>
      </c>
      <c r="J2471" s="61">
        <v>4700000000</v>
      </c>
      <c r="K2471" s="61">
        <v>96.114105710110564</v>
      </c>
      <c r="L2471" s="61">
        <v>64706.989902603484</v>
      </c>
      <c r="M2471" s="61">
        <v>62.855820411941686</v>
      </c>
      <c r="N2471" s="60">
        <v>97.917000000000002</v>
      </c>
    </row>
    <row r="2472" spans="1:14" hidden="1" x14ac:dyDescent="0.4">
      <c r="A2472" s="67">
        <v>110</v>
      </c>
      <c r="B2472" s="5" t="s">
        <v>193</v>
      </c>
      <c r="C2472" s="5">
        <v>2008</v>
      </c>
      <c r="D2472" s="5" t="s">
        <v>251</v>
      </c>
      <c r="E2472" s="5" t="s">
        <v>253</v>
      </c>
      <c r="F2472" s="60">
        <v>36.889945626773816</v>
      </c>
      <c r="G2472" s="61">
        <v>1444277</v>
      </c>
      <c r="H2472" s="61">
        <v>22.899564688172362</v>
      </c>
      <c r="I2472" s="61">
        <f>(I2426+I2334+I2288)/3</f>
        <v>82.858907804463072</v>
      </c>
      <c r="J2472" s="61">
        <v>3778626373.5999999</v>
      </c>
      <c r="K2472" s="61">
        <v>89.432841654690492</v>
      </c>
      <c r="L2472" s="61">
        <v>79811.597737175733</v>
      </c>
      <c r="M2472" s="61">
        <v>60.261914984972101</v>
      </c>
      <c r="N2472" s="60">
        <v>98.138999999999996</v>
      </c>
    </row>
    <row r="2473" spans="1:14" hidden="1" x14ac:dyDescent="0.4">
      <c r="A2473" s="67">
        <v>110</v>
      </c>
      <c r="B2473" s="5" t="s">
        <v>193</v>
      </c>
      <c r="C2473" s="5">
        <v>2009</v>
      </c>
      <c r="D2473" s="5" t="s">
        <v>251</v>
      </c>
      <c r="E2473" s="5" t="s">
        <v>253</v>
      </c>
      <c r="F2473" s="60">
        <v>33.727303552066296</v>
      </c>
      <c r="G2473" s="61">
        <v>1610274</v>
      </c>
      <c r="H2473" s="61">
        <v>-24.218100876606869</v>
      </c>
      <c r="I2473" s="61">
        <f>(I2427+I2335+I2289)/3</f>
        <v>72.890908089944972</v>
      </c>
      <c r="J2473" s="61">
        <v>8124736263.6000004</v>
      </c>
      <c r="K2473" s="61">
        <v>80.144162972701167</v>
      </c>
      <c r="L2473" s="61">
        <v>60733.981700227188</v>
      </c>
      <c r="M2473" s="61">
        <v>60.035771065182828</v>
      </c>
      <c r="N2473" s="60">
        <v>98.335999999999999</v>
      </c>
    </row>
    <row r="2474" spans="1:14" hidden="1" x14ac:dyDescent="0.4">
      <c r="A2474" s="67">
        <v>110</v>
      </c>
      <c r="B2474" s="5" t="s">
        <v>193</v>
      </c>
      <c r="C2474" s="5">
        <v>2010</v>
      </c>
      <c r="D2474" s="5" t="s">
        <v>251</v>
      </c>
      <c r="E2474" s="5" t="s">
        <v>253</v>
      </c>
      <c r="F2474" s="60">
        <v>35.548268343698055</v>
      </c>
      <c r="G2474" s="61">
        <v>1713504</v>
      </c>
      <c r="H2474" s="61">
        <v>6.9793298939114976</v>
      </c>
      <c r="I2474" s="61">
        <f>(I2428+I2336+I2290)/3</f>
        <v>74.611404806478944</v>
      </c>
      <c r="J2474" s="61">
        <v>4670329670.1999998</v>
      </c>
      <c r="K2474" s="61">
        <v>86.070289953092967</v>
      </c>
      <c r="L2474" s="61">
        <v>73021.309752503541</v>
      </c>
      <c r="M2474" s="61">
        <v>63.520140105078816</v>
      </c>
      <c r="N2474" s="60">
        <v>98.501000000000005</v>
      </c>
    </row>
    <row r="2475" spans="1:14" hidden="1" x14ac:dyDescent="0.4">
      <c r="A2475" s="67">
        <v>110</v>
      </c>
      <c r="B2475" s="5" t="s">
        <v>193</v>
      </c>
      <c r="C2475" s="5">
        <v>2011</v>
      </c>
      <c r="D2475" s="5" t="s">
        <v>251</v>
      </c>
      <c r="E2475" s="5" t="s">
        <v>253</v>
      </c>
      <c r="F2475" s="60">
        <v>37.979493074658663</v>
      </c>
      <c r="G2475" s="61">
        <v>1804171</v>
      </c>
      <c r="H2475" s="61">
        <v>18.270171342436669</v>
      </c>
      <c r="I2475" s="61">
        <f>(I2429+I2337+I2291)/3</f>
        <v>81.946911591921392</v>
      </c>
      <c r="J2475" s="61">
        <v>938516483.51648295</v>
      </c>
      <c r="K2475" s="61">
        <v>98.721638690589486</v>
      </c>
      <c r="L2475" s="61">
        <v>92992.997130745163</v>
      </c>
      <c r="M2475" s="61">
        <v>70.180194546324344</v>
      </c>
      <c r="N2475" s="60">
        <v>98.602000000000004</v>
      </c>
    </row>
    <row r="2476" spans="1:14" hidden="1" x14ac:dyDescent="0.4">
      <c r="A2476" s="67">
        <v>110</v>
      </c>
      <c r="B2476" s="5" t="s">
        <v>193</v>
      </c>
      <c r="C2476" s="5">
        <v>2012</v>
      </c>
      <c r="D2476" s="5" t="s">
        <v>251</v>
      </c>
      <c r="E2476" s="5" t="s">
        <v>253</v>
      </c>
      <c r="F2476" s="60">
        <v>39.582139521215744</v>
      </c>
      <c r="G2476" s="61">
        <v>1905660</v>
      </c>
      <c r="H2476" s="61">
        <v>6.3299622355519745</v>
      </c>
      <c r="I2476" s="61">
        <f>(I2499+I2591+I3097)/3</f>
        <v>101.05983857651307</v>
      </c>
      <c r="J2476" s="61">
        <v>395879120.87912101</v>
      </c>
      <c r="K2476" s="61">
        <v>105.7462944258412</v>
      </c>
      <c r="L2476" s="61">
        <v>98041.36223808935</v>
      </c>
      <c r="M2476" s="61">
        <v>66.078486730660643</v>
      </c>
      <c r="N2476" s="60">
        <v>98.697000000000003</v>
      </c>
    </row>
    <row r="2477" spans="1:14" hidden="1" x14ac:dyDescent="0.4">
      <c r="A2477" s="67">
        <v>110</v>
      </c>
      <c r="B2477" s="5" t="s">
        <v>193</v>
      </c>
      <c r="C2477" s="5">
        <v>2013</v>
      </c>
      <c r="D2477" s="5" t="s">
        <v>251</v>
      </c>
      <c r="E2477" s="5" t="s">
        <v>253</v>
      </c>
      <c r="F2477" s="60">
        <v>37.602880077189845</v>
      </c>
      <c r="G2477" s="61">
        <v>2035501</v>
      </c>
      <c r="H2477" s="61">
        <v>0.76748857193598496</v>
      </c>
      <c r="I2477" s="61">
        <f>(I2431+I2339+I2293)/3</f>
        <v>83.251640191729635</v>
      </c>
      <c r="J2477" s="61">
        <v>-840384615.38461494</v>
      </c>
      <c r="K2477" s="61">
        <v>102.38320810632719</v>
      </c>
      <c r="L2477" s="61">
        <v>97630.825515208766</v>
      </c>
      <c r="M2477" s="61">
        <v>65.874433301277648</v>
      </c>
      <c r="N2477" s="60">
        <v>98.784999999999997</v>
      </c>
    </row>
    <row r="2478" spans="1:14" hidden="1" x14ac:dyDescent="0.4">
      <c r="A2478" s="67">
        <v>110</v>
      </c>
      <c r="B2478" s="5" t="s">
        <v>193</v>
      </c>
      <c r="C2478" s="5">
        <v>2014</v>
      </c>
      <c r="D2478" s="5" t="s">
        <v>251</v>
      </c>
      <c r="E2478" s="5" t="s">
        <v>253</v>
      </c>
      <c r="F2478" s="60">
        <v>37.105034398827712</v>
      </c>
      <c r="G2478" s="61">
        <v>2214465</v>
      </c>
      <c r="H2478" s="61">
        <v>-1.4827510630932039</v>
      </c>
      <c r="I2478" s="61">
        <f>(I2432+I2340+I2294)/3</f>
        <v>75.801612791942262</v>
      </c>
      <c r="J2478" s="61">
        <v>1040384615.3846101</v>
      </c>
      <c r="K2478" s="61">
        <v>99.034374741431691</v>
      </c>
      <c r="L2478" s="61">
        <v>93126.149463382157</v>
      </c>
      <c r="M2478" s="61">
        <v>63.535626852209774</v>
      </c>
      <c r="N2478" s="60">
        <v>98.867999999999995</v>
      </c>
    </row>
    <row r="2479" spans="1:14" hidden="1" x14ac:dyDescent="0.4">
      <c r="A2479" s="67">
        <v>110</v>
      </c>
      <c r="B2479" s="5" t="s">
        <v>193</v>
      </c>
      <c r="C2479" s="5">
        <v>2015</v>
      </c>
      <c r="D2479" s="5" t="s">
        <v>251</v>
      </c>
      <c r="E2479" s="5" t="s">
        <v>253</v>
      </c>
      <c r="F2479" s="60">
        <v>35.290421950382118</v>
      </c>
      <c r="G2479" s="61">
        <v>2414573</v>
      </c>
      <c r="H2479" s="61">
        <v>-25.12980749599285</v>
      </c>
      <c r="I2479" s="61">
        <f>(I2433+I2341+I2295)/3</f>
        <v>75.275228182396958</v>
      </c>
      <c r="J2479" s="61">
        <v>1070879120.87912</v>
      </c>
      <c r="K2479" s="61">
        <v>93.707604173635744</v>
      </c>
      <c r="L2479" s="61">
        <v>66984.910200239567</v>
      </c>
      <c r="M2479" s="63">
        <f t="shared" ref="M2479:M2486" si="109">(M2478+M2477+M2476)/3</f>
        <v>65.162848961382693</v>
      </c>
      <c r="N2479" s="60">
        <v>98.944999999999993</v>
      </c>
    </row>
    <row r="2480" spans="1:14" hidden="1" x14ac:dyDescent="0.4">
      <c r="A2480" s="67">
        <v>110</v>
      </c>
      <c r="B2480" s="5" t="s">
        <v>193</v>
      </c>
      <c r="C2480" s="5">
        <v>2016</v>
      </c>
      <c r="D2480" s="5" t="s">
        <v>251</v>
      </c>
      <c r="E2480" s="5" t="s">
        <v>253</v>
      </c>
      <c r="F2480" s="60">
        <v>33.549568698110249</v>
      </c>
      <c r="G2480" s="61">
        <v>2595166</v>
      </c>
      <c r="H2480" s="61">
        <v>-8.9766990575184309</v>
      </c>
      <c r="I2480" s="61">
        <f>(I2342+I2434+I2503)/3</f>
        <v>87.464120005472765</v>
      </c>
      <c r="J2480" s="61">
        <v>773901098.90109897</v>
      </c>
      <c r="K2480" s="61">
        <v>89.54760011993514</v>
      </c>
      <c r="L2480" s="61">
        <v>58467.235571108693</v>
      </c>
      <c r="M2480" s="63">
        <f t="shared" si="109"/>
        <v>64.857636371623371</v>
      </c>
      <c r="N2480" s="60">
        <v>99.015000000000001</v>
      </c>
    </row>
    <row r="2481" spans="1:14" hidden="1" x14ac:dyDescent="0.4">
      <c r="A2481" s="67">
        <v>110</v>
      </c>
      <c r="B2481" s="5" t="s">
        <v>193</v>
      </c>
      <c r="C2481" s="5">
        <v>2017</v>
      </c>
      <c r="D2481" s="5" t="s">
        <v>251</v>
      </c>
      <c r="E2481" s="5" t="s">
        <v>253</v>
      </c>
      <c r="F2481" s="60">
        <v>32.256638228748542</v>
      </c>
      <c r="G2481" s="61">
        <v>2711755</v>
      </c>
      <c r="H2481" s="61">
        <v>7.7875696560481202</v>
      </c>
      <c r="I2481" s="61">
        <f>(I2435+I2343+I2297)/3</f>
        <v>75.753962277221802</v>
      </c>
      <c r="J2481" s="61">
        <v>985989010.98901105</v>
      </c>
      <c r="K2481" s="61">
        <v>91.494587919519404</v>
      </c>
      <c r="L2481" s="61">
        <v>59407.698049888255</v>
      </c>
      <c r="M2481" s="63">
        <f t="shared" si="109"/>
        <v>64.518704061738617</v>
      </c>
      <c r="N2481" s="60">
        <v>99.078000000000003</v>
      </c>
    </row>
    <row r="2482" spans="1:14" hidden="1" x14ac:dyDescent="0.4">
      <c r="A2482" s="67">
        <v>110</v>
      </c>
      <c r="B2482" s="5" t="s">
        <v>193</v>
      </c>
      <c r="C2482" s="5">
        <v>2018</v>
      </c>
      <c r="D2482" s="5" t="s">
        <v>251</v>
      </c>
      <c r="E2482" s="5" t="s">
        <v>253</v>
      </c>
      <c r="F2482" s="60">
        <v>31.480967437395453</v>
      </c>
      <c r="G2482" s="61">
        <v>2766732</v>
      </c>
      <c r="H2482" s="61">
        <v>12.414403526000342</v>
      </c>
      <c r="I2482" s="61">
        <f>(I2436+I2344+I2298)/3</f>
        <v>75.918581469524028</v>
      </c>
      <c r="J2482" s="61">
        <v>-2186263736.2637401</v>
      </c>
      <c r="K2482" s="61">
        <v>91.838448978201001</v>
      </c>
      <c r="L2482" s="61">
        <v>66264.081168209028</v>
      </c>
      <c r="M2482" s="63">
        <f t="shared" si="109"/>
        <v>64.846396464914889</v>
      </c>
      <c r="N2482" s="60">
        <v>99.135000000000005</v>
      </c>
    </row>
    <row r="2483" spans="1:14" hidden="1" x14ac:dyDescent="0.4">
      <c r="A2483" s="67">
        <v>110</v>
      </c>
      <c r="B2483" s="5" t="s">
        <v>193</v>
      </c>
      <c r="C2483" s="5">
        <v>2019</v>
      </c>
      <c r="D2483" s="5" t="s">
        <v>251</v>
      </c>
      <c r="E2483" s="5" t="s">
        <v>253</v>
      </c>
      <c r="F2483" s="60">
        <v>31.877203012929094</v>
      </c>
      <c r="G2483" s="61">
        <v>2807235</v>
      </c>
      <c r="H2483" s="61">
        <v>-4.4559142117863644</v>
      </c>
      <c r="I2483" s="61">
        <f>(I2437+I2345+I2299)/3</f>
        <v>80.301500345368098</v>
      </c>
      <c r="J2483" s="61">
        <v>-2812637362.6373601</v>
      </c>
      <c r="K2483" s="61">
        <v>90.046375550185886</v>
      </c>
      <c r="L2483" s="61">
        <v>62827.396954327502</v>
      </c>
      <c r="M2483" s="63">
        <f t="shared" si="109"/>
        <v>64.740912299425631</v>
      </c>
      <c r="N2483" s="60">
        <v>99.188000000000002</v>
      </c>
    </row>
    <row r="2484" spans="1:14" hidden="1" x14ac:dyDescent="0.4">
      <c r="A2484" s="67">
        <v>110</v>
      </c>
      <c r="B2484" s="5" t="s">
        <v>193</v>
      </c>
      <c r="C2484" s="5">
        <v>2020</v>
      </c>
      <c r="D2484" s="5" t="s">
        <v>251</v>
      </c>
      <c r="E2484" s="5" t="s">
        <v>253</v>
      </c>
      <c r="F2484" s="60">
        <v>31.726842451324725</v>
      </c>
      <c r="G2484" s="61">
        <v>2760385</v>
      </c>
      <c r="H2484" s="61">
        <v>-15.100420309420969</v>
      </c>
      <c r="I2484" s="61">
        <f>(I2438+I2346+I2300)/3</f>
        <v>75.207550500278955</v>
      </c>
      <c r="J2484" s="61">
        <v>-2434065934.0659299</v>
      </c>
      <c r="K2484" s="61">
        <v>90.019094887285974</v>
      </c>
      <c r="L2484" s="61">
        <v>52315.660078311659</v>
      </c>
      <c r="M2484" s="63">
        <f t="shared" si="109"/>
        <v>64.702004275359712</v>
      </c>
      <c r="N2484" s="60">
        <v>99.234999999999999</v>
      </c>
    </row>
    <row r="2485" spans="1:14" hidden="1" x14ac:dyDescent="0.4">
      <c r="A2485" s="67">
        <v>110</v>
      </c>
      <c r="B2485" s="5" t="s">
        <v>193</v>
      </c>
      <c r="C2485" s="5">
        <v>2021</v>
      </c>
      <c r="D2485" s="5" t="s">
        <v>251</v>
      </c>
      <c r="E2485" s="5" t="s">
        <v>253</v>
      </c>
      <c r="F2485" s="60">
        <f>(F2482+F2483+F2484)/3</f>
        <v>31.695004300549758</v>
      </c>
      <c r="G2485" s="61">
        <v>2688235</v>
      </c>
      <c r="H2485" s="61">
        <v>22.466022124449125</v>
      </c>
      <c r="I2485" s="61">
        <f>(I2440+I2439+I2348)/3</f>
        <v>88.508275023365016</v>
      </c>
      <c r="J2485" s="61">
        <v>-1093406593.40659</v>
      </c>
      <c r="K2485" s="61">
        <v>92.779158574399972</v>
      </c>
      <c r="L2485" s="61">
        <v>66858.741722671519</v>
      </c>
      <c r="M2485" s="63">
        <f t="shared" si="109"/>
        <v>64.763104346566749</v>
      </c>
      <c r="N2485" s="60">
        <v>99.278000000000006</v>
      </c>
    </row>
    <row r="2486" spans="1:14" hidden="1" x14ac:dyDescent="0.4">
      <c r="A2486" s="67">
        <v>110</v>
      </c>
      <c r="B2486" s="5" t="s">
        <v>193</v>
      </c>
      <c r="C2486" s="5">
        <v>2022</v>
      </c>
      <c r="D2486" s="5" t="s">
        <v>251</v>
      </c>
      <c r="E2486" s="5" t="s">
        <v>253</v>
      </c>
      <c r="F2486" s="60">
        <f>(F2483+F2484+F2485)/3</f>
        <v>31.76634992160119</v>
      </c>
      <c r="G2486" s="61">
        <v>2695122</v>
      </c>
      <c r="H2486" s="61">
        <v>26.141199945540379</v>
      </c>
      <c r="I2486" s="61">
        <f>(I2440+I2348+I2302)/3</f>
        <v>77.516753483878929</v>
      </c>
      <c r="J2486" s="61">
        <v>76098901.098901004</v>
      </c>
      <c r="K2486" s="61">
        <v>99.980787658594153</v>
      </c>
      <c r="L2486" s="61">
        <v>87661.45014572746</v>
      </c>
      <c r="M2486" s="63">
        <f t="shared" si="109"/>
        <v>64.735340307117369</v>
      </c>
      <c r="N2486" s="60">
        <v>99.317999999999998</v>
      </c>
    </row>
    <row r="2487" spans="1:14" x14ac:dyDescent="0.4">
      <c r="A2487" s="67">
        <v>111</v>
      </c>
      <c r="B2487" s="5" t="s">
        <v>194</v>
      </c>
      <c r="C2487" s="5">
        <v>2000</v>
      </c>
      <c r="D2487" s="5" t="s">
        <v>249</v>
      </c>
      <c r="E2487" s="5" t="s">
        <v>253</v>
      </c>
      <c r="F2487" s="60">
        <v>3.9657449987347939</v>
      </c>
      <c r="G2487" s="61">
        <v>22442971</v>
      </c>
      <c r="H2487" s="61">
        <v>43.180789147307706</v>
      </c>
      <c r="I2487" s="61">
        <v>81.740017580509701</v>
      </c>
      <c r="J2487" s="61">
        <v>1037000000</v>
      </c>
      <c r="K2487" s="61">
        <v>48.521325385078597</v>
      </c>
      <c r="L2487" s="61">
        <v>1659.929049105278</v>
      </c>
      <c r="M2487" s="61">
        <v>57.386363636363647</v>
      </c>
      <c r="N2487" s="60">
        <v>53.003999999999998</v>
      </c>
    </row>
    <row r="2488" spans="1:14" x14ac:dyDescent="0.4">
      <c r="A2488" s="67">
        <v>111</v>
      </c>
      <c r="B2488" s="5" t="s">
        <v>194</v>
      </c>
      <c r="C2488" s="5">
        <v>2001</v>
      </c>
      <c r="D2488" s="5" t="s">
        <v>249</v>
      </c>
      <c r="E2488" s="5" t="s">
        <v>253</v>
      </c>
      <c r="F2488" s="60">
        <v>4.302409591193193</v>
      </c>
      <c r="G2488" s="61">
        <v>22131970</v>
      </c>
      <c r="H2488" s="61">
        <v>37.956315408349127</v>
      </c>
      <c r="I2488" s="61">
        <v>82.953877070324694</v>
      </c>
      <c r="J2488" s="61">
        <v>1157000000</v>
      </c>
      <c r="K2488" s="61">
        <v>51.928591021148051</v>
      </c>
      <c r="L2488" s="61">
        <v>1825.192993731835</v>
      </c>
      <c r="M2488" s="61">
        <v>56.162434325744314</v>
      </c>
      <c r="N2488" s="60">
        <v>52.851999999999997</v>
      </c>
    </row>
    <row r="2489" spans="1:14" x14ac:dyDescent="0.4">
      <c r="A2489" s="67">
        <v>111</v>
      </c>
      <c r="B2489" s="5" t="s">
        <v>194</v>
      </c>
      <c r="C2489" s="5">
        <v>2002</v>
      </c>
      <c r="D2489" s="5" t="s">
        <v>249</v>
      </c>
      <c r="E2489" s="5" t="s">
        <v>253</v>
      </c>
      <c r="F2489" s="60">
        <v>4.3134312258680145</v>
      </c>
      <c r="G2489" s="61">
        <v>21730496</v>
      </c>
      <c r="H2489" s="61">
        <v>22.714269049669184</v>
      </c>
      <c r="I2489" s="61">
        <v>83.551027074614098</v>
      </c>
      <c r="J2489" s="61">
        <v>1144000000</v>
      </c>
      <c r="K2489" s="61">
        <v>53.710247813937606</v>
      </c>
      <c r="L2489" s="61">
        <v>2119.8550968455434</v>
      </c>
      <c r="M2489" s="61">
        <v>54.718433787945443</v>
      </c>
      <c r="N2489" s="60">
        <v>52.78</v>
      </c>
    </row>
    <row r="2490" spans="1:14" x14ac:dyDescent="0.4">
      <c r="A2490" s="67">
        <v>111</v>
      </c>
      <c r="B2490" s="5" t="s">
        <v>194</v>
      </c>
      <c r="C2490" s="5">
        <v>2003</v>
      </c>
      <c r="D2490" s="5" t="s">
        <v>249</v>
      </c>
      <c r="E2490" s="5" t="s">
        <v>253</v>
      </c>
      <c r="F2490" s="60">
        <v>4.548841989316375</v>
      </c>
      <c r="G2490" s="61">
        <v>21574326</v>
      </c>
      <c r="H2490" s="61">
        <v>23.153255470897705</v>
      </c>
      <c r="I2490" s="61">
        <v>81.091534100180994</v>
      </c>
      <c r="J2490" s="61">
        <v>1844000000</v>
      </c>
      <c r="K2490" s="61">
        <v>56.179527047024344</v>
      </c>
      <c r="L2490" s="61">
        <v>2679.4062601615437</v>
      </c>
      <c r="M2490" s="61">
        <v>55.896907216494839</v>
      </c>
      <c r="N2490" s="60">
        <v>52.911999999999999</v>
      </c>
    </row>
    <row r="2491" spans="1:14" x14ac:dyDescent="0.4">
      <c r="A2491" s="67">
        <v>111</v>
      </c>
      <c r="B2491" s="5" t="s">
        <v>194</v>
      </c>
      <c r="C2491" s="5">
        <v>2004</v>
      </c>
      <c r="D2491" s="5" t="s">
        <v>249</v>
      </c>
      <c r="E2491" s="5" t="s">
        <v>253</v>
      </c>
      <c r="F2491" s="60">
        <v>4.4442205828634576</v>
      </c>
      <c r="G2491" s="61">
        <v>21451748</v>
      </c>
      <c r="H2491" s="61">
        <v>15.456595876933179</v>
      </c>
      <c r="I2491" s="61">
        <v>82.865800245479605</v>
      </c>
      <c r="J2491" s="61">
        <v>6443000000</v>
      </c>
      <c r="K2491" s="61">
        <v>60.626478666940756</v>
      </c>
      <c r="L2491" s="61">
        <v>3494.9905644895534</v>
      </c>
      <c r="M2491" s="61">
        <v>52.815699658703075</v>
      </c>
      <c r="N2491" s="60">
        <v>53.042999999999999</v>
      </c>
    </row>
    <row r="2492" spans="1:14" x14ac:dyDescent="0.4">
      <c r="A2492" s="67">
        <v>111</v>
      </c>
      <c r="B2492" s="5" t="s">
        <v>194</v>
      </c>
      <c r="C2492" s="5">
        <v>2005</v>
      </c>
      <c r="D2492" s="5" t="s">
        <v>249</v>
      </c>
      <c r="E2492" s="5" t="s">
        <v>253</v>
      </c>
      <c r="F2492" s="60">
        <v>4.4411022020259674</v>
      </c>
      <c r="G2492" s="61">
        <v>21319685</v>
      </c>
      <c r="H2492" s="61">
        <v>12.00699011763129</v>
      </c>
      <c r="I2492" s="61">
        <v>97.481057139814993</v>
      </c>
      <c r="J2492" s="61">
        <v>6498650462.8664598</v>
      </c>
      <c r="K2492" s="61">
        <v>59.360549449055455</v>
      </c>
      <c r="L2492" s="61">
        <v>4618.0035080291318</v>
      </c>
      <c r="M2492" s="61">
        <v>52.482192963522557</v>
      </c>
      <c r="N2492" s="60">
        <v>53.173999999999999</v>
      </c>
    </row>
    <row r="2493" spans="1:14" x14ac:dyDescent="0.4">
      <c r="A2493" s="67">
        <v>111</v>
      </c>
      <c r="B2493" s="5" t="s">
        <v>194</v>
      </c>
      <c r="C2493" s="5">
        <v>2006</v>
      </c>
      <c r="D2493" s="5" t="s">
        <v>249</v>
      </c>
      <c r="E2493" s="5" t="s">
        <v>253</v>
      </c>
      <c r="F2493" s="60">
        <v>4.683185050694167</v>
      </c>
      <c r="G2493" s="61">
        <v>21193760</v>
      </c>
      <c r="H2493" s="61">
        <v>10.606579357101722</v>
      </c>
      <c r="I2493" s="61">
        <v>104.38265248814</v>
      </c>
      <c r="J2493" s="61">
        <v>11006614841.8417</v>
      </c>
      <c r="K2493" s="61">
        <v>61.683625926515909</v>
      </c>
      <c r="L2493" s="61">
        <v>5757.5312730117848</v>
      </c>
      <c r="M2493" s="61">
        <v>53.04238355014688</v>
      </c>
      <c r="N2493" s="60">
        <v>53.305</v>
      </c>
    </row>
    <row r="2494" spans="1:14" x14ac:dyDescent="0.4">
      <c r="A2494" s="67">
        <v>111</v>
      </c>
      <c r="B2494" s="5" t="s">
        <v>194</v>
      </c>
      <c r="C2494" s="5">
        <v>2007</v>
      </c>
      <c r="D2494" s="5" t="s">
        <v>249</v>
      </c>
      <c r="E2494" s="5" t="s">
        <v>253</v>
      </c>
      <c r="F2494" s="60">
        <v>4.6319342706898849</v>
      </c>
      <c r="G2494" s="61">
        <v>20882982</v>
      </c>
      <c r="H2494" s="61">
        <v>15.816227472443686</v>
      </c>
      <c r="I2494" s="61">
        <v>112.663001140049</v>
      </c>
      <c r="J2494" s="61">
        <v>10103086514.313999</v>
      </c>
      <c r="K2494" s="61">
        <v>63.505156673465798</v>
      </c>
      <c r="L2494" s="61">
        <v>8360.3377591659573</v>
      </c>
      <c r="M2494" s="61">
        <v>53.168252595155707</v>
      </c>
      <c r="N2494" s="60">
        <v>53.436</v>
      </c>
    </row>
    <row r="2495" spans="1:14" x14ac:dyDescent="0.4">
      <c r="A2495" s="67">
        <v>111</v>
      </c>
      <c r="B2495" s="5" t="s">
        <v>194</v>
      </c>
      <c r="C2495" s="5">
        <v>2008</v>
      </c>
      <c r="D2495" s="5" t="s">
        <v>249</v>
      </c>
      <c r="E2495" s="5" t="s">
        <v>253</v>
      </c>
      <c r="F2495" s="60">
        <v>4.6455195583769022</v>
      </c>
      <c r="G2495" s="61">
        <v>20537875</v>
      </c>
      <c r="H2495" s="61">
        <v>16.015579888921835</v>
      </c>
      <c r="I2495" s="61">
        <v>106.415429626784</v>
      </c>
      <c r="J2495" s="61">
        <v>13667824244.7472</v>
      </c>
      <c r="K2495" s="61">
        <v>65.174814656192837</v>
      </c>
      <c r="L2495" s="61">
        <v>10435.217980354149</v>
      </c>
      <c r="M2495" s="61">
        <v>52.745205479452054</v>
      </c>
      <c r="N2495" s="60">
        <v>53.567</v>
      </c>
    </row>
    <row r="2496" spans="1:14" x14ac:dyDescent="0.4">
      <c r="A2496" s="67">
        <v>111</v>
      </c>
      <c r="B2496" s="5" t="s">
        <v>194</v>
      </c>
      <c r="C2496" s="5">
        <v>2009</v>
      </c>
      <c r="D2496" s="5" t="s">
        <v>249</v>
      </c>
      <c r="E2496" s="5" t="s">
        <v>253</v>
      </c>
      <c r="F2496" s="60">
        <v>3.9621579235572852</v>
      </c>
      <c r="G2496" s="61">
        <v>20367487</v>
      </c>
      <c r="H2496" s="61">
        <v>4.0867782318448747</v>
      </c>
      <c r="I2496" s="61">
        <v>98.651492996252102</v>
      </c>
      <c r="J2496" s="61">
        <v>4637684879.5433903</v>
      </c>
      <c r="K2496" s="61">
        <v>58.472833768824842</v>
      </c>
      <c r="L2496" s="61">
        <v>8548.0485901299289</v>
      </c>
      <c r="M2496" s="61">
        <v>52.471924615980384</v>
      </c>
      <c r="N2496" s="60">
        <v>53.698</v>
      </c>
    </row>
    <row r="2497" spans="1:14" x14ac:dyDescent="0.4">
      <c r="A2497" s="67">
        <v>111</v>
      </c>
      <c r="B2497" s="5" t="s">
        <v>194</v>
      </c>
      <c r="C2497" s="5">
        <v>2010</v>
      </c>
      <c r="D2497" s="5" t="s">
        <v>249</v>
      </c>
      <c r="E2497" s="5" t="s">
        <v>253</v>
      </c>
      <c r="F2497" s="60">
        <v>3.832784828826143</v>
      </c>
      <c r="G2497" s="61">
        <v>20246871</v>
      </c>
      <c r="H2497" s="61">
        <v>5.9103003429162584</v>
      </c>
      <c r="I2497" s="61">
        <v>100</v>
      </c>
      <c r="J2497" s="61">
        <v>3213737651.98388</v>
      </c>
      <c r="K2497" s="61">
        <v>69.833231637408034</v>
      </c>
      <c r="L2497" s="61">
        <v>8397.8091731145723</v>
      </c>
      <c r="M2497" s="61">
        <v>51.845906902086682</v>
      </c>
      <c r="N2497" s="60">
        <v>53.829000000000001</v>
      </c>
    </row>
    <row r="2498" spans="1:14" x14ac:dyDescent="0.4">
      <c r="A2498" s="67">
        <v>111</v>
      </c>
      <c r="B2498" s="5" t="s">
        <v>194</v>
      </c>
      <c r="C2498" s="5">
        <v>2011</v>
      </c>
      <c r="D2498" s="5" t="s">
        <v>249</v>
      </c>
      <c r="E2498" s="5" t="s">
        <v>253</v>
      </c>
      <c r="F2498" s="60">
        <v>4.1717028510892256</v>
      </c>
      <c r="G2498" s="61">
        <v>20147528</v>
      </c>
      <c r="H2498" s="61">
        <v>3.9769433497420721</v>
      </c>
      <c r="I2498" s="61">
        <v>102.561182541078</v>
      </c>
      <c r="J2498" s="61">
        <v>2370097222.6181402</v>
      </c>
      <c r="K2498" s="61">
        <v>76.142606827992964</v>
      </c>
      <c r="L2498" s="61">
        <v>9560.159425309419</v>
      </c>
      <c r="M2498" s="61">
        <v>54.066749072929539</v>
      </c>
      <c r="N2498" s="60">
        <v>53.96</v>
      </c>
    </row>
    <row r="2499" spans="1:14" x14ac:dyDescent="0.4">
      <c r="A2499" s="67">
        <v>111</v>
      </c>
      <c r="B2499" s="5" t="s">
        <v>194</v>
      </c>
      <c r="C2499" s="5">
        <v>2012</v>
      </c>
      <c r="D2499" s="5" t="s">
        <v>249</v>
      </c>
      <c r="E2499" s="5" t="s">
        <v>253</v>
      </c>
      <c r="F2499" s="60">
        <v>4.080349844837742</v>
      </c>
      <c r="G2499" s="61">
        <v>20058035</v>
      </c>
      <c r="H2499" s="61">
        <v>3.8030931852384526</v>
      </c>
      <c r="I2499" s="61">
        <v>96.580854061129003</v>
      </c>
      <c r="J2499" s="61">
        <v>3047569714.3973398</v>
      </c>
      <c r="K2499" s="61">
        <v>76.539233346215568</v>
      </c>
      <c r="L2499" s="61">
        <v>8930.7299116497361</v>
      </c>
      <c r="M2499" s="61">
        <v>50.655132934741118</v>
      </c>
      <c r="N2499" s="60">
        <v>53.973999999999997</v>
      </c>
    </row>
    <row r="2500" spans="1:14" x14ac:dyDescent="0.4">
      <c r="A2500" s="67">
        <v>111</v>
      </c>
      <c r="B2500" s="5" t="s">
        <v>194</v>
      </c>
      <c r="C2500" s="5">
        <v>2013</v>
      </c>
      <c r="D2500" s="5" t="s">
        <v>249</v>
      </c>
      <c r="E2500" s="5" t="s">
        <v>253</v>
      </c>
      <c r="F2500" s="60">
        <v>3.6074713517666632</v>
      </c>
      <c r="G2500" s="61">
        <v>19983693</v>
      </c>
      <c r="H2500" s="61">
        <v>1.38968711500371</v>
      </c>
      <c r="I2500" s="61">
        <v>101.13606605957899</v>
      </c>
      <c r="J2500" s="61">
        <v>3854819397.6375699</v>
      </c>
      <c r="K2500" s="61">
        <v>81.401621176850199</v>
      </c>
      <c r="L2500" s="61">
        <v>9497.2064756121054</v>
      </c>
      <c r="M2500" s="61">
        <v>46.217391304347828</v>
      </c>
      <c r="N2500" s="60">
        <v>53.936999999999998</v>
      </c>
    </row>
    <row r="2501" spans="1:14" x14ac:dyDescent="0.4">
      <c r="A2501" s="67">
        <v>111</v>
      </c>
      <c r="B2501" s="5" t="s">
        <v>194</v>
      </c>
      <c r="C2501" s="5">
        <v>2014</v>
      </c>
      <c r="D2501" s="5" t="s">
        <v>249</v>
      </c>
      <c r="E2501" s="5" t="s">
        <v>253</v>
      </c>
      <c r="F2501" s="60">
        <v>3.5933033029971049</v>
      </c>
      <c r="G2501" s="61">
        <v>19908979</v>
      </c>
      <c r="H2501" s="61">
        <v>1.7102642931551486</v>
      </c>
      <c r="I2501" s="61">
        <v>101.822053895059</v>
      </c>
      <c r="J2501" s="61">
        <v>3869197075.1054201</v>
      </c>
      <c r="K2501" s="61">
        <v>83.37870793467971</v>
      </c>
      <c r="L2501" s="61">
        <v>10031.342152669788</v>
      </c>
      <c r="M2501" s="61">
        <v>45.583920187793431</v>
      </c>
      <c r="N2501" s="60">
        <v>53.9</v>
      </c>
    </row>
    <row r="2502" spans="1:14" x14ac:dyDescent="0.4">
      <c r="A2502" s="67">
        <v>111</v>
      </c>
      <c r="B2502" s="5" t="s">
        <v>194</v>
      </c>
      <c r="C2502" s="5">
        <v>2015</v>
      </c>
      <c r="D2502" s="5" t="s">
        <v>249</v>
      </c>
      <c r="E2502" s="5" t="s">
        <v>253</v>
      </c>
      <c r="F2502" s="60">
        <v>3.6998294678298165</v>
      </c>
      <c r="G2502" s="61">
        <v>19815616</v>
      </c>
      <c r="H2502" s="61">
        <v>3.2647542744117288</v>
      </c>
      <c r="I2502" s="61">
        <v>98.327591484693301</v>
      </c>
      <c r="J2502" s="61">
        <v>4317731472.3063297</v>
      </c>
      <c r="K2502" s="61">
        <v>83.521162775162111</v>
      </c>
      <c r="L2502" s="61">
        <v>8976.9544892647991</v>
      </c>
      <c r="M2502" s="61">
        <f t="shared" ref="M2502:M2509" si="110">(M2501+M2500+M2499)/3</f>
        <v>47.485481475627459</v>
      </c>
      <c r="N2502" s="60">
        <v>53.887</v>
      </c>
    </row>
    <row r="2503" spans="1:14" x14ac:dyDescent="0.4">
      <c r="A2503" s="67">
        <v>111</v>
      </c>
      <c r="B2503" s="5" t="s">
        <v>194</v>
      </c>
      <c r="C2503" s="5">
        <v>2016</v>
      </c>
      <c r="D2503" s="5" t="s">
        <v>249</v>
      </c>
      <c r="E2503" s="5" t="s">
        <v>253</v>
      </c>
      <c r="F2503" s="60">
        <v>3.6333483857466757</v>
      </c>
      <c r="G2503" s="61">
        <v>19702267</v>
      </c>
      <c r="H2503" s="61">
        <v>2.6212868085067527</v>
      </c>
      <c r="I2503" s="61">
        <v>96.610014360419697</v>
      </c>
      <c r="J2503" s="61">
        <v>6252035766.4282303</v>
      </c>
      <c r="K2503" s="61">
        <v>85.893978644794871</v>
      </c>
      <c r="L2503" s="61">
        <v>9404.38125929526</v>
      </c>
      <c r="M2503" s="61">
        <f t="shared" si="110"/>
        <v>46.428930989256237</v>
      </c>
      <c r="N2503" s="60">
        <v>53.9</v>
      </c>
    </row>
    <row r="2504" spans="1:14" x14ac:dyDescent="0.4">
      <c r="A2504" s="67">
        <v>111</v>
      </c>
      <c r="B2504" s="5" t="s">
        <v>194</v>
      </c>
      <c r="C2504" s="5">
        <v>2017</v>
      </c>
      <c r="D2504" s="5" t="s">
        <v>249</v>
      </c>
      <c r="E2504" s="5" t="s">
        <v>253</v>
      </c>
      <c r="F2504" s="60">
        <v>3.7883087277547305</v>
      </c>
      <c r="G2504" s="61">
        <v>19588715</v>
      </c>
      <c r="H2504" s="61">
        <v>4.6519685967352444</v>
      </c>
      <c r="I2504" s="61">
        <v>95.200763907473402</v>
      </c>
      <c r="J2504" s="61">
        <v>5952909608.1049204</v>
      </c>
      <c r="K2504" s="61">
        <v>87.156156674158666</v>
      </c>
      <c r="L2504" s="61">
        <v>10727.970863318411</v>
      </c>
      <c r="M2504" s="61">
        <f t="shared" si="110"/>
        <v>46.499444217559045</v>
      </c>
      <c r="N2504" s="60">
        <v>53.936</v>
      </c>
    </row>
    <row r="2505" spans="1:14" x14ac:dyDescent="0.4">
      <c r="A2505" s="67">
        <v>111</v>
      </c>
      <c r="B2505" s="5" t="s">
        <v>194</v>
      </c>
      <c r="C2505" s="5">
        <v>2018</v>
      </c>
      <c r="D2505" s="5" t="s">
        <v>249</v>
      </c>
      <c r="E2505" s="5" t="s">
        <v>253</v>
      </c>
      <c r="F2505" s="60">
        <v>3.8610617146888897</v>
      </c>
      <c r="G2505" s="61">
        <v>19473970</v>
      </c>
      <c r="H2505" s="61">
        <v>6.2122726117435718</v>
      </c>
      <c r="I2505" s="61">
        <v>97.730495233901294</v>
      </c>
      <c r="J2505" s="61">
        <v>7343560129.2521696</v>
      </c>
      <c r="K2505" s="61">
        <v>86.470670301063976</v>
      </c>
      <c r="L2505" s="61">
        <v>12494.423578964945</v>
      </c>
      <c r="M2505" s="61">
        <f t="shared" si="110"/>
        <v>46.80461889414758</v>
      </c>
      <c r="N2505" s="60">
        <v>53.997999999999998</v>
      </c>
    </row>
    <row r="2506" spans="1:14" x14ac:dyDescent="0.4">
      <c r="A2506" s="67">
        <v>111</v>
      </c>
      <c r="B2506" s="5" t="s">
        <v>194</v>
      </c>
      <c r="C2506" s="5">
        <v>2019</v>
      </c>
      <c r="D2506" s="5" t="s">
        <v>249</v>
      </c>
      <c r="E2506" s="5" t="s">
        <v>253</v>
      </c>
      <c r="F2506" s="60">
        <v>3.8170629571629635</v>
      </c>
      <c r="G2506" s="61">
        <v>19371648</v>
      </c>
      <c r="H2506" s="61">
        <v>6.805324966537512</v>
      </c>
      <c r="I2506" s="61">
        <v>97.251978031150799</v>
      </c>
      <c r="J2506" s="61">
        <v>7365441773.7321796</v>
      </c>
      <c r="K2506" s="61">
        <v>84.503061023246389</v>
      </c>
      <c r="L2506" s="61">
        <v>12957.999114221826</v>
      </c>
      <c r="M2506" s="61">
        <f t="shared" si="110"/>
        <v>46.577664700320952</v>
      </c>
      <c r="N2506" s="60">
        <v>54.084000000000003</v>
      </c>
    </row>
    <row r="2507" spans="1:14" x14ac:dyDescent="0.4">
      <c r="A2507" s="67">
        <v>111</v>
      </c>
      <c r="B2507" s="5" t="s">
        <v>194</v>
      </c>
      <c r="C2507" s="5">
        <v>2020</v>
      </c>
      <c r="D2507" s="5" t="s">
        <v>249</v>
      </c>
      <c r="E2507" s="5" t="s">
        <v>253</v>
      </c>
      <c r="F2507" s="60">
        <v>3.5641375014598826</v>
      </c>
      <c r="G2507" s="61">
        <v>19265250</v>
      </c>
      <c r="H2507" s="61">
        <v>4.1093151844722229</v>
      </c>
      <c r="I2507" s="61">
        <v>98.615523304309306</v>
      </c>
      <c r="J2507" s="61">
        <v>3602418172.3571601</v>
      </c>
      <c r="K2507" s="61">
        <v>78.059113378994084</v>
      </c>
      <c r="L2507" s="61">
        <v>13047.456656399327</v>
      </c>
      <c r="M2507" s="61">
        <f t="shared" si="110"/>
        <v>46.62724260400919</v>
      </c>
      <c r="N2507" s="60">
        <v>54.194000000000003</v>
      </c>
    </row>
    <row r="2508" spans="1:14" x14ac:dyDescent="0.4">
      <c r="A2508" s="67">
        <v>111</v>
      </c>
      <c r="B2508" s="5" t="s">
        <v>194</v>
      </c>
      <c r="C2508" s="5">
        <v>2021</v>
      </c>
      <c r="D2508" s="5" t="s">
        <v>249</v>
      </c>
      <c r="E2508" s="5" t="s">
        <v>253</v>
      </c>
      <c r="F2508" s="60">
        <f>(F2505+F2506+F2507)/3</f>
        <v>3.7474207244372448</v>
      </c>
      <c r="G2508" s="61">
        <v>19122059</v>
      </c>
      <c r="H2508" s="61">
        <v>5.4455008557110034</v>
      </c>
      <c r="I2508" s="61">
        <v>99.559987325064199</v>
      </c>
      <c r="J2508" s="61">
        <v>11738217410.2111</v>
      </c>
      <c r="K2508" s="61">
        <v>86.853120765143217</v>
      </c>
      <c r="L2508" s="61">
        <v>14946.624968677972</v>
      </c>
      <c r="M2508" s="61">
        <f t="shared" si="110"/>
        <v>46.669842066159241</v>
      </c>
      <c r="N2508" s="60">
        <v>54.329000000000001</v>
      </c>
    </row>
    <row r="2509" spans="1:14" x14ac:dyDescent="0.4">
      <c r="A2509" s="67">
        <v>111</v>
      </c>
      <c r="B2509" s="5" t="s">
        <v>194</v>
      </c>
      <c r="C2509" s="5">
        <v>2022</v>
      </c>
      <c r="D2509" s="5" t="s">
        <v>249</v>
      </c>
      <c r="E2509" s="5" t="s">
        <v>253</v>
      </c>
      <c r="F2509" s="60">
        <f>(F2506+F2507+F2508)/3</f>
        <v>3.7095403943533634</v>
      </c>
      <c r="G2509" s="61">
        <v>19047009</v>
      </c>
      <c r="H2509" s="61">
        <v>13.351029735135427</v>
      </c>
      <c r="I2509" s="61">
        <v>103.18297136363201</v>
      </c>
      <c r="J2509" s="61">
        <v>11477511658.9305</v>
      </c>
      <c r="K2509" s="61">
        <v>92.81640257063512</v>
      </c>
      <c r="L2509" s="61">
        <v>15786.801742197671</v>
      </c>
      <c r="M2509" s="61">
        <f t="shared" si="110"/>
        <v>46.624916456829794</v>
      </c>
      <c r="N2509" s="60">
        <v>54.488999999999997</v>
      </c>
    </row>
    <row r="2510" spans="1:14" x14ac:dyDescent="0.4">
      <c r="A2510" s="68">
        <v>112</v>
      </c>
      <c r="B2510" s="5" t="s">
        <v>195</v>
      </c>
      <c r="C2510" s="5">
        <v>2000</v>
      </c>
      <c r="D2510" s="5" t="s">
        <v>249</v>
      </c>
      <c r="E2510" s="5" t="s">
        <v>248</v>
      </c>
      <c r="F2510" s="60">
        <v>10.667660303167866</v>
      </c>
      <c r="G2510" s="61">
        <v>146596869</v>
      </c>
      <c r="H2510" s="61">
        <v>37.697928212309705</v>
      </c>
      <c r="I2510" s="61">
        <v>54.065441407341901</v>
      </c>
      <c r="J2510" s="61">
        <v>2678030000</v>
      </c>
      <c r="K2510" s="61">
        <v>68.093907037355478</v>
      </c>
      <c r="L2510" s="61">
        <v>1771.59411621094</v>
      </c>
      <c r="M2510" s="61">
        <v>63.105913635685305</v>
      </c>
      <c r="N2510" s="60">
        <v>73.349999999999994</v>
      </c>
    </row>
    <row r="2511" spans="1:14" x14ac:dyDescent="0.4">
      <c r="A2511" s="68">
        <v>112</v>
      </c>
      <c r="B2511" s="5" t="s">
        <v>195</v>
      </c>
      <c r="C2511" s="5">
        <v>2001</v>
      </c>
      <c r="D2511" s="5" t="s">
        <v>249</v>
      </c>
      <c r="E2511" s="5" t="s">
        <v>248</v>
      </c>
      <c r="F2511" s="60">
        <v>10.735784138160009</v>
      </c>
      <c r="G2511" s="61">
        <v>145976482</v>
      </c>
      <c r="H2511" s="61">
        <v>16.479619357003656</v>
      </c>
      <c r="I2511" s="61">
        <v>63.526775320385603</v>
      </c>
      <c r="J2511" s="61">
        <v>2847300000</v>
      </c>
      <c r="K2511" s="61">
        <v>61.11085866442064</v>
      </c>
      <c r="L2511" s="61">
        <v>2100.3525390625</v>
      </c>
      <c r="M2511" s="61">
        <v>63.0235744126743</v>
      </c>
      <c r="N2511" s="60">
        <v>73.346000000000004</v>
      </c>
    </row>
    <row r="2512" spans="1:14" x14ac:dyDescent="0.4">
      <c r="A2512" s="68">
        <v>112</v>
      </c>
      <c r="B2512" s="5" t="s">
        <v>195</v>
      </c>
      <c r="C2512" s="5">
        <v>2002</v>
      </c>
      <c r="D2512" s="5" t="s">
        <v>249</v>
      </c>
      <c r="E2512" s="5" t="s">
        <v>248</v>
      </c>
      <c r="F2512" s="60">
        <v>10.772638748561944</v>
      </c>
      <c r="G2512" s="61">
        <v>145306497</v>
      </c>
      <c r="H2512" s="61">
        <v>15.661906305459311</v>
      </c>
      <c r="I2512" s="61">
        <v>66.456712338539006</v>
      </c>
      <c r="J2512" s="61">
        <v>3473830000</v>
      </c>
      <c r="K2512" s="61">
        <v>59.645445731960663</v>
      </c>
      <c r="L2512" s="61">
        <v>2377.52954101563</v>
      </c>
      <c r="M2512" s="61">
        <v>63.721403082633401</v>
      </c>
      <c r="N2512" s="60">
        <v>73.340999999999994</v>
      </c>
    </row>
    <row r="2513" spans="1:14" x14ac:dyDescent="0.4">
      <c r="A2513" s="68">
        <v>112</v>
      </c>
      <c r="B2513" s="5" t="s">
        <v>195</v>
      </c>
      <c r="C2513" s="5">
        <v>2003</v>
      </c>
      <c r="D2513" s="5" t="s">
        <v>249</v>
      </c>
      <c r="E2513" s="5" t="s">
        <v>248</v>
      </c>
      <c r="F2513" s="60">
        <v>11.130398079572389</v>
      </c>
      <c r="G2513" s="61">
        <v>144648618</v>
      </c>
      <c r="H2513" s="61">
        <v>13.657136811327476</v>
      </c>
      <c r="I2513" s="61">
        <v>68.799657813449201</v>
      </c>
      <c r="J2513" s="61">
        <v>7928630000</v>
      </c>
      <c r="K2513" s="61">
        <v>59.128269007601432</v>
      </c>
      <c r="L2513" s="61">
        <v>2975.123046875</v>
      </c>
      <c r="M2513" s="61">
        <v>64.056798934183135</v>
      </c>
      <c r="N2513" s="60">
        <v>73.373000000000005</v>
      </c>
    </row>
    <row r="2514" spans="1:14" x14ac:dyDescent="0.4">
      <c r="A2514" s="68">
        <v>112</v>
      </c>
      <c r="B2514" s="5" t="s">
        <v>195</v>
      </c>
      <c r="C2514" s="5">
        <v>2004</v>
      </c>
      <c r="D2514" s="5" t="s">
        <v>249</v>
      </c>
      <c r="E2514" s="5" t="s">
        <v>248</v>
      </c>
      <c r="F2514" s="60">
        <v>11.112711366122765</v>
      </c>
      <c r="G2514" s="61">
        <v>144067316</v>
      </c>
      <c r="H2514" s="61">
        <v>20.255149577511105</v>
      </c>
      <c r="I2514" s="61">
        <v>74.319367550804898</v>
      </c>
      <c r="J2514" s="61">
        <v>15402990000</v>
      </c>
      <c r="K2514" s="61">
        <v>56.581852398405545</v>
      </c>
      <c r="L2514" s="61">
        <v>4102.36474609375</v>
      </c>
      <c r="M2514" s="61">
        <v>63.383670369698308</v>
      </c>
      <c r="N2514" s="60">
        <v>73.418000000000006</v>
      </c>
    </row>
    <row r="2515" spans="1:14" x14ac:dyDescent="0.4">
      <c r="A2515" s="68">
        <v>112</v>
      </c>
      <c r="B2515" s="5" t="s">
        <v>195</v>
      </c>
      <c r="C2515" s="5">
        <v>2005</v>
      </c>
      <c r="D2515" s="5" t="s">
        <v>249</v>
      </c>
      <c r="E2515" s="5" t="s">
        <v>248</v>
      </c>
      <c r="F2515" s="60">
        <v>11.231852152847361</v>
      </c>
      <c r="G2515" s="61">
        <v>143518814</v>
      </c>
      <c r="H2515" s="61">
        <v>19.279432134411039</v>
      </c>
      <c r="I2515" s="61">
        <f>(I2377+I2124+I2262)/3</f>
        <v>93.672081859272154</v>
      </c>
      <c r="J2515" s="61">
        <v>15508050000</v>
      </c>
      <c r="K2515" s="61">
        <v>56.713248490542192</v>
      </c>
      <c r="L2515" s="61">
        <v>5323.455078125</v>
      </c>
      <c r="M2515" s="61">
        <v>63.969466679265153</v>
      </c>
      <c r="N2515" s="60">
        <v>73.462999999999994</v>
      </c>
    </row>
    <row r="2516" spans="1:14" x14ac:dyDescent="0.4">
      <c r="A2516" s="68">
        <v>112</v>
      </c>
      <c r="B2516" s="5" t="s">
        <v>195</v>
      </c>
      <c r="C2516" s="5">
        <v>2006</v>
      </c>
      <c r="D2516" s="5" t="s">
        <v>249</v>
      </c>
      <c r="E2516" s="5" t="s">
        <v>248</v>
      </c>
      <c r="F2516" s="60">
        <v>11.568369096944998</v>
      </c>
      <c r="G2516" s="61">
        <v>143049637</v>
      </c>
      <c r="H2516" s="61">
        <v>15.120406631676445</v>
      </c>
      <c r="I2516" s="61">
        <v>88.943425443513604</v>
      </c>
      <c r="J2516" s="61">
        <v>37594770000</v>
      </c>
      <c r="K2516" s="61">
        <v>54.733401867266011</v>
      </c>
      <c r="L2516" s="61">
        <v>6920.19970703125</v>
      </c>
      <c r="M2516" s="61">
        <v>64.698459777292129</v>
      </c>
      <c r="N2516" s="60">
        <v>73.507999999999996</v>
      </c>
    </row>
    <row r="2517" spans="1:14" x14ac:dyDescent="0.4">
      <c r="A2517" s="68">
        <v>112</v>
      </c>
      <c r="B2517" s="5" t="s">
        <v>195</v>
      </c>
      <c r="C2517" s="5">
        <v>2007</v>
      </c>
      <c r="D2517" s="5" t="s">
        <v>249</v>
      </c>
      <c r="E2517" s="5" t="s">
        <v>248</v>
      </c>
      <c r="F2517" s="60">
        <v>11.611269047409605</v>
      </c>
      <c r="G2517" s="61">
        <v>142805114</v>
      </c>
      <c r="H2517" s="61">
        <v>13.84123923982375</v>
      </c>
      <c r="I2517" s="61">
        <v>93.515500729379596</v>
      </c>
      <c r="J2517" s="61">
        <v>55873680000</v>
      </c>
      <c r="K2517" s="61">
        <v>51.706122745460625</v>
      </c>
      <c r="L2517" s="61">
        <v>9101.2392578125</v>
      </c>
      <c r="M2517" s="61">
        <v>62.968880425709507</v>
      </c>
      <c r="N2517" s="60">
        <v>73.552999999999997</v>
      </c>
    </row>
    <row r="2518" spans="1:14" x14ac:dyDescent="0.4">
      <c r="A2518" s="68">
        <v>112</v>
      </c>
      <c r="B2518" s="5" t="s">
        <v>195</v>
      </c>
      <c r="C2518" s="5">
        <v>2008</v>
      </c>
      <c r="D2518" s="5" t="s">
        <v>249</v>
      </c>
      <c r="E2518" s="5" t="s">
        <v>248</v>
      </c>
      <c r="F2518" s="60">
        <v>11.595654089130063</v>
      </c>
      <c r="G2518" s="61">
        <v>142742366</v>
      </c>
      <c r="H2518" s="61">
        <v>18.013518335084228</v>
      </c>
      <c r="I2518" s="61">
        <v>99.087041734938794</v>
      </c>
      <c r="J2518" s="61">
        <v>74782910000</v>
      </c>
      <c r="K2518" s="61">
        <v>53.382466040890833</v>
      </c>
      <c r="L2518" s="61">
        <v>11635.2841796875</v>
      </c>
      <c r="M2518" s="61">
        <v>61.892685187569199</v>
      </c>
      <c r="N2518" s="60">
        <v>73.597999999999999</v>
      </c>
    </row>
    <row r="2519" spans="1:14" x14ac:dyDescent="0.4">
      <c r="A2519" s="68">
        <v>112</v>
      </c>
      <c r="B2519" s="5" t="s">
        <v>195</v>
      </c>
      <c r="C2519" s="5">
        <v>2009</v>
      </c>
      <c r="D2519" s="5" t="s">
        <v>249</v>
      </c>
      <c r="E2519" s="5" t="s">
        <v>248</v>
      </c>
      <c r="F2519" s="60">
        <v>10.832108551977555</v>
      </c>
      <c r="G2519" s="61">
        <v>142785349</v>
      </c>
      <c r="H2519" s="61">
        <v>1.9706126030591236</v>
      </c>
      <c r="I2519" s="61">
        <v>92.172969736444102</v>
      </c>
      <c r="J2519" s="61">
        <v>36583100000</v>
      </c>
      <c r="K2519" s="61">
        <v>48.435061027818072</v>
      </c>
      <c r="L2519" s="61">
        <v>8562.82421875</v>
      </c>
      <c r="M2519" s="61">
        <v>61.886711237928616</v>
      </c>
      <c r="N2519" s="60">
        <v>73.641999999999996</v>
      </c>
    </row>
    <row r="2520" spans="1:14" x14ac:dyDescent="0.4">
      <c r="A2520" s="68">
        <v>112</v>
      </c>
      <c r="B2520" s="5" t="s">
        <v>195</v>
      </c>
      <c r="C2520" s="5">
        <v>2010</v>
      </c>
      <c r="D2520" s="5" t="s">
        <v>249</v>
      </c>
      <c r="E2520" s="5" t="s">
        <v>248</v>
      </c>
      <c r="F2520" s="60">
        <v>11.325400945840414</v>
      </c>
      <c r="G2520" s="61">
        <v>142849468</v>
      </c>
      <c r="H2520" s="61">
        <v>14.191109568820707</v>
      </c>
      <c r="I2520" s="61">
        <v>100</v>
      </c>
      <c r="J2520" s="61">
        <v>43167780000</v>
      </c>
      <c r="K2520" s="61">
        <v>50.355505487258903</v>
      </c>
      <c r="L2520" s="61">
        <v>10674.990234375</v>
      </c>
      <c r="M2520" s="61">
        <v>62.5238730607226</v>
      </c>
      <c r="N2520" s="60">
        <v>73.686999999999998</v>
      </c>
    </row>
    <row r="2521" spans="1:14" x14ac:dyDescent="0.4">
      <c r="A2521" s="68">
        <v>112</v>
      </c>
      <c r="B2521" s="5" t="s">
        <v>195</v>
      </c>
      <c r="C2521" s="5">
        <v>2011</v>
      </c>
      <c r="D2521" s="5" t="s">
        <v>249</v>
      </c>
      <c r="E2521" s="5" t="s">
        <v>248</v>
      </c>
      <c r="F2521" s="60">
        <v>11.884949695478991</v>
      </c>
      <c r="G2521" s="61">
        <v>142960908</v>
      </c>
      <c r="H2521" s="61">
        <v>24.460086062189816</v>
      </c>
      <c r="I2521" s="61">
        <v>104.381923304346</v>
      </c>
      <c r="J2521" s="61">
        <v>55083630000</v>
      </c>
      <c r="K2521" s="61">
        <v>48.035399407791864</v>
      </c>
      <c r="L2521" s="61">
        <v>14311.064453125</v>
      </c>
      <c r="M2521" s="61">
        <v>63.269134879082522</v>
      </c>
      <c r="N2521" s="60">
        <v>73.731999999999999</v>
      </c>
    </row>
    <row r="2522" spans="1:14" x14ac:dyDescent="0.4">
      <c r="A2522" s="68">
        <v>112</v>
      </c>
      <c r="B2522" s="5" t="s">
        <v>195</v>
      </c>
      <c r="C2522" s="5">
        <v>2012</v>
      </c>
      <c r="D2522" s="5" t="s">
        <v>249</v>
      </c>
      <c r="E2522" s="5" t="s">
        <v>248</v>
      </c>
      <c r="F2522" s="60">
        <v>11.702065368334505</v>
      </c>
      <c r="G2522" s="61">
        <v>143201721</v>
      </c>
      <c r="H2522" s="61">
        <v>8.9078684208783443</v>
      </c>
      <c r="I2522" s="61">
        <v>105.562755235441</v>
      </c>
      <c r="J2522" s="61">
        <v>50587560000</v>
      </c>
      <c r="K2522" s="61">
        <v>47.151390385795715</v>
      </c>
      <c r="L2522" s="61">
        <v>15420.859375</v>
      </c>
      <c r="M2522" s="61">
        <v>64.979172308843062</v>
      </c>
      <c r="N2522" s="60">
        <v>73.790999999999997</v>
      </c>
    </row>
    <row r="2523" spans="1:14" x14ac:dyDescent="0.4">
      <c r="A2523" s="68">
        <v>112</v>
      </c>
      <c r="B2523" s="5" t="s">
        <v>195</v>
      </c>
      <c r="C2523" s="5">
        <v>2013</v>
      </c>
      <c r="D2523" s="5" t="s">
        <v>249</v>
      </c>
      <c r="E2523" s="5" t="s">
        <v>248</v>
      </c>
      <c r="F2523" s="60">
        <v>11.377004305608935</v>
      </c>
      <c r="G2523" s="61">
        <v>143506995</v>
      </c>
      <c r="H2523" s="61">
        <v>5.3201388723791467</v>
      </c>
      <c r="I2523" s="61">
        <v>107.004482552261</v>
      </c>
      <c r="J2523" s="61">
        <v>69218890000</v>
      </c>
      <c r="K2523" s="61">
        <v>46.287149400498997</v>
      </c>
      <c r="L2523" s="61">
        <v>15974.6220703125</v>
      </c>
      <c r="M2523" s="61">
        <v>63.342542876505235</v>
      </c>
      <c r="N2523" s="60">
        <v>73.863</v>
      </c>
    </row>
    <row r="2524" spans="1:14" x14ac:dyDescent="0.4">
      <c r="A2524" s="68">
        <v>112</v>
      </c>
      <c r="B2524" s="5" t="s">
        <v>195</v>
      </c>
      <c r="C2524" s="5">
        <v>2014</v>
      </c>
      <c r="D2524" s="5" t="s">
        <v>249</v>
      </c>
      <c r="E2524" s="5" t="s">
        <v>248</v>
      </c>
      <c r="F2524" s="60">
        <v>11.208207706391088</v>
      </c>
      <c r="G2524" s="61">
        <v>143819667</v>
      </c>
      <c r="H2524" s="61">
        <v>7.4900711169660923</v>
      </c>
      <c r="I2524" s="61">
        <v>97.738338790060297</v>
      </c>
      <c r="J2524" s="61">
        <v>22031340000</v>
      </c>
      <c r="K2524" s="61">
        <v>47.80134126281159</v>
      </c>
      <c r="L2524" s="61">
        <v>14095.646484375</v>
      </c>
      <c r="M2524" s="61">
        <v>61.110013287451871</v>
      </c>
      <c r="N2524" s="60">
        <v>73.95</v>
      </c>
    </row>
    <row r="2525" spans="1:14" x14ac:dyDescent="0.4">
      <c r="A2525" s="68">
        <v>112</v>
      </c>
      <c r="B2525" s="5" t="s">
        <v>195</v>
      </c>
      <c r="C2525" s="5">
        <v>2015</v>
      </c>
      <c r="D2525" s="5" t="s">
        <v>249</v>
      </c>
      <c r="E2525" s="5" t="s">
        <v>248</v>
      </c>
      <c r="F2525" s="60">
        <v>11.05200550157682</v>
      </c>
      <c r="G2525" s="61">
        <v>144096870</v>
      </c>
      <c r="H2525" s="61">
        <v>7.2497359067888851</v>
      </c>
      <c r="I2525" s="61">
        <v>79.571403795913994</v>
      </c>
      <c r="J2525" s="61">
        <v>6852970000</v>
      </c>
      <c r="K2525" s="61">
        <v>49.359349311688653</v>
      </c>
      <c r="L2525" s="61">
        <v>9313.021484375</v>
      </c>
      <c r="M2525" s="63">
        <f t="shared" ref="M2525:M2532" si="111">(M2524+M2523+M2522)/3</f>
        <v>63.143909490933389</v>
      </c>
      <c r="N2525" s="60">
        <v>74.05</v>
      </c>
    </row>
    <row r="2526" spans="1:14" x14ac:dyDescent="0.4">
      <c r="A2526" s="68">
        <v>112</v>
      </c>
      <c r="B2526" s="5" t="s">
        <v>195</v>
      </c>
      <c r="C2526" s="5">
        <v>2016</v>
      </c>
      <c r="D2526" s="5" t="s">
        <v>249</v>
      </c>
      <c r="E2526" s="5" t="s">
        <v>248</v>
      </c>
      <c r="F2526" s="60">
        <v>10.887426928347324</v>
      </c>
      <c r="G2526" s="61">
        <v>144342397</v>
      </c>
      <c r="H2526" s="61">
        <v>2.844222698026428</v>
      </c>
      <c r="I2526" s="61">
        <v>79.319243949555002</v>
      </c>
      <c r="J2526" s="61">
        <v>32538900000</v>
      </c>
      <c r="K2526" s="61">
        <v>46.518119839609604</v>
      </c>
      <c r="L2526" s="61">
        <v>8704.89453125</v>
      </c>
      <c r="M2526" s="63">
        <f t="shared" si="111"/>
        <v>62.532155218296829</v>
      </c>
      <c r="N2526" s="60">
        <v>74.164000000000001</v>
      </c>
    </row>
    <row r="2527" spans="1:14" x14ac:dyDescent="0.4">
      <c r="A2527" s="68">
        <v>112</v>
      </c>
      <c r="B2527" s="5" t="s">
        <v>195</v>
      </c>
      <c r="C2527" s="5">
        <v>2017</v>
      </c>
      <c r="D2527" s="5" t="s">
        <v>249</v>
      </c>
      <c r="E2527" s="5" t="s">
        <v>248</v>
      </c>
      <c r="F2527" s="60">
        <v>11.035199209582164</v>
      </c>
      <c r="G2527" s="61">
        <v>144496739</v>
      </c>
      <c r="H2527" s="61">
        <v>5.349815087676177</v>
      </c>
      <c r="I2527" s="61">
        <v>91.7785919278124</v>
      </c>
      <c r="J2527" s="61">
        <v>28557440000</v>
      </c>
      <c r="K2527" s="61">
        <v>46.876524337131109</v>
      </c>
      <c r="L2527" s="61">
        <v>10720.33203125</v>
      </c>
      <c r="M2527" s="63">
        <f t="shared" si="111"/>
        <v>62.262025998894025</v>
      </c>
      <c r="N2527" s="60">
        <v>74.292000000000002</v>
      </c>
    </row>
    <row r="2528" spans="1:14" x14ac:dyDescent="0.4">
      <c r="A2528" s="68">
        <v>112</v>
      </c>
      <c r="B2528" s="5" t="s">
        <v>195</v>
      </c>
      <c r="C2528" s="5">
        <v>2018</v>
      </c>
      <c r="D2528" s="5" t="s">
        <v>249</v>
      </c>
      <c r="E2528" s="5" t="s">
        <v>248</v>
      </c>
      <c r="F2528" s="60">
        <v>11.49657124971654</v>
      </c>
      <c r="G2528" s="61">
        <v>144477859</v>
      </c>
      <c r="H2528" s="61">
        <v>9.9979767114830764</v>
      </c>
      <c r="I2528" s="61">
        <v>85.008312381097397</v>
      </c>
      <c r="J2528" s="61">
        <v>8784850000</v>
      </c>
      <c r="K2528" s="61">
        <v>51.5809003703964</v>
      </c>
      <c r="L2528" s="61">
        <v>11287.3544921875</v>
      </c>
      <c r="M2528" s="63">
        <f t="shared" si="111"/>
        <v>62.646030236041412</v>
      </c>
      <c r="N2528" s="60">
        <v>74.433000000000007</v>
      </c>
    </row>
    <row r="2529" spans="1:14" x14ac:dyDescent="0.4">
      <c r="A2529" s="68">
        <v>112</v>
      </c>
      <c r="B2529" s="5" t="s">
        <v>195</v>
      </c>
      <c r="C2529" s="5">
        <v>2019</v>
      </c>
      <c r="D2529" s="5" t="s">
        <v>249</v>
      </c>
      <c r="E2529" s="5" t="s">
        <v>248</v>
      </c>
      <c r="F2529" s="60">
        <v>11.797194167363697</v>
      </c>
      <c r="G2529" s="61">
        <v>144406261</v>
      </c>
      <c r="H2529" s="61">
        <v>3.2631328188168425</v>
      </c>
      <c r="I2529" s="61">
        <v>87.221761460585796</v>
      </c>
      <c r="J2529" s="61">
        <v>31974770000</v>
      </c>
      <c r="K2529" s="61">
        <v>49.22875366190334</v>
      </c>
      <c r="L2529" s="61">
        <v>11536.2587890625</v>
      </c>
      <c r="M2529" s="63">
        <f t="shared" si="111"/>
        <v>62.480070484410753</v>
      </c>
      <c r="N2529" s="60">
        <v>74.587000000000003</v>
      </c>
    </row>
    <row r="2530" spans="1:14" x14ac:dyDescent="0.4">
      <c r="A2530" s="68">
        <v>112</v>
      </c>
      <c r="B2530" s="5" t="s">
        <v>195</v>
      </c>
      <c r="C2530" s="5">
        <v>2020</v>
      </c>
      <c r="D2530" s="5" t="s">
        <v>249</v>
      </c>
      <c r="E2530" s="5" t="s">
        <v>248</v>
      </c>
      <c r="F2530" s="60">
        <v>11.232288067243402</v>
      </c>
      <c r="G2530" s="61">
        <v>144073139</v>
      </c>
      <c r="H2530" s="61">
        <v>0.89824602719524194</v>
      </c>
      <c r="I2530" s="61">
        <v>80.816085093062995</v>
      </c>
      <c r="J2530" s="61">
        <v>9478810000</v>
      </c>
      <c r="K2530" s="61">
        <v>45.966908202912734</v>
      </c>
      <c r="L2530" s="61">
        <v>10194.44140625</v>
      </c>
      <c r="M2530" s="63">
        <f t="shared" si="111"/>
        <v>62.462708906448732</v>
      </c>
      <c r="N2530" s="60">
        <v>74.754000000000005</v>
      </c>
    </row>
    <row r="2531" spans="1:14" x14ac:dyDescent="0.4">
      <c r="A2531" s="68">
        <v>112</v>
      </c>
      <c r="B2531" s="5" t="s">
        <v>195</v>
      </c>
      <c r="C2531" s="5">
        <v>2021</v>
      </c>
      <c r="D2531" s="5" t="s">
        <v>249</v>
      </c>
      <c r="E2531" s="5" t="s">
        <v>248</v>
      </c>
      <c r="F2531" s="60">
        <f>(F2528+F2529+F2530)/3</f>
        <v>11.508684494774547</v>
      </c>
      <c r="G2531" s="61">
        <v>144130482</v>
      </c>
      <c r="H2531" s="61">
        <v>18.990516788706529</v>
      </c>
      <c r="I2531" s="61">
        <v>79.452580593000604</v>
      </c>
      <c r="J2531" s="61">
        <v>40449990000</v>
      </c>
      <c r="K2531" s="61">
        <v>50.557744188624852</v>
      </c>
      <c r="L2531" s="61">
        <v>12532.05078125</v>
      </c>
      <c r="M2531" s="63">
        <f t="shared" si="111"/>
        <v>62.529603208966968</v>
      </c>
      <c r="N2531" s="60">
        <v>74.933999999999997</v>
      </c>
    </row>
    <row r="2532" spans="1:14" x14ac:dyDescent="0.4">
      <c r="A2532" s="68">
        <v>112</v>
      </c>
      <c r="B2532" s="5" t="s">
        <v>195</v>
      </c>
      <c r="C2532" s="5">
        <v>2022</v>
      </c>
      <c r="D2532" s="5" t="s">
        <v>249</v>
      </c>
      <c r="E2532" s="5" t="s">
        <v>248</v>
      </c>
      <c r="F2532" s="60">
        <f>(F2529+F2530+F2531)/3</f>
        <v>11.512722243127216</v>
      </c>
      <c r="G2532" s="61">
        <v>144236933</v>
      </c>
      <c r="H2532" s="61">
        <v>15.804709897875895</v>
      </c>
      <c r="I2532" s="61">
        <v>108.66405783857201</v>
      </c>
      <c r="J2532" s="61">
        <v>-39799830000</v>
      </c>
      <c r="K2532" s="61">
        <v>43.774114414423806</v>
      </c>
      <c r="L2532" s="61">
        <v>15270.7060546875</v>
      </c>
      <c r="M2532" s="63">
        <f t="shared" si="111"/>
        <v>62.490794199942151</v>
      </c>
      <c r="N2532" s="60">
        <v>75.126000000000005</v>
      </c>
    </row>
    <row r="2533" spans="1:14" hidden="1" x14ac:dyDescent="0.4">
      <c r="A2533" s="67">
        <v>113</v>
      </c>
      <c r="B2533" s="5" t="s">
        <v>196</v>
      </c>
      <c r="C2533" s="5">
        <v>2000</v>
      </c>
      <c r="D2533" s="5" t="s">
        <v>246</v>
      </c>
      <c r="E2533" s="5" t="s">
        <v>247</v>
      </c>
      <c r="F2533" s="60">
        <v>8.1445239938056635E-2</v>
      </c>
      <c r="G2533" s="61">
        <v>8109989</v>
      </c>
      <c r="H2533" s="61">
        <v>3.2749984417062024</v>
      </c>
      <c r="I2533" s="61">
        <f>(I2073+I1889+I2211)/3</f>
        <v>196.34414944842311</v>
      </c>
      <c r="J2533" s="61">
        <v>8099999.9000000004</v>
      </c>
      <c r="K2533" s="61">
        <v>27.483305716241823</v>
      </c>
      <c r="L2533" s="61">
        <v>255.11196782577807</v>
      </c>
      <c r="M2533" s="61">
        <f>(M1889+M2073+M2211)/3</f>
        <v>33.216036663537686</v>
      </c>
      <c r="N2533" s="60">
        <v>14.926</v>
      </c>
    </row>
    <row r="2534" spans="1:14" hidden="1" x14ac:dyDescent="0.4">
      <c r="A2534" s="67">
        <v>113</v>
      </c>
      <c r="B2534" s="5" t="s">
        <v>196</v>
      </c>
      <c r="C2534" s="5">
        <v>2001</v>
      </c>
      <c r="D2534" s="5" t="s">
        <v>246</v>
      </c>
      <c r="E2534" s="5" t="s">
        <v>247</v>
      </c>
      <c r="F2534" s="60">
        <v>8.196192068984931E-2</v>
      </c>
      <c r="G2534" s="61">
        <v>8223941</v>
      </c>
      <c r="H2534" s="61">
        <v>-0.39227851382803181</v>
      </c>
      <c r="I2534" s="61" t="e">
        <f>(#REF!+#REF!+I2533)/3</f>
        <v>#REF!</v>
      </c>
      <c r="J2534" s="61">
        <v>18500000</v>
      </c>
      <c r="K2534" s="61">
        <v>29.197202610988231</v>
      </c>
      <c r="L2534" s="61">
        <v>239.14567641643569</v>
      </c>
      <c r="M2534" s="61">
        <f>(M1890+M2074+M2212)/3</f>
        <v>30.645006792000014</v>
      </c>
      <c r="N2534" s="60">
        <v>15.829000000000001</v>
      </c>
    </row>
    <row r="2535" spans="1:14" hidden="1" x14ac:dyDescent="0.4">
      <c r="A2535" s="67">
        <v>113</v>
      </c>
      <c r="B2535" s="5" t="s">
        <v>196</v>
      </c>
      <c r="C2535" s="5">
        <v>2002</v>
      </c>
      <c r="D2535" s="5" t="s">
        <v>246</v>
      </c>
      <c r="E2535" s="5" t="s">
        <v>247</v>
      </c>
      <c r="F2535" s="60">
        <v>9.5050276471022432E-2</v>
      </c>
      <c r="G2535" s="61">
        <v>8372306</v>
      </c>
      <c r="H2535" s="61">
        <v>-5.2277429953513206</v>
      </c>
      <c r="I2535" s="61" t="e">
        <f>(#REF!+I2533+I2534)/3</f>
        <v>#REF!</v>
      </c>
      <c r="J2535" s="61">
        <v>1500000</v>
      </c>
      <c r="K2535" s="61">
        <v>27.60798227302832</v>
      </c>
      <c r="L2535" s="61">
        <v>234.83512530095419</v>
      </c>
      <c r="M2535" s="61">
        <f>(M1891+M2075+M2213)/3</f>
        <v>31.182039989695337</v>
      </c>
      <c r="N2535" s="60">
        <v>16.777000000000001</v>
      </c>
    </row>
    <row r="2536" spans="1:14" hidden="1" x14ac:dyDescent="0.4">
      <c r="A2536" s="67">
        <v>113</v>
      </c>
      <c r="B2536" s="5" t="s">
        <v>196</v>
      </c>
      <c r="C2536" s="5">
        <v>2003</v>
      </c>
      <c r="D2536" s="5" t="s">
        <v>246</v>
      </c>
      <c r="E2536" s="5" t="s">
        <v>247</v>
      </c>
      <c r="F2536" s="60">
        <v>7.9938216562293718E-2</v>
      </c>
      <c r="G2536" s="61">
        <v>8567992</v>
      </c>
      <c r="H2536" s="61">
        <v>20.361295270369254</v>
      </c>
      <c r="I2536" s="61" t="e">
        <f t="shared" ref="I2536:I2555" si="112">(I2533+I2534+I2535)/3</f>
        <v>#REF!</v>
      </c>
      <c r="J2536" s="61">
        <v>4700000</v>
      </c>
      <c r="K2536" s="61">
        <v>29.309026639192759</v>
      </c>
      <c r="L2536" s="61">
        <v>249.57475695843843</v>
      </c>
      <c r="M2536" s="61">
        <f>(M1892+M2076+M2214)/3</f>
        <v>29.387960716478457</v>
      </c>
      <c r="N2536" s="60">
        <v>16.904</v>
      </c>
    </row>
    <row r="2537" spans="1:14" hidden="1" x14ac:dyDescent="0.4">
      <c r="A2537" s="67">
        <v>113</v>
      </c>
      <c r="B2537" s="5" t="s">
        <v>196</v>
      </c>
      <c r="C2537" s="5">
        <v>2004</v>
      </c>
      <c r="D2537" s="5" t="s">
        <v>246</v>
      </c>
      <c r="E2537" s="5" t="s">
        <v>247</v>
      </c>
      <c r="F2537" s="60">
        <v>7.5335654497408006E-2</v>
      </c>
      <c r="G2537" s="61">
        <v>8791853</v>
      </c>
      <c r="H2537" s="61">
        <v>11.095677967848161</v>
      </c>
      <c r="I2537" s="61" t="e">
        <f t="shared" si="112"/>
        <v>#REF!</v>
      </c>
      <c r="J2537" s="61">
        <v>7700000</v>
      </c>
      <c r="K2537" s="61">
        <v>33.459585103359835</v>
      </c>
      <c r="L2537" s="61">
        <v>270.32330792721694</v>
      </c>
      <c r="M2537" s="61">
        <f>(M1893+M2077+M2215)/3</f>
        <v>30.557350464495908</v>
      </c>
      <c r="N2537" s="60">
        <v>16.908000000000001</v>
      </c>
    </row>
    <row r="2538" spans="1:14" hidden="1" x14ac:dyDescent="0.4">
      <c r="A2538" s="67">
        <v>113</v>
      </c>
      <c r="B2538" s="5" t="s">
        <v>196</v>
      </c>
      <c r="C2538" s="5">
        <v>2005</v>
      </c>
      <c r="D2538" s="5" t="s">
        <v>246</v>
      </c>
      <c r="E2538" s="5" t="s">
        <v>247</v>
      </c>
      <c r="F2538" s="60">
        <v>7.9423471347448163E-2</v>
      </c>
      <c r="G2538" s="61">
        <v>9026299</v>
      </c>
      <c r="H2538" s="61">
        <v>9.0307405677592385</v>
      </c>
      <c r="I2538" s="61" t="e">
        <f t="shared" si="112"/>
        <v>#REF!</v>
      </c>
      <c r="J2538" s="61">
        <v>7960000</v>
      </c>
      <c r="K2538" s="61">
        <v>34.214441563900913</v>
      </c>
      <c r="L2538" s="61">
        <v>325.05006632276809</v>
      </c>
      <c r="M2538" s="61">
        <f>(M1894+M2078+M2216)/3</f>
        <v>30.406902984291676</v>
      </c>
      <c r="N2538" s="60">
        <v>16.911999999999999</v>
      </c>
    </row>
    <row r="2539" spans="1:14" hidden="1" x14ac:dyDescent="0.4">
      <c r="A2539" s="67">
        <v>113</v>
      </c>
      <c r="B2539" s="5" t="s">
        <v>196</v>
      </c>
      <c r="C2539" s="5">
        <v>2006</v>
      </c>
      <c r="D2539" s="5" t="s">
        <v>246</v>
      </c>
      <c r="E2539" s="5" t="s">
        <v>247</v>
      </c>
      <c r="F2539" s="60">
        <v>7.7701712156094685E-2</v>
      </c>
      <c r="G2539" s="61">
        <v>9270066</v>
      </c>
      <c r="H2539" s="61">
        <v>2.4611906754956863</v>
      </c>
      <c r="I2539" s="61" t="e">
        <f t="shared" si="112"/>
        <v>#REF!</v>
      </c>
      <c r="J2539" s="61">
        <v>30643966.399999999</v>
      </c>
      <c r="K2539" s="61">
        <v>33.219520610767042</v>
      </c>
      <c r="L2539" s="61">
        <v>358.1392267438697</v>
      </c>
      <c r="M2539" s="61">
        <f>(M1895+M2079+M2217)/3</f>
        <v>29.008924837758656</v>
      </c>
      <c r="N2539" s="60">
        <v>16.917000000000002</v>
      </c>
    </row>
    <row r="2540" spans="1:14" hidden="1" x14ac:dyDescent="0.4">
      <c r="A2540" s="67">
        <v>113</v>
      </c>
      <c r="B2540" s="5" t="s">
        <v>196</v>
      </c>
      <c r="C2540" s="5">
        <v>2007</v>
      </c>
      <c r="D2540" s="5" t="s">
        <v>246</v>
      </c>
      <c r="E2540" s="5" t="s">
        <v>247</v>
      </c>
      <c r="F2540" s="60">
        <v>6.8605321254439702E-2</v>
      </c>
      <c r="G2540" s="61">
        <v>9523168</v>
      </c>
      <c r="H2540" s="61">
        <v>12.93620204114616</v>
      </c>
      <c r="I2540" s="61" t="e">
        <f t="shared" si="112"/>
        <v>#REF!</v>
      </c>
      <c r="J2540" s="61">
        <v>82283165.799999997</v>
      </c>
      <c r="K2540" s="61">
        <v>35.968857160180825</v>
      </c>
      <c r="L2540" s="61">
        <v>427.45714685143787</v>
      </c>
      <c r="M2540" s="61">
        <f>(M1896+M2080+M2218)/3</f>
        <v>27.83899139419422</v>
      </c>
      <c r="N2540" s="60">
        <v>16.920999999999999</v>
      </c>
    </row>
    <row r="2541" spans="1:14" hidden="1" x14ac:dyDescent="0.4">
      <c r="A2541" s="67">
        <v>113</v>
      </c>
      <c r="B2541" s="5" t="s">
        <v>196</v>
      </c>
      <c r="C2541" s="5">
        <v>2008</v>
      </c>
      <c r="D2541" s="5" t="s">
        <v>246</v>
      </c>
      <c r="E2541" s="5" t="s">
        <v>247</v>
      </c>
      <c r="F2541" s="60">
        <v>6.6790049801696921E-2</v>
      </c>
      <c r="G2541" s="61">
        <v>9781996</v>
      </c>
      <c r="H2541" s="61">
        <v>14.45558818271904</v>
      </c>
      <c r="I2541" s="61" t="e">
        <f t="shared" si="112"/>
        <v>#REF!</v>
      </c>
      <c r="J2541" s="61">
        <v>102289999.90000001</v>
      </c>
      <c r="K2541" s="61">
        <v>37.601794125319785</v>
      </c>
      <c r="L2541" s="61">
        <v>529.56759499779321</v>
      </c>
      <c r="M2541" s="61">
        <f>(M1897+M2081+M2219)/3</f>
        <v>28.074789997098772</v>
      </c>
      <c r="N2541" s="60">
        <v>16.925000000000001</v>
      </c>
    </row>
    <row r="2542" spans="1:14" hidden="1" x14ac:dyDescent="0.4">
      <c r="A2542" s="67">
        <v>113</v>
      </c>
      <c r="B2542" s="5" t="s">
        <v>196</v>
      </c>
      <c r="C2542" s="5">
        <v>2009</v>
      </c>
      <c r="D2542" s="5" t="s">
        <v>246</v>
      </c>
      <c r="E2542" s="5" t="s">
        <v>247</v>
      </c>
      <c r="F2542" s="60">
        <v>6.6795854969121549E-2</v>
      </c>
      <c r="G2542" s="61">
        <v>10043737</v>
      </c>
      <c r="H2542" s="61">
        <v>7.1478862270399617</v>
      </c>
      <c r="I2542" s="61" t="e">
        <f t="shared" si="112"/>
        <v>#REF!</v>
      </c>
      <c r="J2542" s="61">
        <v>118670000</v>
      </c>
      <c r="K2542" s="61">
        <v>36.802897667211695</v>
      </c>
      <c r="L2542" s="61">
        <v>565.0186811221821</v>
      </c>
      <c r="M2542" s="61">
        <f>(M1898+M2082+M2220)/3</f>
        <v>27.304050985893166</v>
      </c>
      <c r="N2542" s="60">
        <v>16.93</v>
      </c>
    </row>
    <row r="2543" spans="1:14" hidden="1" x14ac:dyDescent="0.4">
      <c r="A2543" s="67">
        <v>113</v>
      </c>
      <c r="B2543" s="5" t="s">
        <v>196</v>
      </c>
      <c r="C2543" s="5">
        <v>2010</v>
      </c>
      <c r="D2543" s="5" t="s">
        <v>246</v>
      </c>
      <c r="E2543" s="5" t="s">
        <v>247</v>
      </c>
      <c r="F2543" s="60">
        <v>6.8258597728535292E-2</v>
      </c>
      <c r="G2543" s="61">
        <v>10309031</v>
      </c>
      <c r="H2543" s="61">
        <v>3.1872543303784369</v>
      </c>
      <c r="I2543" s="61" t="e">
        <f t="shared" si="112"/>
        <v>#REF!</v>
      </c>
      <c r="J2543" s="61">
        <v>216192556.81733999</v>
      </c>
      <c r="K2543" s="61">
        <v>37.276103973259445</v>
      </c>
      <c r="L2543" s="61">
        <v>594.16025446701917</v>
      </c>
      <c r="M2543" s="61">
        <f>(M1899+M2083+M2221)/3</f>
        <v>28.632381754826962</v>
      </c>
      <c r="N2543" s="60">
        <v>16.934000000000001</v>
      </c>
    </row>
    <row r="2544" spans="1:14" hidden="1" x14ac:dyDescent="0.4">
      <c r="A2544" s="67">
        <v>113</v>
      </c>
      <c r="B2544" s="5" t="s">
        <v>196</v>
      </c>
      <c r="C2544" s="5">
        <v>2011</v>
      </c>
      <c r="D2544" s="5" t="s">
        <v>246</v>
      </c>
      <c r="E2544" s="5" t="s">
        <v>247</v>
      </c>
      <c r="F2544" s="60">
        <v>6.9592014016919085E-2</v>
      </c>
      <c r="G2544" s="61">
        <v>10576932</v>
      </c>
      <c r="H2544" s="61">
        <v>7.1924388203992606</v>
      </c>
      <c r="I2544" s="61" t="e">
        <f t="shared" si="112"/>
        <v>#REF!</v>
      </c>
      <c r="J2544" s="61">
        <v>112127535.812557</v>
      </c>
      <c r="K2544" s="61">
        <v>39.712769565825376</v>
      </c>
      <c r="L2544" s="61">
        <v>650.99148418770437</v>
      </c>
      <c r="M2544" s="61">
        <f>(M1900+M2084+M2222)/3</f>
        <v>31.134252304580983</v>
      </c>
      <c r="N2544" s="60">
        <v>16.937999999999999</v>
      </c>
    </row>
    <row r="2545" spans="1:14" hidden="1" x14ac:dyDescent="0.4">
      <c r="A2545" s="67">
        <v>113</v>
      </c>
      <c r="B2545" s="5" t="s">
        <v>196</v>
      </c>
      <c r="C2545" s="5">
        <v>2012</v>
      </c>
      <c r="D2545" s="5" t="s">
        <v>246</v>
      </c>
      <c r="E2545" s="5" t="s">
        <v>247</v>
      </c>
      <c r="F2545" s="60">
        <v>7.5101929516193877E-2</v>
      </c>
      <c r="G2545" s="61">
        <v>10840334</v>
      </c>
      <c r="H2545" s="61">
        <v>4.723654095715176</v>
      </c>
      <c r="I2545" s="61" t="e">
        <f t="shared" si="112"/>
        <v>#REF!</v>
      </c>
      <c r="J2545" s="61">
        <v>269615550.35029</v>
      </c>
      <c r="K2545" s="61">
        <v>40.537136526453338</v>
      </c>
      <c r="L2545" s="61">
        <v>706.20200353113535</v>
      </c>
      <c r="M2545" s="61">
        <f>(M1901+M2085+M2223)/3</f>
        <v>28.657515337528181</v>
      </c>
      <c r="N2545" s="60">
        <v>16.943000000000001</v>
      </c>
    </row>
    <row r="2546" spans="1:14" hidden="1" x14ac:dyDescent="0.4">
      <c r="A2546" s="67">
        <v>113</v>
      </c>
      <c r="B2546" s="5" t="s">
        <v>196</v>
      </c>
      <c r="C2546" s="5">
        <v>2013</v>
      </c>
      <c r="D2546" s="5" t="s">
        <v>246</v>
      </c>
      <c r="E2546" s="5" t="s">
        <v>247</v>
      </c>
      <c r="F2546" s="60">
        <v>8.1403613074085585E-2</v>
      </c>
      <c r="G2546" s="61">
        <v>11101350</v>
      </c>
      <c r="H2546" s="61">
        <v>2.690469189571516</v>
      </c>
      <c r="I2546" s="61" t="e">
        <f t="shared" si="112"/>
        <v>#REF!</v>
      </c>
      <c r="J2546" s="61">
        <v>233763793.60783401</v>
      </c>
      <c r="K2546" s="61">
        <v>42.689245552801928</v>
      </c>
      <c r="L2546" s="61">
        <v>704.48562553936233</v>
      </c>
      <c r="M2546" s="61">
        <f>(M1902+M2086+M2224)/3</f>
        <v>29.978263153210879</v>
      </c>
      <c r="N2546" s="60">
        <v>16.946999999999999</v>
      </c>
    </row>
    <row r="2547" spans="1:14" hidden="1" x14ac:dyDescent="0.4">
      <c r="A2547" s="67">
        <v>113</v>
      </c>
      <c r="B2547" s="5" t="s">
        <v>196</v>
      </c>
      <c r="C2547" s="5">
        <v>2014</v>
      </c>
      <c r="D2547" s="5" t="s">
        <v>246</v>
      </c>
      <c r="E2547" s="5" t="s">
        <v>247</v>
      </c>
      <c r="F2547" s="60">
        <v>8.12705266531034E-2</v>
      </c>
      <c r="G2547" s="61">
        <v>11368451</v>
      </c>
      <c r="H2547" s="61">
        <v>4.7321283467177011</v>
      </c>
      <c r="I2547" s="61" t="e">
        <f t="shared" si="112"/>
        <v>#REF!</v>
      </c>
      <c r="J2547" s="61">
        <v>313997162.787606</v>
      </c>
      <c r="K2547" s="61">
        <v>43.898467187657829</v>
      </c>
      <c r="L2547" s="61">
        <v>724.7923503470613</v>
      </c>
      <c r="M2547" s="61">
        <f>(M1903+M2087+M2225)/3</f>
        <v>34.716017111129219</v>
      </c>
      <c r="N2547" s="60">
        <v>16.966999999999999</v>
      </c>
    </row>
    <row r="2548" spans="1:14" hidden="1" x14ac:dyDescent="0.4">
      <c r="A2548" s="67">
        <v>113</v>
      </c>
      <c r="B2548" s="5" t="s">
        <v>196</v>
      </c>
      <c r="C2548" s="5">
        <v>2015</v>
      </c>
      <c r="D2548" s="5" t="s">
        <v>246</v>
      </c>
      <c r="E2548" s="5" t="s">
        <v>247</v>
      </c>
      <c r="F2548" s="60">
        <v>9.279771576967677E-2</v>
      </c>
      <c r="G2548" s="61">
        <v>11642959</v>
      </c>
      <c r="H2548" s="61">
        <v>0.48632023676869096</v>
      </c>
      <c r="I2548" s="61" t="e">
        <f t="shared" si="112"/>
        <v>#REF!</v>
      </c>
      <c r="J2548" s="61">
        <v>162083820.997161</v>
      </c>
      <c r="K2548" s="61">
        <v>45.197423868398396</v>
      </c>
      <c r="L2548" s="61">
        <v>733.8874728321324</v>
      </c>
      <c r="M2548" s="61">
        <f>(M1904+M2088+M2226)/3</f>
        <v>31.117265200622757</v>
      </c>
      <c r="N2548" s="60">
        <v>17.004000000000001</v>
      </c>
    </row>
    <row r="2549" spans="1:14" hidden="1" x14ac:dyDescent="0.4">
      <c r="A2549" s="67">
        <v>113</v>
      </c>
      <c r="B2549" s="5" t="s">
        <v>196</v>
      </c>
      <c r="C2549" s="5">
        <v>2016</v>
      </c>
      <c r="D2549" s="5" t="s">
        <v>246</v>
      </c>
      <c r="E2549" s="5" t="s">
        <v>247</v>
      </c>
      <c r="F2549" s="60">
        <v>9.6220745813035552E-2</v>
      </c>
      <c r="G2549" s="61">
        <v>11930899</v>
      </c>
      <c r="H2549" s="61">
        <v>5.0291467499828002</v>
      </c>
      <c r="I2549" s="61" t="e">
        <f t="shared" si="112"/>
        <v>#REF!</v>
      </c>
      <c r="J2549" s="61">
        <v>279747327.59838098</v>
      </c>
      <c r="K2549" s="61">
        <v>49.480367642741143</v>
      </c>
      <c r="L2549" s="61">
        <v>728.86961891345709</v>
      </c>
      <c r="M2549" s="61">
        <f>(M1905+M2089+M2227)/3</f>
        <v>31.937181821654292</v>
      </c>
      <c r="N2549" s="60">
        <v>17.056000000000001</v>
      </c>
    </row>
    <row r="2550" spans="1:14" hidden="1" x14ac:dyDescent="0.4">
      <c r="A2550" s="67">
        <v>113</v>
      </c>
      <c r="B2550" s="5" t="s">
        <v>196</v>
      </c>
      <c r="C2550" s="5">
        <v>2017</v>
      </c>
      <c r="D2550" s="5" t="s">
        <v>246</v>
      </c>
      <c r="E2550" s="5" t="s">
        <v>247</v>
      </c>
      <c r="F2550" s="60">
        <v>0.10265455438316141</v>
      </c>
      <c r="G2550" s="61">
        <v>12230339</v>
      </c>
      <c r="H2550" s="61">
        <v>8.1415642491068354</v>
      </c>
      <c r="I2550" s="61" t="e">
        <f t="shared" si="112"/>
        <v>#REF!</v>
      </c>
      <c r="J2550" s="61">
        <v>274025990.659944</v>
      </c>
      <c r="K2550" s="61">
        <v>53.675271638476296</v>
      </c>
      <c r="L2550" s="61">
        <v>756.54764110737904</v>
      </c>
      <c r="M2550" s="61">
        <f>(M1906+M2090+M2228)/3</f>
        <v>32.590154711135419</v>
      </c>
      <c r="N2550" s="60">
        <v>17.125</v>
      </c>
    </row>
    <row r="2551" spans="1:14" hidden="1" x14ac:dyDescent="0.4">
      <c r="A2551" s="67">
        <v>113</v>
      </c>
      <c r="B2551" s="5" t="s">
        <v>196</v>
      </c>
      <c r="C2551" s="5">
        <v>2018</v>
      </c>
      <c r="D2551" s="5" t="s">
        <v>246</v>
      </c>
      <c r="E2551" s="5" t="s">
        <v>247</v>
      </c>
      <c r="F2551" s="60">
        <v>0.11198703331554394</v>
      </c>
      <c r="G2551" s="61">
        <v>12531808</v>
      </c>
      <c r="H2551" s="61">
        <v>-0.63837664976735198</v>
      </c>
      <c r="I2551" s="61" t="e">
        <f t="shared" si="112"/>
        <v>#REF!</v>
      </c>
      <c r="J2551" s="61">
        <v>366192315.50624001</v>
      </c>
      <c r="K2551" s="61">
        <v>55.793685370008497</v>
      </c>
      <c r="L2551" s="61">
        <v>768.9436612039093</v>
      </c>
      <c r="M2551" s="61">
        <f>(M1907+M2091+M2229)/3</f>
        <v>31.881533911137492</v>
      </c>
      <c r="N2551" s="60">
        <v>17.210999999999999</v>
      </c>
    </row>
    <row r="2552" spans="1:14" hidden="1" x14ac:dyDescent="0.4">
      <c r="A2552" s="67">
        <v>113</v>
      </c>
      <c r="B2552" s="5" t="s">
        <v>196</v>
      </c>
      <c r="C2552" s="5">
        <v>2019</v>
      </c>
      <c r="D2552" s="5" t="s">
        <v>246</v>
      </c>
      <c r="E2552" s="5" t="s">
        <v>247</v>
      </c>
      <c r="F2552" s="60">
        <v>0.11305779777028924</v>
      </c>
      <c r="G2552" s="61">
        <v>12835028</v>
      </c>
      <c r="H2552" s="61">
        <v>2.4453226207114227</v>
      </c>
      <c r="I2552" s="61" t="e">
        <f t="shared" si="112"/>
        <v>#REF!</v>
      </c>
      <c r="J2552" s="61">
        <v>263172335.22999999</v>
      </c>
      <c r="K2552" s="61">
        <v>57.992327544386477</v>
      </c>
      <c r="L2552" s="61">
        <v>806.10082027315912</v>
      </c>
      <c r="M2552" s="61">
        <f>(M1908+M2092+M2230)/3</f>
        <v>32.136290147975735</v>
      </c>
      <c r="N2552" s="60">
        <v>17.312999999999999</v>
      </c>
    </row>
    <row r="2553" spans="1:14" hidden="1" x14ac:dyDescent="0.4">
      <c r="A2553" s="67">
        <v>113</v>
      </c>
      <c r="B2553" s="5" t="s">
        <v>196</v>
      </c>
      <c r="C2553" s="5">
        <v>2020</v>
      </c>
      <c r="D2553" s="5" t="s">
        <v>246</v>
      </c>
      <c r="E2553" s="5" t="s">
        <v>247</v>
      </c>
      <c r="F2553" s="60">
        <v>0.10512414004726174</v>
      </c>
      <c r="G2553" s="61">
        <v>13146362</v>
      </c>
      <c r="H2553" s="61">
        <v>6.7237701031502155</v>
      </c>
      <c r="I2553" s="61" t="e">
        <f t="shared" si="112"/>
        <v>#REF!</v>
      </c>
      <c r="J2553" s="61">
        <v>152614120.94999999</v>
      </c>
      <c r="K2553" s="61">
        <v>55.199258804561815</v>
      </c>
      <c r="L2553" s="61">
        <v>773.7732608505089</v>
      </c>
      <c r="M2553" s="61">
        <f>(M1909+M2093+M2231)/3</f>
        <v>32.202659590082881</v>
      </c>
      <c r="N2553" s="60">
        <v>17.431999999999999</v>
      </c>
    </row>
    <row r="2554" spans="1:14" hidden="1" x14ac:dyDescent="0.4">
      <c r="A2554" s="67">
        <v>113</v>
      </c>
      <c r="B2554" s="5" t="s">
        <v>196</v>
      </c>
      <c r="C2554" s="5">
        <v>2021</v>
      </c>
      <c r="D2554" s="5" t="s">
        <v>246</v>
      </c>
      <c r="E2554" s="5" t="s">
        <v>247</v>
      </c>
      <c r="F2554" s="60">
        <f>(F2551+F2552+F2553)/3</f>
        <v>0.11005632371103163</v>
      </c>
      <c r="G2554" s="61">
        <v>13461888</v>
      </c>
      <c r="H2554" s="61">
        <v>2.7248751561528763</v>
      </c>
      <c r="I2554" s="61" t="e">
        <f t="shared" si="112"/>
        <v>#REF!</v>
      </c>
      <c r="J2554" s="61">
        <v>211896128.85610101</v>
      </c>
      <c r="K2554" s="61">
        <v>54.711289559575327</v>
      </c>
      <c r="L2554" s="61">
        <v>821.17139480813762</v>
      </c>
      <c r="M2554" s="61">
        <f>(M1910+M2094+M2232)/3</f>
        <v>32.07349454973204</v>
      </c>
      <c r="N2554" s="60">
        <v>17.568000000000001</v>
      </c>
    </row>
    <row r="2555" spans="1:14" hidden="1" x14ac:dyDescent="0.4">
      <c r="A2555" s="67">
        <v>113</v>
      </c>
      <c r="B2555" s="5" t="s">
        <v>196</v>
      </c>
      <c r="C2555" s="5">
        <v>2022</v>
      </c>
      <c r="D2555" s="5" t="s">
        <v>246</v>
      </c>
      <c r="E2555" s="5" t="s">
        <v>247</v>
      </c>
      <c r="F2555" s="60">
        <f>(F2552+F2553+F2554)/3</f>
        <v>0.10941275384286087</v>
      </c>
      <c r="G2555" s="61">
        <v>13776698</v>
      </c>
      <c r="H2555" s="61">
        <v>16.025721889550866</v>
      </c>
      <c r="I2555" s="61" t="e">
        <f t="shared" si="112"/>
        <v>#REF!</v>
      </c>
      <c r="J2555" s="61">
        <v>398599354.80150801</v>
      </c>
      <c r="K2555" s="61">
        <v>61.166548644485111</v>
      </c>
      <c r="L2555" s="61">
        <v>966.23207136199312</v>
      </c>
      <c r="M2555" s="61">
        <f>(M1911+M2095+M2233)/3</f>
        <v>32.137481429263552</v>
      </c>
      <c r="N2555" s="60">
        <v>17.721</v>
      </c>
    </row>
    <row r="2556" spans="1:14" x14ac:dyDescent="0.4">
      <c r="A2556" s="36">
        <v>114</v>
      </c>
      <c r="B2556" s="5" t="s">
        <v>197</v>
      </c>
      <c r="C2556" s="5">
        <v>2000</v>
      </c>
      <c r="D2556" s="5" t="s">
        <v>249</v>
      </c>
      <c r="E2556" s="5" t="s">
        <v>247</v>
      </c>
      <c r="F2556" s="60">
        <v>0.80757358375722788</v>
      </c>
      <c r="G2556" s="61">
        <v>184008</v>
      </c>
      <c r="H2556" s="61">
        <v>2.074898621014782</v>
      </c>
      <c r="I2556" s="61">
        <v>74.681545751663705</v>
      </c>
      <c r="J2556" s="61">
        <v>-1206806.284</v>
      </c>
      <c r="K2556" s="63">
        <f t="shared" ref="K2556:K2557" si="113">K2557*0.95</f>
        <v>79.347773952652702</v>
      </c>
      <c r="L2556" s="61">
        <v>1406.7656830055685</v>
      </c>
      <c r="M2556" s="61">
        <f>(M2303+M2349+M2395)/3</f>
        <v>36.562229214130895</v>
      </c>
      <c r="N2556" s="60">
        <v>21.977</v>
      </c>
    </row>
    <row r="2557" spans="1:14" x14ac:dyDescent="0.4">
      <c r="A2557" s="36">
        <v>114</v>
      </c>
      <c r="B2557" s="5" t="s">
        <v>197</v>
      </c>
      <c r="C2557" s="5">
        <v>2001</v>
      </c>
      <c r="D2557" s="5" t="s">
        <v>249</v>
      </c>
      <c r="E2557" s="5" t="s">
        <v>247</v>
      </c>
      <c r="F2557" s="60">
        <v>0.87640812806554191</v>
      </c>
      <c r="G2557" s="61">
        <v>185530</v>
      </c>
      <c r="H2557" s="61">
        <v>3.3668486479639341</v>
      </c>
      <c r="I2557" s="61">
        <v>76.930152254081705</v>
      </c>
      <c r="J2557" s="61">
        <v>1414589.798</v>
      </c>
      <c r="K2557" s="63">
        <f t="shared" si="113"/>
        <v>83.523972581739685</v>
      </c>
      <c r="L2557" s="61">
        <v>1435.3451812614028</v>
      </c>
      <c r="M2557" s="61">
        <f>(M2350+M2304+M2396)/3</f>
        <v>36.636753137741955</v>
      </c>
      <c r="N2557" s="60">
        <v>22.068000000000001</v>
      </c>
    </row>
    <row r="2558" spans="1:14" x14ac:dyDescent="0.4">
      <c r="A2558" s="36">
        <v>114</v>
      </c>
      <c r="B2558" s="5" t="s">
        <v>197</v>
      </c>
      <c r="C2558" s="5">
        <v>2002</v>
      </c>
      <c r="D2558" s="5" t="s">
        <v>249</v>
      </c>
      <c r="E2558" s="5" t="s">
        <v>247</v>
      </c>
      <c r="F2558" s="60">
        <v>0.91196485023843965</v>
      </c>
      <c r="G2558" s="61">
        <v>186630</v>
      </c>
      <c r="H2558" s="61">
        <v>1.4813515871341423</v>
      </c>
      <c r="I2558" s="61">
        <v>81.315205886364296</v>
      </c>
      <c r="J2558" s="61">
        <v>1599402.89</v>
      </c>
      <c r="K2558" s="61">
        <v>87.919971138673361</v>
      </c>
      <c r="L2558" s="61">
        <v>1509.8865895727995</v>
      </c>
      <c r="M2558" s="61">
        <f>(M2351+M2305+M2397)/3</f>
        <v>35.908974376767866</v>
      </c>
      <c r="N2558" s="60">
        <v>21.940999999999999</v>
      </c>
    </row>
    <row r="2559" spans="1:14" x14ac:dyDescent="0.4">
      <c r="A2559" s="36">
        <v>114</v>
      </c>
      <c r="B2559" s="5" t="s">
        <v>197</v>
      </c>
      <c r="C2559" s="5">
        <v>2003</v>
      </c>
      <c r="D2559" s="5" t="s">
        <v>249</v>
      </c>
      <c r="E2559" s="5" t="s">
        <v>247</v>
      </c>
      <c r="F2559" s="60">
        <v>0.90268886043533925</v>
      </c>
      <c r="G2559" s="61">
        <v>187440</v>
      </c>
      <c r="H2559" s="61">
        <v>2.5474982005170261</v>
      </c>
      <c r="I2559" s="61">
        <v>80.471563008725894</v>
      </c>
      <c r="J2559" s="61">
        <v>2724300.7289999998</v>
      </c>
      <c r="K2559" s="61">
        <v>76.272148769254954</v>
      </c>
      <c r="L2559" s="61">
        <v>1778.8422344150661</v>
      </c>
      <c r="M2559" s="61">
        <f>(M2306+M2352+M2398)/3</f>
        <v>33.94204362756232</v>
      </c>
      <c r="N2559" s="60">
        <v>21.698</v>
      </c>
    </row>
    <row r="2560" spans="1:14" x14ac:dyDescent="0.4">
      <c r="A2560" s="36">
        <v>114</v>
      </c>
      <c r="B2560" s="5" t="s">
        <v>197</v>
      </c>
      <c r="C2560" s="5">
        <v>2004</v>
      </c>
      <c r="D2560" s="5" t="s">
        <v>249</v>
      </c>
      <c r="E2560" s="5" t="s">
        <v>247</v>
      </c>
      <c r="F2560" s="60">
        <v>0.93048975663705047</v>
      </c>
      <c r="G2560" s="61">
        <v>188073</v>
      </c>
      <c r="H2560" s="61">
        <v>7.072759103891201</v>
      </c>
      <c r="I2560" s="61">
        <v>89.814297379077999</v>
      </c>
      <c r="J2560" s="61">
        <v>2480936.2843736201</v>
      </c>
      <c r="K2560" s="61">
        <v>72.52937031496738</v>
      </c>
      <c r="L2560" s="61">
        <v>2168.0281863795376</v>
      </c>
      <c r="M2560" s="61">
        <f>(M2307+M2353+M2399)/3</f>
        <v>34.68049558172315</v>
      </c>
      <c r="N2560" s="60">
        <v>21.457000000000001</v>
      </c>
    </row>
    <row r="2561" spans="1:14" x14ac:dyDescent="0.4">
      <c r="A2561" s="36">
        <v>114</v>
      </c>
      <c r="B2561" s="5" t="s">
        <v>197</v>
      </c>
      <c r="C2561" s="5">
        <v>2005</v>
      </c>
      <c r="D2561" s="5" t="s">
        <v>249</v>
      </c>
      <c r="E2561" s="5" t="s">
        <v>247</v>
      </c>
      <c r="F2561" s="60">
        <v>0.94949794832101608</v>
      </c>
      <c r="G2561" s="61">
        <v>188626</v>
      </c>
      <c r="H2561" s="61">
        <v>3.9951333907488333</v>
      </c>
      <c r="I2561" s="61">
        <v>88.922933466094193</v>
      </c>
      <c r="J2561" s="61">
        <v>3763664.3713860302</v>
      </c>
      <c r="K2561" s="61">
        <v>76.22474426707177</v>
      </c>
      <c r="L2561" s="61">
        <v>2527.7628384179743</v>
      </c>
      <c r="M2561" s="61">
        <f>(M2308+M2354+M2400)/3</f>
        <v>36.22964454819877</v>
      </c>
      <c r="N2561" s="60">
        <v>21.218</v>
      </c>
    </row>
    <row r="2562" spans="1:14" x14ac:dyDescent="0.4">
      <c r="A2562" s="36">
        <v>114</v>
      </c>
      <c r="B2562" s="5" t="s">
        <v>197</v>
      </c>
      <c r="C2562" s="5">
        <v>2006</v>
      </c>
      <c r="D2562" s="5" t="s">
        <v>249</v>
      </c>
      <c r="E2562" s="5" t="s">
        <v>247</v>
      </c>
      <c r="F2562" s="60">
        <v>0.93516176556006736</v>
      </c>
      <c r="G2562" s="61">
        <v>189379</v>
      </c>
      <c r="H2562" s="61">
        <v>5.2741106484573379</v>
      </c>
      <c r="I2562" s="61">
        <v>88.971600828252605</v>
      </c>
      <c r="J2562" s="61">
        <v>21927671.8857047</v>
      </c>
      <c r="K2562" s="61">
        <v>82.469193841740775</v>
      </c>
      <c r="L2562" s="61">
        <v>2639.8056689534537</v>
      </c>
      <c r="M2562" s="61">
        <f>(M2309+M2355+M2401)/3</f>
        <v>36.531013508308071</v>
      </c>
      <c r="N2562" s="60">
        <v>20.981000000000002</v>
      </c>
    </row>
    <row r="2563" spans="1:14" x14ac:dyDescent="0.4">
      <c r="A2563" s="36">
        <v>114</v>
      </c>
      <c r="B2563" s="5" t="s">
        <v>197</v>
      </c>
      <c r="C2563" s="5">
        <v>2007</v>
      </c>
      <c r="D2563" s="5" t="s">
        <v>249</v>
      </c>
      <c r="E2563" s="5" t="s">
        <v>247</v>
      </c>
      <c r="F2563" s="60">
        <v>0.97806570837577056</v>
      </c>
      <c r="G2563" s="61">
        <v>190478</v>
      </c>
      <c r="H2563" s="61">
        <v>7.4886894940577662</v>
      </c>
      <c r="I2563" s="61">
        <v>90.039477941238303</v>
      </c>
      <c r="J2563" s="61">
        <v>6821727.4387443997</v>
      </c>
      <c r="K2563" s="61">
        <v>83.202204182464072</v>
      </c>
      <c r="L2563" s="61">
        <v>3011.1008086675183</v>
      </c>
      <c r="M2563" s="61">
        <f>(M2310+M2356+M2402)/3</f>
        <v>36.521717631414305</v>
      </c>
      <c r="N2563" s="60">
        <v>20.75</v>
      </c>
    </row>
    <row r="2564" spans="1:14" x14ac:dyDescent="0.4">
      <c r="A2564" s="36">
        <v>114</v>
      </c>
      <c r="B2564" s="5" t="s">
        <v>197</v>
      </c>
      <c r="C2564" s="5">
        <v>2008</v>
      </c>
      <c r="D2564" s="5" t="s">
        <v>249</v>
      </c>
      <c r="E2564" s="5" t="s">
        <v>247</v>
      </c>
      <c r="F2564" s="60">
        <v>0.88379295781257328</v>
      </c>
      <c r="G2564" s="61">
        <v>191787</v>
      </c>
      <c r="H2564" s="61">
        <v>9.1198248874280381</v>
      </c>
      <c r="I2564" s="61">
        <v>92.751962650399406</v>
      </c>
      <c r="J2564" s="61">
        <v>45899093.793788403</v>
      </c>
      <c r="K2564" s="61">
        <v>73.886427058657873</v>
      </c>
      <c r="L2564" s="61">
        <v>3344.0545587801871</v>
      </c>
      <c r="M2564" s="61">
        <f>(M2311+M2357+M2403)/3</f>
        <v>37.461282037976133</v>
      </c>
      <c r="N2564" s="60">
        <v>20.524000000000001</v>
      </c>
    </row>
    <row r="2565" spans="1:14" x14ac:dyDescent="0.4">
      <c r="A2565" s="36">
        <v>114</v>
      </c>
      <c r="B2565" s="5" t="s">
        <v>197</v>
      </c>
      <c r="C2565" s="5">
        <v>2009</v>
      </c>
      <c r="D2565" s="5" t="s">
        <v>249</v>
      </c>
      <c r="E2565" s="5" t="s">
        <v>247</v>
      </c>
      <c r="F2565" s="60">
        <v>0.9131569139023481</v>
      </c>
      <c r="G2565" s="61">
        <v>193176</v>
      </c>
      <c r="H2565" s="61">
        <v>1.6777240352717797</v>
      </c>
      <c r="I2565" s="61">
        <v>100.011357720295</v>
      </c>
      <c r="J2565" s="61">
        <v>9868116.5080096591</v>
      </c>
      <c r="K2565" s="61">
        <v>75.979392161597332</v>
      </c>
      <c r="L2565" s="61">
        <v>3250.9530967824762</v>
      </c>
      <c r="M2565" s="61">
        <f>(M2358+M2312+M2404)/3</f>
        <v>38.233305366946134</v>
      </c>
      <c r="N2565" s="60">
        <v>20.3</v>
      </c>
    </row>
    <row r="2566" spans="1:14" x14ac:dyDescent="0.4">
      <c r="A2566" s="36">
        <v>114</v>
      </c>
      <c r="B2566" s="5" t="s">
        <v>197</v>
      </c>
      <c r="C2566" s="5">
        <v>2010</v>
      </c>
      <c r="D2566" s="5" t="s">
        <v>249</v>
      </c>
      <c r="E2566" s="5" t="s">
        <v>247</v>
      </c>
      <c r="F2566" s="60">
        <v>0.98832908687433219</v>
      </c>
      <c r="G2566" s="61">
        <v>194672</v>
      </c>
      <c r="H2566" s="61">
        <v>-5.1459434662577337</v>
      </c>
      <c r="I2566" s="61">
        <v>100</v>
      </c>
      <c r="J2566" s="61">
        <v>336435.06883913302</v>
      </c>
      <c r="K2566" s="61">
        <v>78.569801484056839</v>
      </c>
      <c r="L2566" s="61">
        <v>3494.3952245519818</v>
      </c>
      <c r="M2566" s="61">
        <f>(M2359+M2313+M2405)/3</f>
        <v>37.608299802402598</v>
      </c>
      <c r="N2566" s="60">
        <v>20.077999999999999</v>
      </c>
    </row>
    <row r="2567" spans="1:14" x14ac:dyDescent="0.4">
      <c r="A2567" s="36">
        <v>114</v>
      </c>
      <c r="B2567" s="5" t="s">
        <v>197</v>
      </c>
      <c r="C2567" s="5">
        <v>2011</v>
      </c>
      <c r="D2567" s="5" t="s">
        <v>249</v>
      </c>
      <c r="E2567" s="5" t="s">
        <v>247</v>
      </c>
      <c r="F2567" s="60">
        <v>0.99821238496366194</v>
      </c>
      <c r="G2567" s="61">
        <v>196351</v>
      </c>
      <c r="H2567" s="61">
        <v>-0.9098598964084772</v>
      </c>
      <c r="I2567" s="61">
        <v>102.438692395705</v>
      </c>
      <c r="J2567" s="61">
        <v>15191487.5741784</v>
      </c>
      <c r="K2567" s="61">
        <v>81.600953608978315</v>
      </c>
      <c r="L2567" s="61">
        <v>3789.6269953762157</v>
      </c>
      <c r="M2567" s="61">
        <f>(M2360+M2314+M2406)/3</f>
        <v>37.699950184235085</v>
      </c>
      <c r="N2567" s="60">
        <v>19.856999999999999</v>
      </c>
    </row>
    <row r="2568" spans="1:14" x14ac:dyDescent="0.4">
      <c r="A2568" s="36">
        <v>114</v>
      </c>
      <c r="B2568" s="5" t="s">
        <v>197</v>
      </c>
      <c r="C2568" s="5">
        <v>2012</v>
      </c>
      <c r="D2568" s="5" t="s">
        <v>249</v>
      </c>
      <c r="E2568" s="5" t="s">
        <v>247</v>
      </c>
      <c r="F2568" s="60">
        <v>0.99987886374189905</v>
      </c>
      <c r="G2568" s="61">
        <v>198124</v>
      </c>
      <c r="H2568" s="61">
        <v>4.0264752632009504</v>
      </c>
      <c r="I2568" s="61">
        <v>103.26976253369401</v>
      </c>
      <c r="J2568" s="61">
        <v>20871549.7245612</v>
      </c>
      <c r="K2568" s="61">
        <v>82.733980800125209</v>
      </c>
      <c r="L2568" s="61">
        <v>3902.3119923156592</v>
      </c>
      <c r="M2568" s="61">
        <f>(M2315+M2361+M2407)/3</f>
        <v>38.281075495469196</v>
      </c>
      <c r="N2568" s="60">
        <v>19.623999999999999</v>
      </c>
    </row>
    <row r="2569" spans="1:14" x14ac:dyDescent="0.4">
      <c r="A2569" s="36">
        <v>114</v>
      </c>
      <c r="B2569" s="5" t="s">
        <v>197</v>
      </c>
      <c r="C2569" s="5">
        <v>2013</v>
      </c>
      <c r="D2569" s="5" t="s">
        <v>249</v>
      </c>
      <c r="E2569" s="5" t="s">
        <v>247</v>
      </c>
      <c r="F2569" s="60">
        <v>0.98380005901800049</v>
      </c>
      <c r="G2569" s="61">
        <v>199939</v>
      </c>
      <c r="H2569" s="61">
        <v>2.3462900987460529</v>
      </c>
      <c r="I2569" s="61">
        <v>102.782230419203</v>
      </c>
      <c r="J2569" s="61">
        <v>13791695.165307701</v>
      </c>
      <c r="K2569" s="61">
        <v>77.877752019154343</v>
      </c>
      <c r="L2569" s="61">
        <v>3989.8985904766214</v>
      </c>
      <c r="M2569" s="61">
        <f>(M2362+M2316+M2408)/3</f>
        <v>39.408574221373947</v>
      </c>
      <c r="N2569" s="60">
        <v>19.385000000000002</v>
      </c>
    </row>
    <row r="2570" spans="1:14" x14ac:dyDescent="0.4">
      <c r="A2570" s="36">
        <v>114</v>
      </c>
      <c r="B2570" s="5" t="s">
        <v>197</v>
      </c>
      <c r="C2570" s="5">
        <v>2014</v>
      </c>
      <c r="D2570" s="5" t="s">
        <v>249</v>
      </c>
      <c r="E2570" s="5" t="s">
        <v>247</v>
      </c>
      <c r="F2570" s="60">
        <v>1.0274736440371339</v>
      </c>
      <c r="G2570" s="61">
        <v>201757</v>
      </c>
      <c r="H2570" s="61">
        <v>0.85311322201742712</v>
      </c>
      <c r="I2570" s="61">
        <v>101.467880670703</v>
      </c>
      <c r="J2570" s="61">
        <v>22849692.3024683</v>
      </c>
      <c r="K2570" s="61">
        <v>80.500776424546288</v>
      </c>
      <c r="L2570" s="61">
        <v>3948.7280222933628</v>
      </c>
      <c r="M2570" s="61">
        <f>(M2317+M2363+M2409)/3</f>
        <v>39.84888714862911</v>
      </c>
      <c r="N2570" s="60">
        <v>19.149000000000001</v>
      </c>
    </row>
    <row r="2571" spans="1:14" x14ac:dyDescent="0.4">
      <c r="A2571" s="36">
        <v>114</v>
      </c>
      <c r="B2571" s="5" t="s">
        <v>197</v>
      </c>
      <c r="C2571" s="5">
        <v>2015</v>
      </c>
      <c r="D2571" s="5" t="s">
        <v>249</v>
      </c>
      <c r="E2571" s="5" t="s">
        <v>247</v>
      </c>
      <c r="F2571" s="60">
        <v>1.1411252093864057</v>
      </c>
      <c r="G2571" s="61">
        <v>203571</v>
      </c>
      <c r="H2571" s="61">
        <v>3.9646663960822366</v>
      </c>
      <c r="I2571" s="61">
        <v>103.486412123197</v>
      </c>
      <c r="J2571" s="61">
        <v>26867532.323914099</v>
      </c>
      <c r="K2571" s="61">
        <v>74.634354564383855</v>
      </c>
      <c r="L2571" s="61">
        <v>4048.4671129656799</v>
      </c>
      <c r="M2571" s="61">
        <f>(M2318+M2364+M2410)/3</f>
        <v>38.85563580780525</v>
      </c>
      <c r="N2571" s="60">
        <v>18.914000000000001</v>
      </c>
    </row>
    <row r="2572" spans="1:14" x14ac:dyDescent="0.4">
      <c r="A2572" s="36">
        <v>114</v>
      </c>
      <c r="B2572" s="5" t="s">
        <v>197</v>
      </c>
      <c r="C2572" s="5">
        <v>2016</v>
      </c>
      <c r="D2572" s="5" t="s">
        <v>249</v>
      </c>
      <c r="E2572" s="5" t="s">
        <v>247</v>
      </c>
      <c r="F2572" s="60">
        <v>1.2002296345308061</v>
      </c>
      <c r="G2572" s="61">
        <v>205544</v>
      </c>
      <c r="H2572" s="61">
        <v>2.2447565190943664</v>
      </c>
      <c r="I2572" s="61">
        <v>104.660289641649</v>
      </c>
      <c r="J2572" s="61">
        <v>2520673.5113578099</v>
      </c>
      <c r="K2572" s="61">
        <v>75.211817170631392</v>
      </c>
      <c r="L2572" s="61">
        <v>4105.8109051950969</v>
      </c>
      <c r="M2572" s="61">
        <f>(M2319+M2365+M2411)/3</f>
        <v>38.217813105373097</v>
      </c>
      <c r="N2572" s="60">
        <v>18.681000000000001</v>
      </c>
    </row>
    <row r="2573" spans="1:14" x14ac:dyDescent="0.4">
      <c r="A2573" s="36">
        <v>114</v>
      </c>
      <c r="B2573" s="5" t="s">
        <v>197</v>
      </c>
      <c r="C2573" s="5">
        <v>2017</v>
      </c>
      <c r="D2573" s="5" t="s">
        <v>249</v>
      </c>
      <c r="E2573" s="5" t="s">
        <v>247</v>
      </c>
      <c r="F2573" s="60">
        <v>1.2291094735828154</v>
      </c>
      <c r="G2573" s="61">
        <v>207630</v>
      </c>
      <c r="H2573" s="61">
        <v>0.30490542251524744</v>
      </c>
      <c r="I2573" s="61">
        <v>103.77874189638401</v>
      </c>
      <c r="J2573" s="61">
        <v>9215371.7869738601</v>
      </c>
      <c r="K2573" s="61">
        <v>74.011085031493991</v>
      </c>
      <c r="L2573" s="61">
        <v>4261.6403432221432</v>
      </c>
      <c r="M2573" s="61">
        <f>(M2320+M2366+M2412)/3</f>
        <v>37.575036531666711</v>
      </c>
      <c r="N2573" s="60">
        <v>18.452000000000002</v>
      </c>
    </row>
    <row r="2574" spans="1:14" x14ac:dyDescent="0.4">
      <c r="A2574" s="36">
        <v>114</v>
      </c>
      <c r="B2574" s="5" t="s">
        <v>197</v>
      </c>
      <c r="C2574" s="5">
        <v>2018</v>
      </c>
      <c r="D2574" s="5" t="s">
        <v>249</v>
      </c>
      <c r="E2574" s="5" t="s">
        <v>247</v>
      </c>
      <c r="F2574" s="60">
        <v>1.1859743158115603</v>
      </c>
      <c r="G2574" s="61">
        <v>209701</v>
      </c>
      <c r="H2574" s="61">
        <v>1.0975834063535785</v>
      </c>
      <c r="I2574" s="61">
        <v>104.844390280692</v>
      </c>
      <c r="J2574" s="61">
        <v>16713450.8645979</v>
      </c>
      <c r="K2574" s="61">
        <v>78.934967619065802</v>
      </c>
      <c r="L2574" s="61">
        <v>4189.0521905205114</v>
      </c>
      <c r="M2574" s="61">
        <f>(M2321+M2367+M2413)/3</f>
        <v>36.887040100459359</v>
      </c>
      <c r="N2574" s="60">
        <v>18.242999999999999</v>
      </c>
    </row>
    <row r="2575" spans="1:14" x14ac:dyDescent="0.4">
      <c r="A2575" s="36">
        <v>114</v>
      </c>
      <c r="B2575" s="5" t="s">
        <v>197</v>
      </c>
      <c r="C2575" s="5">
        <v>2019</v>
      </c>
      <c r="D2575" s="5" t="s">
        <v>249</v>
      </c>
      <c r="E2575" s="5" t="s">
        <v>247</v>
      </c>
      <c r="F2575" s="60">
        <v>1.3152120053797691</v>
      </c>
      <c r="G2575" s="61">
        <v>211905</v>
      </c>
      <c r="H2575" s="61">
        <v>1.499486194790947</v>
      </c>
      <c r="I2575" s="61">
        <v>105.603726534168</v>
      </c>
      <c r="J2575" s="61">
        <v>-2178815.5521166599</v>
      </c>
      <c r="K2575" s="61">
        <v>83.331082041037718</v>
      </c>
      <c r="L2575" s="61">
        <v>4308.3007294066001</v>
      </c>
      <c r="M2575" s="61">
        <f>(M2322+M2368+M2414)/3</f>
        <v>36.297297617068502</v>
      </c>
      <c r="N2575" s="60">
        <v>18.056000000000001</v>
      </c>
    </row>
    <row r="2576" spans="1:14" x14ac:dyDescent="0.4">
      <c r="A2576" s="36">
        <v>114</v>
      </c>
      <c r="B2576" s="5" t="s">
        <v>197</v>
      </c>
      <c r="C2576" s="5">
        <v>2020</v>
      </c>
      <c r="D2576" s="5" t="s">
        <v>249</v>
      </c>
      <c r="E2576" s="5" t="s">
        <v>247</v>
      </c>
      <c r="F2576" s="60">
        <v>0.96078239790814646</v>
      </c>
      <c r="G2576" s="61">
        <v>214929</v>
      </c>
      <c r="H2576" s="61">
        <v>1.2236092399405152</v>
      </c>
      <c r="I2576" s="61">
        <v>102.495886991487</v>
      </c>
      <c r="J2576" s="61">
        <v>4426082.0155291902</v>
      </c>
      <c r="K2576" s="61">
        <v>77.483600731930807</v>
      </c>
      <c r="L2576" s="61">
        <v>4042.7227515432382</v>
      </c>
      <c r="M2576" s="61">
        <f>(M2323+M2369+M2415)/3</f>
        <v>35.720259069071872</v>
      </c>
      <c r="N2576" s="60">
        <v>17.888999999999999</v>
      </c>
    </row>
    <row r="2577" spans="1:14" x14ac:dyDescent="0.4">
      <c r="A2577" s="36">
        <v>114</v>
      </c>
      <c r="B2577" s="5" t="s">
        <v>197</v>
      </c>
      <c r="C2577" s="5">
        <v>2021</v>
      </c>
      <c r="D2577" s="5" t="s">
        <v>249</v>
      </c>
      <c r="E2577" s="5" t="s">
        <v>247</v>
      </c>
      <c r="F2577" s="60">
        <f>(F2574+F2575+F2576)/3</f>
        <v>1.1539895730331586</v>
      </c>
      <c r="G2577" s="61">
        <v>218764</v>
      </c>
      <c r="H2577" s="61">
        <v>-0.40125291737564339</v>
      </c>
      <c r="I2577" s="61">
        <v>101.45035412963399</v>
      </c>
      <c r="J2577" s="61">
        <v>8948924.6545964107</v>
      </c>
      <c r="K2577" s="61">
        <v>60.888885238281674</v>
      </c>
      <c r="L2577" s="61">
        <v>3857.6897420645882</v>
      </c>
      <c r="M2577" s="61">
        <f>(M2370+M2324+M2416)/3</f>
        <v>35.161976532239912</v>
      </c>
      <c r="N2577" s="60">
        <v>17.742000000000001</v>
      </c>
    </row>
    <row r="2578" spans="1:14" x14ac:dyDescent="0.4">
      <c r="A2578" s="36">
        <v>114</v>
      </c>
      <c r="B2578" s="5" t="s">
        <v>197</v>
      </c>
      <c r="C2578" s="5">
        <v>2022</v>
      </c>
      <c r="D2578" s="5" t="s">
        <v>249</v>
      </c>
      <c r="E2578" s="5" t="s">
        <v>247</v>
      </c>
      <c r="F2578" s="60">
        <f>(F2575+F2576+F2577)/3</f>
        <v>1.143327992107025</v>
      </c>
      <c r="G2578" s="61">
        <v>222382</v>
      </c>
      <c r="H2578" s="61">
        <v>5.6383772880976153</v>
      </c>
      <c r="I2578" s="61">
        <v>108.094045980255</v>
      </c>
      <c r="J2578" s="61">
        <v>4800455.46477421</v>
      </c>
      <c r="K2578" s="61">
        <v>64.983181042602666</v>
      </c>
      <c r="L2578" s="61">
        <v>3745.5603674631252</v>
      </c>
      <c r="M2578" s="61">
        <f>(M2371+M2325+M2417)/3</f>
        <v>34.64393312933143</v>
      </c>
      <c r="N2578" s="60">
        <v>17.616</v>
      </c>
    </row>
    <row r="2579" spans="1:14" hidden="1" x14ac:dyDescent="0.4">
      <c r="A2579" s="36">
        <v>115</v>
      </c>
      <c r="B2579" s="5" t="s">
        <v>198</v>
      </c>
      <c r="C2579" s="5">
        <v>2000</v>
      </c>
      <c r="D2579" s="5" t="s">
        <v>251</v>
      </c>
      <c r="E2579" s="5" t="s">
        <v>253</v>
      </c>
      <c r="F2579" s="60">
        <v>11.586312773844069</v>
      </c>
      <c r="G2579" s="61">
        <v>21547390</v>
      </c>
      <c r="H2579" s="61">
        <v>10.947920712303343</v>
      </c>
      <c r="I2579" s="61">
        <v>124.847195973137</v>
      </c>
      <c r="J2579" s="61">
        <v>-1881066666.6666701</v>
      </c>
      <c r="K2579" s="61">
        <v>68.166457113171745</v>
      </c>
      <c r="L2579" s="61">
        <v>8795.2605964187151</v>
      </c>
      <c r="M2579" s="61">
        <f>(M2487+M2464+M2418)/3</f>
        <v>60.651900439423535</v>
      </c>
      <c r="N2579" s="60">
        <v>79.847999999999999</v>
      </c>
    </row>
    <row r="2580" spans="1:14" hidden="1" x14ac:dyDescent="0.4">
      <c r="A2580" s="36">
        <v>115</v>
      </c>
      <c r="B2580" s="5" t="s">
        <v>198</v>
      </c>
      <c r="C2580" s="5">
        <v>2001</v>
      </c>
      <c r="D2580" s="5" t="s">
        <v>251</v>
      </c>
      <c r="E2580" s="5" t="s">
        <v>253</v>
      </c>
      <c r="F2580" s="60">
        <v>11.504347405988673</v>
      </c>
      <c r="G2580" s="61">
        <v>22085929</v>
      </c>
      <c r="H2580" s="61">
        <v>-1.6466436539031832</v>
      </c>
      <c r="I2580" s="61">
        <v>126.93435454612199</v>
      </c>
      <c r="J2580" s="61">
        <v>19640000</v>
      </c>
      <c r="K2580" s="61">
        <v>63.560612079181119</v>
      </c>
      <c r="L2580" s="61">
        <v>8337.3227236609637</v>
      </c>
      <c r="M2580" s="61">
        <f>(M2488+M2465+M2419)/3</f>
        <v>60.722024774124485</v>
      </c>
      <c r="N2580" s="60">
        <v>80.076999999999998</v>
      </c>
    </row>
    <row r="2581" spans="1:14" hidden="1" x14ac:dyDescent="0.4">
      <c r="A2581" s="36">
        <v>115</v>
      </c>
      <c r="B2581" s="5" t="s">
        <v>198</v>
      </c>
      <c r="C2581" s="5">
        <v>2002</v>
      </c>
      <c r="D2581" s="5" t="s">
        <v>251</v>
      </c>
      <c r="E2581" s="5" t="s">
        <v>253</v>
      </c>
      <c r="F2581" s="60">
        <v>12.034045257977189</v>
      </c>
      <c r="G2581" s="61">
        <v>22623415</v>
      </c>
      <c r="H2581" s="61">
        <v>5.9568466681328687</v>
      </c>
      <c r="I2581" s="61">
        <v>123.183674531413</v>
      </c>
      <c r="J2581" s="61">
        <v>-614133333.33333302</v>
      </c>
      <c r="K2581" s="61">
        <v>64.592779158993324</v>
      </c>
      <c r="L2581" s="61">
        <v>8380.9592955137723</v>
      </c>
      <c r="M2581" s="61">
        <f>(M2489+M2466+M2420)/3</f>
        <v>58.15100448519491</v>
      </c>
      <c r="N2581" s="60">
        <v>80.304000000000002</v>
      </c>
    </row>
    <row r="2582" spans="1:14" hidden="1" x14ac:dyDescent="0.4">
      <c r="A2582" s="36">
        <v>115</v>
      </c>
      <c r="B2582" s="5" t="s">
        <v>198</v>
      </c>
      <c r="C2582" s="5">
        <v>2003</v>
      </c>
      <c r="D2582" s="5" t="s">
        <v>251</v>
      </c>
      <c r="E2582" s="5" t="s">
        <v>253</v>
      </c>
      <c r="F2582" s="60">
        <v>12.303148131038142</v>
      </c>
      <c r="G2582" s="61">
        <v>23150847</v>
      </c>
      <c r="H2582" s="61">
        <v>2.3165586572227141</v>
      </c>
      <c r="I2582" s="61">
        <v>112.802662851186</v>
      </c>
      <c r="J2582" s="61">
        <v>-586506666.66666698</v>
      </c>
      <c r="K2582" s="61">
        <v>69.831195976798156</v>
      </c>
      <c r="L2582" s="61">
        <v>9321.803873716759</v>
      </c>
      <c r="M2582" s="61">
        <f>(M2490+M2467+M2421)/3</f>
        <v>60.135707331680656</v>
      </c>
      <c r="N2582" s="60">
        <v>80.53</v>
      </c>
    </row>
    <row r="2583" spans="1:14" hidden="1" x14ac:dyDescent="0.4">
      <c r="A2583" s="36">
        <v>115</v>
      </c>
      <c r="B2583" s="5" t="s">
        <v>198</v>
      </c>
      <c r="C2583" s="5">
        <v>2004</v>
      </c>
      <c r="D2583" s="5" t="s">
        <v>251</v>
      </c>
      <c r="E2583" s="5" t="s">
        <v>253</v>
      </c>
      <c r="F2583" s="60">
        <v>12.673985014162909</v>
      </c>
      <c r="G2583" s="61">
        <v>23661808</v>
      </c>
      <c r="H2583" s="61">
        <v>11.056483817416549</v>
      </c>
      <c r="I2583" s="61">
        <v>104.916273410836</v>
      </c>
      <c r="J2583" s="61">
        <v>-334320000</v>
      </c>
      <c r="K2583" s="61">
        <v>75.082799021338602</v>
      </c>
      <c r="L2583" s="61">
        <v>10935.016589983656</v>
      </c>
      <c r="M2583" s="61">
        <f>(M2491+M2468+M2422)/3</f>
        <v>57.612128548439038</v>
      </c>
      <c r="N2583" s="60">
        <v>80.754000000000005</v>
      </c>
    </row>
    <row r="2584" spans="1:14" hidden="1" x14ac:dyDescent="0.4">
      <c r="A2584" s="36">
        <v>115</v>
      </c>
      <c r="B2584" s="5" t="s">
        <v>198</v>
      </c>
      <c r="C2584" s="5">
        <v>2005</v>
      </c>
      <c r="D2584" s="5" t="s">
        <v>251</v>
      </c>
      <c r="E2584" s="5" t="s">
        <v>253</v>
      </c>
      <c r="F2584" s="60">
        <v>12.923100279682744</v>
      </c>
      <c r="G2584" s="61">
        <v>24397644</v>
      </c>
      <c r="H2584" s="61">
        <v>20.149612785880905</v>
      </c>
      <c r="I2584" s="61">
        <v>101.618460888277</v>
      </c>
      <c r="J2584" s="61">
        <v>4385456396.4464302</v>
      </c>
      <c r="K2584" s="61">
        <v>81.954053145767205</v>
      </c>
      <c r="L2584" s="61">
        <v>13462.763048926527</v>
      </c>
      <c r="M2584" s="61">
        <f>(M2492+M2469+M2423)/3</f>
        <v>57.853392607196419</v>
      </c>
      <c r="N2584" s="60">
        <v>80.978999999999999</v>
      </c>
    </row>
    <row r="2585" spans="1:14" hidden="1" x14ac:dyDescent="0.4">
      <c r="A2585" s="36">
        <v>115</v>
      </c>
      <c r="B2585" s="5" t="s">
        <v>198</v>
      </c>
      <c r="C2585" s="5">
        <v>2006</v>
      </c>
      <c r="D2585" s="5" t="s">
        <v>251</v>
      </c>
      <c r="E2585" s="5" t="s">
        <v>253</v>
      </c>
      <c r="F2585" s="60">
        <v>13.214987115326203</v>
      </c>
      <c r="G2585" s="61">
        <v>25382870</v>
      </c>
      <c r="H2585" s="61">
        <v>11.572361457550954</v>
      </c>
      <c r="I2585" s="61">
        <v>99.7617337841194</v>
      </c>
      <c r="J2585" s="61">
        <v>5975887388.8981199</v>
      </c>
      <c r="K2585" s="61">
        <v>89.944604149645045</v>
      </c>
      <c r="L2585" s="61">
        <v>14848.60205803083</v>
      </c>
      <c r="M2585" s="61">
        <f>(M2493+M2470+M2424)/3</f>
        <v>58.528400986859403</v>
      </c>
      <c r="N2585" s="60">
        <v>81.203999999999994</v>
      </c>
    </row>
    <row r="2586" spans="1:14" hidden="1" x14ac:dyDescent="0.4">
      <c r="A2586" s="36">
        <v>115</v>
      </c>
      <c r="B2586" s="5" t="s">
        <v>198</v>
      </c>
      <c r="C2586" s="5">
        <v>2007</v>
      </c>
      <c r="D2586" s="5" t="s">
        <v>251</v>
      </c>
      <c r="E2586" s="5" t="s">
        <v>253</v>
      </c>
      <c r="F2586" s="60">
        <v>13.432442674011297</v>
      </c>
      <c r="G2586" s="61">
        <v>26400068</v>
      </c>
      <c r="H2586" s="61">
        <v>8.4353994954660152</v>
      </c>
      <c r="I2586" s="61">
        <v>96.655217564579601</v>
      </c>
      <c r="J2586" s="61">
        <v>6175321114.5716496</v>
      </c>
      <c r="K2586" s="61">
        <v>94.86330036061041</v>
      </c>
      <c r="L2586" s="61">
        <v>15756.193622652971</v>
      </c>
      <c r="M2586" s="61">
        <f>(M2494+M2425+M2471)/3</f>
        <v>57.782583392700936</v>
      </c>
      <c r="N2586" s="60">
        <v>81.427000000000007</v>
      </c>
    </row>
    <row r="2587" spans="1:14" hidden="1" x14ac:dyDescent="0.4">
      <c r="A2587" s="36">
        <v>115</v>
      </c>
      <c r="B2587" s="5" t="s">
        <v>198</v>
      </c>
      <c r="C2587" s="5">
        <v>2008</v>
      </c>
      <c r="D2587" s="5" t="s">
        <v>251</v>
      </c>
      <c r="E2587" s="5" t="s">
        <v>253</v>
      </c>
      <c r="F2587" s="60">
        <v>14.203753547217183</v>
      </c>
      <c r="G2587" s="61">
        <v>27437353</v>
      </c>
      <c r="H2587" s="61">
        <v>17.689796540835843</v>
      </c>
      <c r="I2587" s="61">
        <v>94.308257219584405</v>
      </c>
      <c r="J2587" s="61">
        <v>5505983968.5864096</v>
      </c>
      <c r="K2587" s="61">
        <v>96.102642220403723</v>
      </c>
      <c r="L2587" s="61">
        <v>18944.857349436297</v>
      </c>
      <c r="M2587" s="61">
        <f>(M2495+M2472+M2426)/3</f>
        <v>56.515431952943196</v>
      </c>
      <c r="N2587" s="60">
        <v>81.649000000000001</v>
      </c>
    </row>
    <row r="2588" spans="1:14" hidden="1" x14ac:dyDescent="0.4">
      <c r="A2588" s="36">
        <v>115</v>
      </c>
      <c r="B2588" s="5" t="s">
        <v>198</v>
      </c>
      <c r="C2588" s="5">
        <v>2009</v>
      </c>
      <c r="D2588" s="5" t="s">
        <v>251</v>
      </c>
      <c r="E2588" s="5" t="s">
        <v>253</v>
      </c>
      <c r="F2588" s="60">
        <v>14.272208863165259</v>
      </c>
      <c r="G2588" s="61">
        <v>28483797</v>
      </c>
      <c r="H2588" s="61">
        <v>-15.713230426343557</v>
      </c>
      <c r="I2588" s="61">
        <v>100.727290657636</v>
      </c>
      <c r="J2588" s="61">
        <v>436351281.58290702</v>
      </c>
      <c r="K2588" s="61">
        <v>84.858335113071064</v>
      </c>
      <c r="L2588" s="61">
        <v>15064.631280689628</v>
      </c>
      <c r="M2588" s="61">
        <f>(M2496+M2473+M2427)/3</f>
        <v>56.154325118225792</v>
      </c>
      <c r="N2588" s="60">
        <v>81.867000000000004</v>
      </c>
    </row>
    <row r="2589" spans="1:14" hidden="1" x14ac:dyDescent="0.4">
      <c r="A2589" s="36">
        <v>115</v>
      </c>
      <c r="B2589" s="5" t="s">
        <v>198</v>
      </c>
      <c r="C2589" s="5">
        <v>2010</v>
      </c>
      <c r="D2589" s="5" t="s">
        <v>251</v>
      </c>
      <c r="E2589" s="5" t="s">
        <v>253</v>
      </c>
      <c r="F2589" s="60">
        <v>15.168386269394299</v>
      </c>
      <c r="G2589" s="61">
        <v>29411929</v>
      </c>
      <c r="H2589" s="61">
        <v>17.191305701145353</v>
      </c>
      <c r="I2589" s="61">
        <v>100</v>
      </c>
      <c r="J2589" s="61">
        <v>4878894395.2517004</v>
      </c>
      <c r="K2589" s="61">
        <v>82.549761784862469</v>
      </c>
      <c r="L2589" s="61">
        <v>17958.947831333062</v>
      </c>
      <c r="M2589" s="61">
        <f>(M2497+M2474+M2428)/3</f>
        <v>56.764948672934914</v>
      </c>
      <c r="N2589" s="60">
        <v>82.084000000000003</v>
      </c>
    </row>
    <row r="2590" spans="1:14" hidden="1" x14ac:dyDescent="0.4">
      <c r="A2590" s="36">
        <v>115</v>
      </c>
      <c r="B2590" s="5" t="s">
        <v>198</v>
      </c>
      <c r="C2590" s="5">
        <v>2011</v>
      </c>
      <c r="D2590" s="5" t="s">
        <v>251</v>
      </c>
      <c r="E2590" s="5" t="s">
        <v>253</v>
      </c>
      <c r="F2590" s="60">
        <v>15.381398493480054</v>
      </c>
      <c r="G2590" s="61">
        <v>30150945</v>
      </c>
      <c r="H2590" s="61">
        <v>15.412067051470117</v>
      </c>
      <c r="I2590" s="61">
        <v>96.527941537610602</v>
      </c>
      <c r="J2590" s="61">
        <v>4683855881.2677097</v>
      </c>
      <c r="K2590" s="61">
        <v>84.861403671407402</v>
      </c>
      <c r="L2590" s="61">
        <v>22441.571143891022</v>
      </c>
      <c r="M2590" s="61">
        <f>(M2498+M2429+M2475)/3</f>
        <v>60.056678587857185</v>
      </c>
      <c r="N2590" s="60">
        <v>82.302000000000007</v>
      </c>
    </row>
    <row r="2591" spans="1:14" hidden="1" x14ac:dyDescent="0.4">
      <c r="A2591" s="36">
        <v>115</v>
      </c>
      <c r="B2591" s="5" t="s">
        <v>198</v>
      </c>
      <c r="C2591" s="5">
        <v>2012</v>
      </c>
      <c r="D2591" s="5" t="s">
        <v>251</v>
      </c>
      <c r="E2591" s="5" t="s">
        <v>253</v>
      </c>
      <c r="F2591" s="60">
        <v>15.978015766439725</v>
      </c>
      <c r="G2591" s="61">
        <v>30821543</v>
      </c>
      <c r="H2591" s="61">
        <v>3.9940357144653689</v>
      </c>
      <c r="I2591" s="61">
        <v>99.282110724282205</v>
      </c>
      <c r="J2591" s="61">
        <v>5035060850.9458799</v>
      </c>
      <c r="K2591" s="61">
        <v>82.850394218225404</v>
      </c>
      <c r="L2591" s="61">
        <v>24069.203314813149</v>
      </c>
      <c r="M2591" s="61">
        <f>(M2499+M2476+M2430)/3</f>
        <v>57.380024339505162</v>
      </c>
      <c r="N2591" s="60">
        <v>82.52</v>
      </c>
    </row>
    <row r="2592" spans="1:14" hidden="1" x14ac:dyDescent="0.4">
      <c r="A2592" s="36">
        <v>115</v>
      </c>
      <c r="B2592" s="5" t="s">
        <v>198</v>
      </c>
      <c r="C2592" s="5">
        <v>2013</v>
      </c>
      <c r="D2592" s="5" t="s">
        <v>251</v>
      </c>
      <c r="E2592" s="5" t="s">
        <v>253</v>
      </c>
      <c r="F2592" s="60">
        <v>15.983919065126281</v>
      </c>
      <c r="G2592" s="61">
        <v>31482498</v>
      </c>
      <c r="H2592" s="61">
        <v>-1.1966929696138493</v>
      </c>
      <c r="I2592" s="61">
        <v>101.562761353209</v>
      </c>
      <c r="J2592" s="61">
        <v>3371408456.5272298</v>
      </c>
      <c r="K2592" s="61">
        <v>81.917209914110103</v>
      </c>
      <c r="L2592" s="61">
        <v>23945.512310689199</v>
      </c>
      <c r="M2592" s="61">
        <f>(M2500+M2477+M2431)/3</f>
        <v>56.164726708220456</v>
      </c>
      <c r="N2592" s="60">
        <v>82.74</v>
      </c>
    </row>
    <row r="2593" spans="1:14" hidden="1" x14ac:dyDescent="0.4">
      <c r="A2593" s="36">
        <v>115</v>
      </c>
      <c r="B2593" s="5" t="s">
        <v>198</v>
      </c>
      <c r="C2593" s="5">
        <v>2014</v>
      </c>
      <c r="D2593" s="5" t="s">
        <v>251</v>
      </c>
      <c r="E2593" s="5" t="s">
        <v>253</v>
      </c>
      <c r="F2593" s="60">
        <v>16.825236126593762</v>
      </c>
      <c r="G2593" s="61">
        <v>32125564</v>
      </c>
      <c r="H2593" s="61">
        <v>-2.2470047790309309</v>
      </c>
      <c r="I2593" s="61">
        <v>103.800201913004</v>
      </c>
      <c r="J2593" s="61">
        <v>1509063087.30335</v>
      </c>
      <c r="K2593" s="61">
        <v>79.56166856162541</v>
      </c>
      <c r="L2593" s="61">
        <v>23862.801186009579</v>
      </c>
      <c r="M2593" s="61">
        <f>(M2501+M2478+M2432)/3</f>
        <v>54.909353982753352</v>
      </c>
      <c r="N2593" s="60">
        <v>82.96</v>
      </c>
    </row>
    <row r="2594" spans="1:14" hidden="1" x14ac:dyDescent="0.4">
      <c r="A2594" s="36">
        <v>115</v>
      </c>
      <c r="B2594" s="5" t="s">
        <v>198</v>
      </c>
      <c r="C2594" s="5">
        <v>2015</v>
      </c>
      <c r="D2594" s="5" t="s">
        <v>251</v>
      </c>
      <c r="E2594" s="5" t="s">
        <v>253</v>
      </c>
      <c r="F2594" s="60">
        <v>17.257793074337322</v>
      </c>
      <c r="G2594" s="61">
        <v>32749848</v>
      </c>
      <c r="H2594" s="61">
        <v>-16.58148311497753</v>
      </c>
      <c r="I2594" s="61">
        <v>113.580996867754</v>
      </c>
      <c r="J2594" s="61">
        <v>3970644084.6213598</v>
      </c>
      <c r="K2594" s="61">
        <v>69.503883859391806</v>
      </c>
      <c r="L2594" s="61">
        <v>20442.366063161295</v>
      </c>
      <c r="M2594" s="61">
        <f>(M2502+M2479+M2433)/3</f>
        <v>56.151368343492997</v>
      </c>
      <c r="N2594" s="60">
        <v>83.18</v>
      </c>
    </row>
    <row r="2595" spans="1:14" hidden="1" x14ac:dyDescent="0.4">
      <c r="A2595" s="36">
        <v>115</v>
      </c>
      <c r="B2595" s="5" t="s">
        <v>198</v>
      </c>
      <c r="C2595" s="5">
        <v>2016</v>
      </c>
      <c r="D2595" s="5" t="s">
        <v>251</v>
      </c>
      <c r="E2595" s="5" t="s">
        <v>253</v>
      </c>
      <c r="F2595" s="60">
        <v>16.795103103967019</v>
      </c>
      <c r="G2595" s="61">
        <v>33416270</v>
      </c>
      <c r="H2595" s="61">
        <v>-2.8169825979794467</v>
      </c>
      <c r="I2595" s="61">
        <v>117.27370807060301</v>
      </c>
      <c r="J2595" s="61">
        <v>21954833889.9561</v>
      </c>
      <c r="K2595" s="61">
        <v>59.905460622397875</v>
      </c>
      <c r="L2595" s="61">
        <v>19930.407543815989</v>
      </c>
      <c r="M2595" s="61">
        <f>(M2480+M2434+M2503)/3</f>
        <v>55.741816344822269</v>
      </c>
      <c r="N2595" s="60">
        <v>83.400999999999996</v>
      </c>
    </row>
    <row r="2596" spans="1:14" hidden="1" x14ac:dyDescent="0.4">
      <c r="A2596" s="36">
        <v>115</v>
      </c>
      <c r="B2596" s="5" t="s">
        <v>198</v>
      </c>
      <c r="C2596" s="5">
        <v>2017</v>
      </c>
      <c r="D2596" s="5" t="s">
        <v>251</v>
      </c>
      <c r="E2596" s="5" t="s">
        <v>253</v>
      </c>
      <c r="F2596" s="60">
        <v>16.077791902125814</v>
      </c>
      <c r="G2596" s="61">
        <v>34193122</v>
      </c>
      <c r="H2596" s="61">
        <v>7.4314577966046187</v>
      </c>
      <c r="I2596" s="61">
        <v>114.904903853268</v>
      </c>
      <c r="J2596" s="61">
        <v>1014062501.14037</v>
      </c>
      <c r="K2596" s="61">
        <v>61.814310598752584</v>
      </c>
      <c r="L2596" s="61">
        <v>20910.48296179713</v>
      </c>
      <c r="M2596" s="61">
        <f>(M2504+M2481+M2435)/3</f>
        <v>55.600846223689537</v>
      </c>
      <c r="N2596" s="60">
        <v>83.622</v>
      </c>
    </row>
    <row r="2597" spans="1:14" hidden="1" x14ac:dyDescent="0.4">
      <c r="A2597" s="36">
        <v>115</v>
      </c>
      <c r="B2597" s="5" t="s">
        <v>198</v>
      </c>
      <c r="C2597" s="5">
        <v>2018</v>
      </c>
      <c r="D2597" s="5" t="s">
        <v>251</v>
      </c>
      <c r="E2597" s="5" t="s">
        <v>253</v>
      </c>
      <c r="F2597" s="60">
        <v>15.065500493701363</v>
      </c>
      <c r="G2597" s="61">
        <v>35018133</v>
      </c>
      <c r="H2597" s="61">
        <v>15.221507175087538</v>
      </c>
      <c r="I2597" s="61">
        <v>113.95712828195499</v>
      </c>
      <c r="J2597" s="61">
        <v>12141122232.903999</v>
      </c>
      <c r="K2597" s="61">
        <v>61.955589141850439</v>
      </c>
      <c r="L2597" s="61">
        <v>24175.583314011332</v>
      </c>
      <c r="M2597" s="61">
        <f>(M2482+M2436+M2505)/3</f>
        <v>55.831343637334932</v>
      </c>
      <c r="N2597" s="60">
        <v>83.843999999999994</v>
      </c>
    </row>
    <row r="2598" spans="1:14" hidden="1" x14ac:dyDescent="0.4">
      <c r="A2598" s="36">
        <v>115</v>
      </c>
      <c r="B2598" s="5" t="s">
        <v>198</v>
      </c>
      <c r="C2598" s="5">
        <v>2019</v>
      </c>
      <c r="D2598" s="5" t="s">
        <v>251</v>
      </c>
      <c r="E2598" s="5" t="s">
        <v>253</v>
      </c>
      <c r="F2598" s="60">
        <v>14.70301664967686</v>
      </c>
      <c r="G2598" s="61">
        <v>35827362</v>
      </c>
      <c r="H2598" s="61">
        <v>-1.7648209935195069</v>
      </c>
      <c r="I2598" s="61">
        <v>112.941739895018</v>
      </c>
      <c r="J2598" s="61">
        <v>3079217251.3235502</v>
      </c>
      <c r="K2598" s="61">
        <v>60.198189424954485</v>
      </c>
      <c r="L2598" s="61">
        <v>23405.706099576593</v>
      </c>
      <c r="M2598" s="61">
        <f>(M2506+M2483+M2437)/3</f>
        <v>55.724668735282251</v>
      </c>
      <c r="N2598" s="60">
        <v>84.064999999999998</v>
      </c>
    </row>
    <row r="2599" spans="1:14" hidden="1" x14ac:dyDescent="0.4">
      <c r="A2599" s="36">
        <v>115</v>
      </c>
      <c r="B2599" s="5" t="s">
        <v>198</v>
      </c>
      <c r="C2599" s="5">
        <v>2020</v>
      </c>
      <c r="D2599" s="5" t="s">
        <v>251</v>
      </c>
      <c r="E2599" s="5" t="s">
        <v>253</v>
      </c>
      <c r="F2599" s="60">
        <v>14.266585367540786</v>
      </c>
      <c r="G2599" s="61">
        <v>35997107</v>
      </c>
      <c r="H2599" s="61">
        <v>-8.4631782541961513</v>
      </c>
      <c r="I2599" s="61">
        <v>115.79103860956199</v>
      </c>
      <c r="J2599" s="61">
        <v>1621264195.4353199</v>
      </c>
      <c r="K2599" s="61">
        <v>49.713471125020497</v>
      </c>
      <c r="L2599" s="61">
        <v>20398.060987095141</v>
      </c>
      <c r="M2599" s="61">
        <f>(M2507+M2484+M2438)/3</f>
        <v>55.718952865435568</v>
      </c>
      <c r="N2599" s="60">
        <v>84.287000000000006</v>
      </c>
    </row>
    <row r="2600" spans="1:14" hidden="1" x14ac:dyDescent="0.4">
      <c r="A2600" s="36">
        <v>115</v>
      </c>
      <c r="B2600" s="5" t="s">
        <v>198</v>
      </c>
      <c r="C2600" s="5">
        <v>2021</v>
      </c>
      <c r="D2600" s="5" t="s">
        <v>251</v>
      </c>
      <c r="E2600" s="5" t="s">
        <v>253</v>
      </c>
      <c r="F2600" s="60">
        <f>(F2597+F2598+F2599)/3</f>
        <v>14.67836750363967</v>
      </c>
      <c r="G2600" s="61">
        <v>35950396</v>
      </c>
      <c r="H2600" s="61">
        <v>14.11415625107422</v>
      </c>
      <c r="I2600" s="61">
        <v>113.559972403675</v>
      </c>
      <c r="J2600" s="61">
        <v>23111903141.4893</v>
      </c>
      <c r="K2600" s="61">
        <v>57.142819327257335</v>
      </c>
      <c r="L2600" s="61">
        <v>24315.61855118733</v>
      </c>
      <c r="M2600" s="61">
        <f>(M2509+M2508+M2486)/3</f>
        <v>52.676699610035463</v>
      </c>
      <c r="N2600" s="60">
        <v>84.507999999999996</v>
      </c>
    </row>
    <row r="2601" spans="1:14" hidden="1" x14ac:dyDescent="0.4">
      <c r="A2601" s="36">
        <v>115</v>
      </c>
      <c r="B2601" s="5" t="s">
        <v>198</v>
      </c>
      <c r="C2601" s="5">
        <v>2022</v>
      </c>
      <c r="D2601" s="5" t="s">
        <v>251</v>
      </c>
      <c r="E2601" s="5" t="s">
        <v>253</v>
      </c>
      <c r="F2601" s="60">
        <f>(F2598+F2599+F2600)/3</f>
        <v>14.549323173619106</v>
      </c>
      <c r="G2601" s="61">
        <v>36408820</v>
      </c>
      <c r="H2601" s="61">
        <v>16.68691133168825</v>
      </c>
      <c r="I2601" s="61">
        <v>118.245104483494</v>
      </c>
      <c r="J2601" s="61">
        <v>28055082623.990398</v>
      </c>
      <c r="K2601" s="61">
        <v>63.513670659814913</v>
      </c>
      <c r="L2601" s="61">
        <v>30447.883707447298</v>
      </c>
      <c r="M2601" s="61">
        <f>(M2509+M2486+M2440)/3</f>
        <v>55.733981115578473</v>
      </c>
      <c r="N2601" s="60">
        <v>84.728999999999999</v>
      </c>
    </row>
    <row r="2602" spans="1:14" hidden="1" x14ac:dyDescent="0.4">
      <c r="A2602" s="36">
        <v>116</v>
      </c>
      <c r="B2602" s="5" t="s">
        <v>199</v>
      </c>
      <c r="C2602" s="5">
        <v>2000</v>
      </c>
      <c r="D2602" s="5" t="s">
        <v>246</v>
      </c>
      <c r="E2602" s="5" t="s">
        <v>254</v>
      </c>
      <c r="F2602" s="60">
        <v>0.4187530727399138</v>
      </c>
      <c r="G2602" s="61">
        <v>9704287</v>
      </c>
      <c r="H2602" s="61">
        <v>1.3086598487922032</v>
      </c>
      <c r="I2602" s="61">
        <f>(I2349+I2395+I2556)/3</f>
        <v>84.868483556454564</v>
      </c>
      <c r="J2602" s="61">
        <v>81643690.123518705</v>
      </c>
      <c r="K2602" s="61">
        <v>48.680089723263045</v>
      </c>
      <c r="L2602" s="61">
        <v>619.64212352491757</v>
      </c>
      <c r="M2602" s="61">
        <v>42.613636363636367</v>
      </c>
      <c r="N2602" s="60">
        <v>40.32</v>
      </c>
    </row>
    <row r="2603" spans="1:14" hidden="1" x14ac:dyDescent="0.4">
      <c r="A2603" s="36">
        <v>116</v>
      </c>
      <c r="B2603" s="5" t="s">
        <v>199</v>
      </c>
      <c r="C2603" s="5">
        <v>2001</v>
      </c>
      <c r="D2603" s="5" t="s">
        <v>246</v>
      </c>
      <c r="E2603" s="5" t="s">
        <v>254</v>
      </c>
      <c r="F2603" s="60">
        <v>0.44831836339345826</v>
      </c>
      <c r="G2603" s="61">
        <v>9938027</v>
      </c>
      <c r="H2603" s="61">
        <v>6.9949351958055672</v>
      </c>
      <c r="I2603" s="61">
        <f>(I2396+I2350+I2557)/3</f>
        <v>81.996940255100824</v>
      </c>
      <c r="J2603" s="61">
        <v>45083429.813955002</v>
      </c>
      <c r="K2603" s="61">
        <v>49.720578064831365</v>
      </c>
      <c r="L2603" s="61">
        <v>654.84072736595863</v>
      </c>
      <c r="M2603" s="61">
        <v>43.080939947780678</v>
      </c>
      <c r="N2603" s="60">
        <v>40.463999999999999</v>
      </c>
    </row>
    <row r="2604" spans="1:14" hidden="1" x14ac:dyDescent="0.4">
      <c r="A2604" s="36">
        <v>116</v>
      </c>
      <c r="B2604" s="5" t="s">
        <v>199</v>
      </c>
      <c r="C2604" s="5">
        <v>2002</v>
      </c>
      <c r="D2604" s="5" t="s">
        <v>246</v>
      </c>
      <c r="E2604" s="5" t="s">
        <v>254</v>
      </c>
      <c r="F2604" s="60">
        <v>0.44982049808711372</v>
      </c>
      <c r="G2604" s="61">
        <v>10180950</v>
      </c>
      <c r="H2604" s="61">
        <v>1.9046453086432678</v>
      </c>
      <c r="I2604" s="61">
        <f>(I2351+I2397+I2558)/3</f>
        <v>81.748927503396999</v>
      </c>
      <c r="J2604" s="61">
        <v>82692671.566497594</v>
      </c>
      <c r="K2604" s="61">
        <v>53.144299464132935</v>
      </c>
      <c r="L2604" s="61">
        <v>688.18747953369427</v>
      </c>
      <c r="M2604" s="61">
        <v>39.285714285714285</v>
      </c>
      <c r="N2604" s="60">
        <v>40.606999999999999</v>
      </c>
    </row>
    <row r="2605" spans="1:14" hidden="1" x14ac:dyDescent="0.4">
      <c r="A2605" s="36">
        <v>116</v>
      </c>
      <c r="B2605" s="5" t="s">
        <v>199</v>
      </c>
      <c r="C2605" s="5">
        <v>2003</v>
      </c>
      <c r="D2605" s="5" t="s">
        <v>246</v>
      </c>
      <c r="E2605" s="5" t="s">
        <v>254</v>
      </c>
      <c r="F2605" s="60">
        <v>0.42995814654917952</v>
      </c>
      <c r="G2605" s="61">
        <v>10434504</v>
      </c>
      <c r="H2605" s="61">
        <v>-0.92287993370855759</v>
      </c>
      <c r="I2605" s="61">
        <f>(I2352+I2398+I2559)/3</f>
        <v>81.803205726503592</v>
      </c>
      <c r="J2605" s="61">
        <v>86499780.368195206</v>
      </c>
      <c r="K2605" s="61">
        <v>50.82121989333762</v>
      </c>
      <c r="L2605" s="61">
        <v>840.3582540370013</v>
      </c>
      <c r="M2605" s="61">
        <v>36.745406824146983</v>
      </c>
      <c r="N2605" s="60">
        <v>40.898000000000003</v>
      </c>
    </row>
    <row r="2606" spans="1:14" hidden="1" x14ac:dyDescent="0.4">
      <c r="A2606" s="36">
        <v>116</v>
      </c>
      <c r="B2606" s="5" t="s">
        <v>199</v>
      </c>
      <c r="C2606" s="5">
        <v>2004</v>
      </c>
      <c r="D2606" s="5" t="s">
        <v>246</v>
      </c>
      <c r="E2606" s="5" t="s">
        <v>254</v>
      </c>
      <c r="F2606" s="60">
        <v>0.50381864472952809</v>
      </c>
      <c r="G2606" s="61">
        <v>10698691</v>
      </c>
      <c r="H2606" s="61">
        <v>-0.1349351109533643</v>
      </c>
      <c r="I2606" s="61">
        <f>(I2353+I2399+I2560)/3</f>
        <v>84.734489593179674</v>
      </c>
      <c r="J2606" s="61">
        <v>137583476.929811</v>
      </c>
      <c r="K2606" s="61">
        <v>53.659203127552892</v>
      </c>
      <c r="L2606" s="61">
        <v>941.87379246859621</v>
      </c>
      <c r="M2606" s="61">
        <v>35.585585585585576</v>
      </c>
      <c r="N2606" s="60">
        <v>41.305999999999997</v>
      </c>
    </row>
    <row r="2607" spans="1:14" hidden="1" x14ac:dyDescent="0.4">
      <c r="A2607" s="36">
        <v>116</v>
      </c>
      <c r="B2607" s="5" t="s">
        <v>199</v>
      </c>
      <c r="C2607" s="5">
        <v>2005</v>
      </c>
      <c r="D2607" s="5" t="s">
        <v>246</v>
      </c>
      <c r="E2607" s="5" t="s">
        <v>254</v>
      </c>
      <c r="F2607" s="60">
        <v>0.51632682425469445</v>
      </c>
      <c r="G2607" s="61">
        <v>10974057</v>
      </c>
      <c r="H2607" s="61">
        <v>4.72087875420317</v>
      </c>
      <c r="I2607" s="61">
        <f>(I2354+I2400+I2561)/3</f>
        <v>86.010674498615671</v>
      </c>
      <c r="J2607" s="61">
        <v>167944230.519191</v>
      </c>
      <c r="K2607" s="61">
        <v>54.903243568948511</v>
      </c>
      <c r="L2607" s="61">
        <v>1003.187193026156</v>
      </c>
      <c r="M2607" s="61">
        <v>41.991341991341997</v>
      </c>
      <c r="N2607" s="60">
        <v>41.713999999999999</v>
      </c>
    </row>
    <row r="2608" spans="1:14" hidden="1" x14ac:dyDescent="0.4">
      <c r="A2608" s="36">
        <v>116</v>
      </c>
      <c r="B2608" s="5" t="s">
        <v>199</v>
      </c>
      <c r="C2608" s="5">
        <v>2006</v>
      </c>
      <c r="D2608" s="5" t="s">
        <v>246</v>
      </c>
      <c r="E2608" s="5" t="s">
        <v>254</v>
      </c>
      <c r="F2608" s="60">
        <v>0.49446938119057787</v>
      </c>
      <c r="G2608" s="61">
        <v>11263387</v>
      </c>
      <c r="H2608" s="61">
        <v>2.8854920019692827</v>
      </c>
      <c r="I2608" s="61">
        <f>(I2355+I2401+I46588)/3</f>
        <v>59.191656637549961</v>
      </c>
      <c r="J2608" s="61">
        <v>289840300.29228002</v>
      </c>
      <c r="K2608" s="61">
        <v>54.136237809261267</v>
      </c>
      <c r="L2608" s="61">
        <v>1038.5790919732663</v>
      </c>
      <c r="M2608" s="61">
        <v>41.891891891891888</v>
      </c>
      <c r="N2608" s="60">
        <v>42.124000000000002</v>
      </c>
    </row>
    <row r="2609" spans="1:14" hidden="1" x14ac:dyDescent="0.4">
      <c r="A2609" s="36">
        <v>116</v>
      </c>
      <c r="B2609" s="5" t="s">
        <v>199</v>
      </c>
      <c r="C2609" s="5">
        <v>2007</v>
      </c>
      <c r="D2609" s="5" t="s">
        <v>246</v>
      </c>
      <c r="E2609" s="5" t="s">
        <v>254</v>
      </c>
      <c r="F2609" s="60">
        <v>0.53633433585247292</v>
      </c>
      <c r="G2609" s="61">
        <v>11563869</v>
      </c>
      <c r="H2609" s="61">
        <v>6.5887124513435538</v>
      </c>
      <c r="I2609" s="61">
        <f>(I2356+I2402+I2563)/3</f>
        <v>90.030420644659856</v>
      </c>
      <c r="J2609" s="61">
        <v>351458732.44261903</v>
      </c>
      <c r="K2609" s="61">
        <v>59.271304354979435</v>
      </c>
      <c r="L2609" s="61">
        <v>1210.1674978298242</v>
      </c>
      <c r="M2609" s="61">
        <v>34.738955823293175</v>
      </c>
      <c r="N2609" s="60">
        <v>42.534999999999997</v>
      </c>
    </row>
    <row r="2610" spans="1:14" hidden="1" x14ac:dyDescent="0.4">
      <c r="A2610" s="36">
        <v>116</v>
      </c>
      <c r="B2610" s="5" t="s">
        <v>199</v>
      </c>
      <c r="C2610" s="5">
        <v>2008</v>
      </c>
      <c r="D2610" s="5" t="s">
        <v>246</v>
      </c>
      <c r="E2610" s="5" t="s">
        <v>254</v>
      </c>
      <c r="F2610" s="60">
        <v>0.54208190750572161</v>
      </c>
      <c r="G2610" s="61">
        <v>11872929</v>
      </c>
      <c r="H2610" s="61">
        <v>8.2165427307412671</v>
      </c>
      <c r="I2610" s="61">
        <f>(I2357+I2403+I2564)/3</f>
        <v>95.28789534958905</v>
      </c>
      <c r="J2610" s="61">
        <v>455739867.97629303</v>
      </c>
      <c r="K2610" s="61">
        <v>62.761769817631929</v>
      </c>
      <c r="L2610" s="61">
        <v>1419.530903246203</v>
      </c>
      <c r="M2610" s="61">
        <v>34.291187739463602</v>
      </c>
      <c r="N2610" s="60">
        <v>42.947000000000003</v>
      </c>
    </row>
    <row r="2611" spans="1:14" hidden="1" x14ac:dyDescent="0.4">
      <c r="A2611" s="36">
        <v>116</v>
      </c>
      <c r="B2611" s="5" t="s">
        <v>199</v>
      </c>
      <c r="C2611" s="5">
        <v>2009</v>
      </c>
      <c r="D2611" s="5" t="s">
        <v>246</v>
      </c>
      <c r="E2611" s="5" t="s">
        <v>254</v>
      </c>
      <c r="F2611" s="60">
        <v>0.5466325664334214</v>
      </c>
      <c r="G2611" s="61">
        <v>12195029</v>
      </c>
      <c r="H2611" s="61">
        <v>-1.6890386825487553</v>
      </c>
      <c r="I2611" s="61">
        <f>(I2404+I2358+I2565)/3</f>
        <v>99.540192153605588</v>
      </c>
      <c r="J2611" s="61">
        <v>331473910.25035799</v>
      </c>
      <c r="K2611" s="61">
        <v>52.307290877336477</v>
      </c>
      <c r="L2611" s="61">
        <v>1323.9712258938041</v>
      </c>
      <c r="M2611" s="61">
        <v>39.292364990689009</v>
      </c>
      <c r="N2611" s="60">
        <v>43.359000000000002</v>
      </c>
    </row>
    <row r="2612" spans="1:14" hidden="1" x14ac:dyDescent="0.4">
      <c r="A2612" s="36">
        <v>116</v>
      </c>
      <c r="B2612" s="5" t="s">
        <v>199</v>
      </c>
      <c r="C2612" s="5">
        <v>2010</v>
      </c>
      <c r="D2612" s="5" t="s">
        <v>246</v>
      </c>
      <c r="E2612" s="5" t="s">
        <v>254</v>
      </c>
      <c r="F2612" s="60">
        <v>0.56074478450766752</v>
      </c>
      <c r="G2612" s="61">
        <v>12530121</v>
      </c>
      <c r="H2612" s="61">
        <v>1.6044157901993259</v>
      </c>
      <c r="I2612" s="61">
        <f>(I2359+I2405+I2566)/3</f>
        <v>100</v>
      </c>
      <c r="J2612" s="61">
        <v>272092888.45661199</v>
      </c>
      <c r="K2612" s="61">
        <v>52.457855196294801</v>
      </c>
      <c r="L2612" s="61">
        <v>1286.6049664704562</v>
      </c>
      <c r="M2612" s="61">
        <v>38.644688644688642</v>
      </c>
      <c r="N2612" s="60">
        <v>43.773000000000003</v>
      </c>
    </row>
    <row r="2613" spans="1:14" hidden="1" x14ac:dyDescent="0.4">
      <c r="A2613" s="36">
        <v>116</v>
      </c>
      <c r="B2613" s="5" t="s">
        <v>199</v>
      </c>
      <c r="C2613" s="5">
        <v>2011</v>
      </c>
      <c r="D2613" s="5" t="s">
        <v>246</v>
      </c>
      <c r="E2613" s="5" t="s">
        <v>254</v>
      </c>
      <c r="F2613" s="60">
        <v>0.58802971136730064</v>
      </c>
      <c r="G2613" s="61">
        <v>12875880</v>
      </c>
      <c r="H2613" s="61">
        <v>3.8574703835547552</v>
      </c>
      <c r="I2613" s="61">
        <f>(I2406+I2360+I2567)/3</f>
        <v>103.902041206425</v>
      </c>
      <c r="J2613" s="61">
        <v>338661995.57934701</v>
      </c>
      <c r="K2613" s="61">
        <v>57.576878598957769</v>
      </c>
      <c r="L2613" s="61">
        <v>1383.5391164962607</v>
      </c>
      <c r="M2613" s="61">
        <v>34.542314335060446</v>
      </c>
      <c r="N2613" s="60">
        <v>44.188000000000002</v>
      </c>
    </row>
    <row r="2614" spans="1:14" hidden="1" x14ac:dyDescent="0.4">
      <c r="A2614" s="36">
        <v>116</v>
      </c>
      <c r="B2614" s="5" t="s">
        <v>199</v>
      </c>
      <c r="C2614" s="5">
        <v>2012</v>
      </c>
      <c r="D2614" s="5" t="s">
        <v>246</v>
      </c>
      <c r="E2614" s="5" t="s">
        <v>254</v>
      </c>
      <c r="F2614" s="60">
        <v>0.56338377305699072</v>
      </c>
      <c r="G2614" s="61">
        <v>13231833</v>
      </c>
      <c r="H2614" s="61">
        <v>3.2741115761676127</v>
      </c>
      <c r="I2614" s="61">
        <f>(I2407+I2361+I2568)/3</f>
        <v>112.08978190883568</v>
      </c>
      <c r="J2614" s="61">
        <v>276159533.00447398</v>
      </c>
      <c r="K2614" s="61">
        <v>61.975304004037511</v>
      </c>
      <c r="L2614" s="61">
        <v>1334.7259152623462</v>
      </c>
      <c r="M2614" s="61">
        <v>37.742504409171076</v>
      </c>
      <c r="N2614" s="60">
        <v>44.603000000000002</v>
      </c>
    </row>
    <row r="2615" spans="1:14" hidden="1" x14ac:dyDescent="0.4">
      <c r="A2615" s="36">
        <v>116</v>
      </c>
      <c r="B2615" s="5" t="s">
        <v>199</v>
      </c>
      <c r="C2615" s="5">
        <v>2013</v>
      </c>
      <c r="D2615" s="5" t="s">
        <v>246</v>
      </c>
      <c r="E2615" s="5" t="s">
        <v>254</v>
      </c>
      <c r="F2615" s="60">
        <v>0.58938333277187582</v>
      </c>
      <c r="G2615" s="61">
        <v>13595566</v>
      </c>
      <c r="H2615" s="61">
        <v>1.1861304699550317</v>
      </c>
      <c r="I2615" s="61">
        <f>(I2362+I2408+I2569)/3</f>
        <v>112.45413236256867</v>
      </c>
      <c r="J2615" s="61">
        <v>311366768.81942397</v>
      </c>
      <c r="K2615" s="61">
        <v>60.626766359673731</v>
      </c>
      <c r="L2615" s="61">
        <v>1391.5321896037049</v>
      </c>
      <c r="M2615" s="61">
        <v>37.333333333333329</v>
      </c>
      <c r="N2615" s="60">
        <v>45.018999999999998</v>
      </c>
    </row>
    <row r="2616" spans="1:14" hidden="1" x14ac:dyDescent="0.4">
      <c r="A2616" s="36">
        <v>116</v>
      </c>
      <c r="B2616" s="5" t="s">
        <v>199</v>
      </c>
      <c r="C2616" s="5">
        <v>2014</v>
      </c>
      <c r="D2616" s="5" t="s">
        <v>246</v>
      </c>
      <c r="E2616" s="5" t="s">
        <v>254</v>
      </c>
      <c r="F2616" s="60">
        <v>0.61358704475234183</v>
      </c>
      <c r="G2616" s="61">
        <v>13970308</v>
      </c>
      <c r="H2616" s="61">
        <v>-1.5158597345160274</v>
      </c>
      <c r="I2616" s="61">
        <f>(I2363+I2409+I2570)/3</f>
        <v>110.18984802340132</v>
      </c>
      <c r="J2616" s="61">
        <v>403098056.38786298</v>
      </c>
      <c r="K2616" s="61">
        <v>58.442528976099226</v>
      </c>
      <c r="L2616" s="61">
        <v>1417.0949874739995</v>
      </c>
      <c r="M2616" s="61">
        <v>37.101910828025474</v>
      </c>
      <c r="N2616" s="60">
        <v>45.436</v>
      </c>
    </row>
    <row r="2617" spans="1:14" hidden="1" x14ac:dyDescent="0.4">
      <c r="A2617" s="36">
        <v>116</v>
      </c>
      <c r="B2617" s="5" t="s">
        <v>199</v>
      </c>
      <c r="C2617" s="5">
        <v>2015</v>
      </c>
      <c r="D2617" s="5" t="s">
        <v>246</v>
      </c>
      <c r="E2617" s="5" t="s">
        <v>254</v>
      </c>
      <c r="F2617" s="60">
        <v>0.64679457579978972</v>
      </c>
      <c r="G2617" s="61">
        <v>14356181</v>
      </c>
      <c r="H2617" s="61">
        <v>1.0697846196460148</v>
      </c>
      <c r="I2617" s="61">
        <f>(I2364+I2410+I2571)/3</f>
        <v>114.29738197931967</v>
      </c>
      <c r="J2617" s="61">
        <v>409166125.81490999</v>
      </c>
      <c r="K2617" s="61">
        <v>58.11033767420173</v>
      </c>
      <c r="L2617" s="61">
        <v>1238.1263997838907</v>
      </c>
      <c r="M2617" s="63">
        <f t="shared" ref="M2617:M2624" si="114">(M2616+M2615+M2614)/3</f>
        <v>37.392582856843298</v>
      </c>
      <c r="N2617" s="60">
        <v>45.862000000000002</v>
      </c>
    </row>
    <row r="2618" spans="1:14" hidden="1" x14ac:dyDescent="0.4">
      <c r="A2618" s="36">
        <v>116</v>
      </c>
      <c r="B2618" s="5" t="s">
        <v>199</v>
      </c>
      <c r="C2618" s="5">
        <v>2016</v>
      </c>
      <c r="D2618" s="5" t="s">
        <v>246</v>
      </c>
      <c r="E2618" s="5" t="s">
        <v>254</v>
      </c>
      <c r="F2618" s="60">
        <v>0.68690634271181583</v>
      </c>
      <c r="G2618" s="61">
        <v>14751356</v>
      </c>
      <c r="H2618" s="61">
        <v>0.95564951983976698</v>
      </c>
      <c r="I2618" s="61">
        <f>(I2365+I2411+I2572)/3</f>
        <v>111.47053914344933</v>
      </c>
      <c r="J2618" s="61">
        <v>472409799.84677601</v>
      </c>
      <c r="K2618" s="61">
        <v>54.108169207213855</v>
      </c>
      <c r="L2618" s="61">
        <v>1290.7499712695146</v>
      </c>
      <c r="M2618" s="63">
        <f t="shared" si="114"/>
        <v>37.2759423394007</v>
      </c>
      <c r="N2618" s="60">
        <v>46.295999999999999</v>
      </c>
    </row>
    <row r="2619" spans="1:14" hidden="1" x14ac:dyDescent="0.4">
      <c r="A2619" s="36">
        <v>116</v>
      </c>
      <c r="B2619" s="5" t="s">
        <v>199</v>
      </c>
      <c r="C2619" s="5">
        <v>2017</v>
      </c>
      <c r="D2619" s="5" t="s">
        <v>246</v>
      </c>
      <c r="E2619" s="5" t="s">
        <v>254</v>
      </c>
      <c r="F2619" s="60">
        <v>0.64658489530764796</v>
      </c>
      <c r="G2619" s="61">
        <v>15157793</v>
      </c>
      <c r="H2619" s="61">
        <v>0.5989168272661658</v>
      </c>
      <c r="I2619" s="61">
        <f>(I2412+I2366+I2573)/3</f>
        <v>109.91941194342802</v>
      </c>
      <c r="J2619" s="61">
        <v>588292997.95870805</v>
      </c>
      <c r="K2619" s="61">
        <v>57.705279845561719</v>
      </c>
      <c r="L2619" s="61">
        <v>1385.1992136056958</v>
      </c>
      <c r="M2619" s="63">
        <f t="shared" si="114"/>
        <v>37.256812008089817</v>
      </c>
      <c r="N2619" s="60">
        <v>46.74</v>
      </c>
    </row>
    <row r="2620" spans="1:14" hidden="1" x14ac:dyDescent="0.4">
      <c r="A2620" s="36">
        <v>116</v>
      </c>
      <c r="B2620" s="5" t="s">
        <v>199</v>
      </c>
      <c r="C2620" s="5">
        <v>2018</v>
      </c>
      <c r="D2620" s="5" t="s">
        <v>246</v>
      </c>
      <c r="E2620" s="5" t="s">
        <v>254</v>
      </c>
      <c r="F2620" s="60">
        <v>0.65339707602786001</v>
      </c>
      <c r="G2620" s="61">
        <v>15574909</v>
      </c>
      <c r="H2620" s="61">
        <v>-0.83964446473648024</v>
      </c>
      <c r="I2620" s="61">
        <f>(I2367+I2413+I2574)/3</f>
        <v>108.76172314851833</v>
      </c>
      <c r="J2620" s="61">
        <v>847841574.79021597</v>
      </c>
      <c r="K2620" s="61">
        <v>61.789839479318289</v>
      </c>
      <c r="L2620" s="61">
        <v>1484.2270703564373</v>
      </c>
      <c r="M2620" s="63">
        <f t="shared" si="114"/>
        <v>37.308445734777933</v>
      </c>
      <c r="N2620" s="60">
        <v>47.192</v>
      </c>
    </row>
    <row r="2621" spans="1:14" hidden="1" x14ac:dyDescent="0.4">
      <c r="A2621" s="36">
        <v>116</v>
      </c>
      <c r="B2621" s="5" t="s">
        <v>199</v>
      </c>
      <c r="C2621" s="5">
        <v>2019</v>
      </c>
      <c r="D2621" s="5" t="s">
        <v>246</v>
      </c>
      <c r="E2621" s="5" t="s">
        <v>254</v>
      </c>
      <c r="F2621" s="60">
        <v>0.76857498393359669</v>
      </c>
      <c r="G2621" s="61">
        <v>16000781</v>
      </c>
      <c r="H2621" s="61">
        <v>2.0858018516905616</v>
      </c>
      <c r="I2621" s="61">
        <f>(I2368+I2414+I2575)/3</f>
        <v>111.89498365776068</v>
      </c>
      <c r="J2621" s="61">
        <v>1065461344.0746599</v>
      </c>
      <c r="K2621" s="61">
        <v>64.23625060610054</v>
      </c>
      <c r="L2621" s="61">
        <v>1462.6783525213809</v>
      </c>
      <c r="M2621" s="63">
        <f t="shared" si="114"/>
        <v>37.280400027422814</v>
      </c>
      <c r="N2621" s="60">
        <v>47.652999999999999</v>
      </c>
    </row>
    <row r="2622" spans="1:14" hidden="1" x14ac:dyDescent="0.4">
      <c r="A2622" s="36">
        <v>116</v>
      </c>
      <c r="B2622" s="5" t="s">
        <v>199</v>
      </c>
      <c r="C2622" s="5">
        <v>2020</v>
      </c>
      <c r="D2622" s="5" t="s">
        <v>246</v>
      </c>
      <c r="E2622" s="5" t="s">
        <v>254</v>
      </c>
      <c r="F2622" s="60">
        <v>0.649800561203009</v>
      </c>
      <c r="G2622" s="61">
        <v>16436120</v>
      </c>
      <c r="H2622" s="61">
        <v>1.6027338302711627</v>
      </c>
      <c r="I2622" s="61">
        <f>(I2369+I2415+I2576)/3</f>
        <v>113.74122073437267</v>
      </c>
      <c r="J2622" s="61">
        <v>1845665272.73823</v>
      </c>
      <c r="K2622" s="61">
        <v>60.046871613706507</v>
      </c>
      <c r="L2622" s="61">
        <v>1492.4759029352333</v>
      </c>
      <c r="M2622" s="63">
        <f t="shared" si="114"/>
        <v>37.281885923430188</v>
      </c>
      <c r="N2622" s="60">
        <v>48.122</v>
      </c>
    </row>
    <row r="2623" spans="1:14" hidden="1" x14ac:dyDescent="0.4">
      <c r="A2623" s="36">
        <v>116</v>
      </c>
      <c r="B2623" s="5" t="s">
        <v>199</v>
      </c>
      <c r="C2623" s="5">
        <v>2021</v>
      </c>
      <c r="D2623" s="5" t="s">
        <v>246</v>
      </c>
      <c r="E2623" s="5" t="s">
        <v>254</v>
      </c>
      <c r="F2623" s="60">
        <f>(F2620+F2621+F2622)/3</f>
        <v>0.69059087372148864</v>
      </c>
      <c r="G2623" s="61">
        <v>16876720</v>
      </c>
      <c r="H2623" s="61">
        <v>1.6296717416141746</v>
      </c>
      <c r="I2623" s="61">
        <f>(I2416+I2370+I2577)/3</f>
        <v>111.70353312880967</v>
      </c>
      <c r="J2623" s="61">
        <v>2588126617.0069399</v>
      </c>
      <c r="K2623" s="61">
        <v>69.124829963921869</v>
      </c>
      <c r="L2623" s="61">
        <v>1633.560118903571</v>
      </c>
      <c r="M2623" s="63">
        <f t="shared" si="114"/>
        <v>37.290243895210317</v>
      </c>
      <c r="N2623" s="60">
        <v>48.6</v>
      </c>
    </row>
    <row r="2624" spans="1:14" hidden="1" x14ac:dyDescent="0.4">
      <c r="A2624" s="36">
        <v>116</v>
      </c>
      <c r="B2624" s="5" t="s">
        <v>199</v>
      </c>
      <c r="C2624" s="5">
        <v>2022</v>
      </c>
      <c r="D2624" s="5" t="s">
        <v>246</v>
      </c>
      <c r="E2624" s="5" t="s">
        <v>254</v>
      </c>
      <c r="F2624" s="60">
        <f>(F2621+F2622+F2623)/3</f>
        <v>0.70298880628603155</v>
      </c>
      <c r="G2624" s="61">
        <v>17316449</v>
      </c>
      <c r="H2624" s="61">
        <v>8.4491642055918987</v>
      </c>
      <c r="I2624" s="61">
        <f>(I2371+I2417+I2578)/3</f>
        <v>116.07567527403266</v>
      </c>
      <c r="J2624" s="61">
        <v>2586179934.2659998</v>
      </c>
      <c r="K2624" s="61">
        <v>79.872059060554562</v>
      </c>
      <c r="L2624" s="61">
        <v>1598.7264333601211</v>
      </c>
      <c r="M2624" s="63">
        <f t="shared" si="114"/>
        <v>37.28417661535444</v>
      </c>
      <c r="N2624" s="60">
        <v>49.085999999999999</v>
      </c>
    </row>
    <row r="2625" spans="1:14" x14ac:dyDescent="0.4">
      <c r="A2625" s="57">
        <v>117</v>
      </c>
      <c r="B2625" s="5" t="s">
        <v>200</v>
      </c>
      <c r="C2625" s="5">
        <v>2000</v>
      </c>
      <c r="D2625" s="5" t="s">
        <v>249</v>
      </c>
      <c r="E2625" s="5" t="s">
        <v>247</v>
      </c>
      <c r="F2625" s="60">
        <v>5.8519658355269968</v>
      </c>
      <c r="G2625" s="61">
        <v>7516346</v>
      </c>
      <c r="H2625" s="61">
        <v>80.992656389848008</v>
      </c>
      <c r="I2625" s="61">
        <f>(I2372+I2257+I2510)/3</f>
        <v>84.683906002905459</v>
      </c>
      <c r="J2625" s="63">
        <f t="shared" ref="J2625:J2631" si="115">J2626*0.95</f>
        <v>3088880416.3358493</v>
      </c>
      <c r="K2625" s="61">
        <v>22.492177408770971</v>
      </c>
      <c r="L2625" s="61">
        <v>914.78571988586054</v>
      </c>
      <c r="M2625" s="61">
        <v>74.720930232558146</v>
      </c>
      <c r="N2625" s="60">
        <v>52.768999999999998</v>
      </c>
    </row>
    <row r="2626" spans="1:14" x14ac:dyDescent="0.4">
      <c r="A2626" s="57">
        <v>117</v>
      </c>
      <c r="B2626" s="5" t="s">
        <v>200</v>
      </c>
      <c r="C2626" s="5">
        <v>2001</v>
      </c>
      <c r="D2626" s="5" t="s">
        <v>249</v>
      </c>
      <c r="E2626" s="5" t="s">
        <v>247</v>
      </c>
      <c r="F2626" s="60">
        <v>6.1587542662138786</v>
      </c>
      <c r="G2626" s="61">
        <v>7503433</v>
      </c>
      <c r="H2626" s="61">
        <v>86.826209998767126</v>
      </c>
      <c r="I2626" s="61">
        <f>(I2373+I2258+I2511)/3</f>
        <v>87.391641165504382</v>
      </c>
      <c r="J2626" s="63">
        <f t="shared" si="115"/>
        <v>3251453069.8272099</v>
      </c>
      <c r="K2626" s="61">
        <v>56.547813425063673</v>
      </c>
      <c r="L2626" s="61">
        <v>1727.282228198505</v>
      </c>
      <c r="M2626" s="61">
        <v>70.284065690190857</v>
      </c>
      <c r="N2626" s="60">
        <v>52.991999999999997</v>
      </c>
    </row>
    <row r="2627" spans="1:14" x14ac:dyDescent="0.4">
      <c r="A2627" s="57">
        <v>117</v>
      </c>
      <c r="B2627" s="5" t="s">
        <v>200</v>
      </c>
      <c r="C2627" s="5">
        <v>2002</v>
      </c>
      <c r="D2627" s="5" t="s">
        <v>249</v>
      </c>
      <c r="E2627" s="5" t="s">
        <v>247</v>
      </c>
      <c r="F2627" s="60">
        <v>6.6420401354121275</v>
      </c>
      <c r="G2627" s="61">
        <v>7496522</v>
      </c>
      <c r="H2627" s="61">
        <v>19.509224849503951</v>
      </c>
      <c r="I2627" s="61">
        <f>(I2374+I2259+I2512)/3</f>
        <v>87.207713239295003</v>
      </c>
      <c r="J2627" s="63">
        <f t="shared" si="115"/>
        <v>3422582178.7654843</v>
      </c>
      <c r="K2627" s="61">
        <v>56.866386898894049</v>
      </c>
      <c r="L2627" s="61">
        <v>2283.8466849494112</v>
      </c>
      <c r="M2627" s="61">
        <v>68.221993833504627</v>
      </c>
      <c r="N2627" s="60">
        <v>53.215000000000003</v>
      </c>
    </row>
    <row r="2628" spans="1:14" x14ac:dyDescent="0.4">
      <c r="A2628" s="57">
        <v>117</v>
      </c>
      <c r="B2628" s="5" t="s">
        <v>200</v>
      </c>
      <c r="C2628" s="5">
        <v>2003</v>
      </c>
      <c r="D2628" s="5" t="s">
        <v>249</v>
      </c>
      <c r="E2628" s="5" t="s">
        <v>247</v>
      </c>
      <c r="F2628" s="60">
        <v>7.1122722790218038</v>
      </c>
      <c r="G2628" s="61">
        <v>7480591</v>
      </c>
      <c r="H2628" s="61">
        <v>12.487341613161675</v>
      </c>
      <c r="I2628" s="61">
        <f>(I2375+I2260+I2513)/3</f>
        <v>88.019028419422412</v>
      </c>
      <c r="J2628" s="63">
        <f t="shared" si="115"/>
        <v>3602718082.9110365</v>
      </c>
      <c r="K2628" s="61">
        <v>61.170349498245088</v>
      </c>
      <c r="L2628" s="61">
        <v>3005.4263522448409</v>
      </c>
      <c r="M2628" s="61">
        <v>66.538977207431529</v>
      </c>
      <c r="N2628" s="60">
        <v>53.436999999999998</v>
      </c>
    </row>
    <row r="2629" spans="1:14" x14ac:dyDescent="0.4">
      <c r="A2629" s="57">
        <v>117</v>
      </c>
      <c r="B2629" s="5" t="s">
        <v>200</v>
      </c>
      <c r="C2629" s="5">
        <v>2004</v>
      </c>
      <c r="D2629" s="5" t="s">
        <v>249</v>
      </c>
      <c r="E2629" s="5" t="s">
        <v>247</v>
      </c>
      <c r="F2629" s="60">
        <v>7.704822503399031</v>
      </c>
      <c r="G2629" s="61">
        <v>7463157</v>
      </c>
      <c r="H2629" s="61">
        <v>8.1233687464140871</v>
      </c>
      <c r="I2629" s="61">
        <f>(I2376+I2261+I2514)/3</f>
        <v>90.646541771354634</v>
      </c>
      <c r="J2629" s="63">
        <f t="shared" si="115"/>
        <v>3792334824.1168809</v>
      </c>
      <c r="K2629" s="61">
        <v>74.229774027035816</v>
      </c>
      <c r="L2629" s="61">
        <v>3502.8029238956656</v>
      </c>
      <c r="M2629" s="61">
        <v>63.48812477844735</v>
      </c>
      <c r="N2629" s="60">
        <v>53.661000000000001</v>
      </c>
    </row>
    <row r="2630" spans="1:14" x14ac:dyDescent="0.4">
      <c r="A2630" s="57">
        <v>117</v>
      </c>
      <c r="B2630" s="5" t="s">
        <v>200</v>
      </c>
      <c r="C2630" s="5">
        <v>2005</v>
      </c>
      <c r="D2630" s="5" t="s">
        <v>249</v>
      </c>
      <c r="E2630" s="5" t="s">
        <v>247</v>
      </c>
      <c r="F2630" s="60">
        <v>6.8118093707787457</v>
      </c>
      <c r="G2630" s="61">
        <v>7440769</v>
      </c>
      <c r="H2630" s="61">
        <v>14.667996083637021</v>
      </c>
      <c r="I2630" s="61">
        <f>(I2377+I2262+I2515)/3</f>
        <v>95.476511581018542</v>
      </c>
      <c r="J2630" s="63">
        <f t="shared" si="115"/>
        <v>3991931393.8072433</v>
      </c>
      <c r="K2630" s="61">
        <v>73.016929553469652</v>
      </c>
      <c r="L2630" s="61">
        <v>3720.4791546743099</v>
      </c>
      <c r="M2630" s="61">
        <v>66.740665993945512</v>
      </c>
      <c r="N2630" s="60">
        <v>53.883000000000003</v>
      </c>
    </row>
    <row r="2631" spans="1:14" x14ac:dyDescent="0.4">
      <c r="A2631" s="57">
        <v>117</v>
      </c>
      <c r="B2631" s="5" t="s">
        <v>200</v>
      </c>
      <c r="C2631" s="5">
        <v>2006</v>
      </c>
      <c r="D2631" s="5" t="s">
        <v>249</v>
      </c>
      <c r="E2631" s="5" t="s">
        <v>247</v>
      </c>
      <c r="F2631" s="60">
        <v>7.1521967885612341</v>
      </c>
      <c r="G2631" s="61">
        <v>7411569</v>
      </c>
      <c r="H2631" s="61">
        <v>12.355742415369548</v>
      </c>
      <c r="I2631" s="61">
        <f>(I2263+I2378+I2516)/3</f>
        <v>93.91919885632332</v>
      </c>
      <c r="J2631" s="63">
        <f t="shared" si="115"/>
        <v>4202033046.1128879</v>
      </c>
      <c r="K2631" s="61">
        <v>76.907950016015334</v>
      </c>
      <c r="L2631" s="61">
        <v>4382.617278516921</v>
      </c>
      <c r="M2631" s="61">
        <v>67.491302667182069</v>
      </c>
      <c r="N2631" s="60">
        <v>54.104999999999997</v>
      </c>
    </row>
    <row r="2632" spans="1:14" x14ac:dyDescent="0.4">
      <c r="A2632" s="57">
        <v>117</v>
      </c>
      <c r="B2632" s="5" t="s">
        <v>200</v>
      </c>
      <c r="C2632" s="5">
        <v>2007</v>
      </c>
      <c r="D2632" s="5" t="s">
        <v>249</v>
      </c>
      <c r="E2632" s="5" t="s">
        <v>247</v>
      </c>
      <c r="F2632" s="60">
        <v>6.9718958504677655</v>
      </c>
      <c r="G2632" s="61">
        <v>7381579</v>
      </c>
      <c r="H2632" s="61">
        <v>8.7018784972483019</v>
      </c>
      <c r="I2632" s="61">
        <f>(I2264+I2379+I2517)/3</f>
        <v>96.31364683377592</v>
      </c>
      <c r="J2632" s="61">
        <v>4423192680.1188297</v>
      </c>
      <c r="K2632" s="61">
        <v>75.605195253964197</v>
      </c>
      <c r="L2632" s="61">
        <v>5848.4764054510451</v>
      </c>
      <c r="M2632" s="61">
        <v>62.452642073778676</v>
      </c>
      <c r="N2632" s="60">
        <v>54.328000000000003</v>
      </c>
    </row>
    <row r="2633" spans="1:14" x14ac:dyDescent="0.4">
      <c r="A2633" s="57">
        <v>117</v>
      </c>
      <c r="B2633" s="5" t="s">
        <v>200</v>
      </c>
      <c r="C2633" s="5">
        <v>2008</v>
      </c>
      <c r="D2633" s="5" t="s">
        <v>249</v>
      </c>
      <c r="E2633" s="5" t="s">
        <v>247</v>
      </c>
      <c r="F2633" s="60">
        <v>6.7788292652929396</v>
      </c>
      <c r="G2633" s="61">
        <v>7350222</v>
      </c>
      <c r="H2633" s="61">
        <v>9.0852048542723765</v>
      </c>
      <c r="I2633" s="61">
        <f>(I2265+I2380+I2518)/3</f>
        <v>101.5851323980296</v>
      </c>
      <c r="J2633" s="61">
        <v>4055798181.80091</v>
      </c>
      <c r="K2633" s="61">
        <v>78.679488043901955</v>
      </c>
      <c r="L2633" s="61">
        <v>7101.0401411686234</v>
      </c>
      <c r="M2633" s="61">
        <v>63.294020277260501</v>
      </c>
      <c r="N2633" s="60">
        <v>54.55</v>
      </c>
    </row>
    <row r="2634" spans="1:14" x14ac:dyDescent="0.4">
      <c r="A2634" s="57">
        <v>117</v>
      </c>
      <c r="B2634" s="5" t="s">
        <v>200</v>
      </c>
      <c r="C2634" s="5">
        <v>2009</v>
      </c>
      <c r="D2634" s="5" t="s">
        <v>249</v>
      </c>
      <c r="E2634" s="5" t="s">
        <v>247</v>
      </c>
      <c r="F2634" s="60">
        <v>6.4029553026053003</v>
      </c>
      <c r="G2634" s="61">
        <v>7320807</v>
      </c>
      <c r="H2634" s="61">
        <v>7.8876928946536111</v>
      </c>
      <c r="I2634" s="61">
        <f>(I2266+I2381+I2519)/3</f>
        <v>99.184573744247118</v>
      </c>
      <c r="J2634" s="61">
        <v>2929226709.6033902</v>
      </c>
      <c r="K2634" s="61">
        <v>66.021819804527027</v>
      </c>
      <c r="L2634" s="61">
        <v>6169.1141947782262</v>
      </c>
      <c r="M2634" s="61">
        <v>70.834245675498124</v>
      </c>
      <c r="N2634" s="60">
        <v>54.771999999999998</v>
      </c>
    </row>
    <row r="2635" spans="1:14" x14ac:dyDescent="0.4">
      <c r="A2635" s="57">
        <v>117</v>
      </c>
      <c r="B2635" s="5" t="s">
        <v>200</v>
      </c>
      <c r="C2635" s="5">
        <v>2010</v>
      </c>
      <c r="D2635" s="5" t="s">
        <v>249</v>
      </c>
      <c r="E2635" s="5" t="s">
        <v>247</v>
      </c>
      <c r="F2635" s="60">
        <v>6.4601677913651026</v>
      </c>
      <c r="G2635" s="61">
        <v>7291436</v>
      </c>
      <c r="H2635" s="61">
        <v>5.7289416308887979</v>
      </c>
      <c r="I2635" s="61">
        <v>100</v>
      </c>
      <c r="J2635" s="61">
        <v>1693250318.85147</v>
      </c>
      <c r="K2635" s="61">
        <v>76.731168052926407</v>
      </c>
      <c r="L2635" s="61">
        <v>5735.4228565984877</v>
      </c>
      <c r="M2635" s="61">
        <v>68.722755013077602</v>
      </c>
      <c r="N2635" s="60">
        <v>54.993000000000002</v>
      </c>
    </row>
    <row r="2636" spans="1:14" x14ac:dyDescent="0.4">
      <c r="A2636" s="57">
        <v>117</v>
      </c>
      <c r="B2636" s="5" t="s">
        <v>200</v>
      </c>
      <c r="C2636" s="5">
        <v>2011</v>
      </c>
      <c r="D2636" s="5" t="s">
        <v>249</v>
      </c>
      <c r="E2636" s="5" t="s">
        <v>247</v>
      </c>
      <c r="F2636" s="60">
        <v>7.0817665060984094</v>
      </c>
      <c r="G2636" s="61">
        <v>7234099</v>
      </c>
      <c r="H2636" s="61">
        <v>8.9090977380160012</v>
      </c>
      <c r="I2636" s="61">
        <f>(I2268+I2383+I2521)/3</f>
        <v>102.21970430074128</v>
      </c>
      <c r="J2636" s="61">
        <v>4930532020.1455202</v>
      </c>
      <c r="K2636" s="61">
        <v>78.809039177783831</v>
      </c>
      <c r="L2636" s="61">
        <v>6809.1598040014596</v>
      </c>
      <c r="M2636" s="61">
        <v>69.290709290709302</v>
      </c>
      <c r="N2636" s="60">
        <v>55.215000000000003</v>
      </c>
    </row>
    <row r="2637" spans="1:14" x14ac:dyDescent="0.4">
      <c r="A2637" s="57">
        <v>117</v>
      </c>
      <c r="B2637" s="5" t="s">
        <v>200</v>
      </c>
      <c r="C2637" s="5">
        <v>2012</v>
      </c>
      <c r="D2637" s="5" t="s">
        <v>249</v>
      </c>
      <c r="E2637" s="5" t="s">
        <v>247</v>
      </c>
      <c r="F2637" s="60">
        <v>6.360565389146414</v>
      </c>
      <c r="G2637" s="61">
        <v>7199077</v>
      </c>
      <c r="H2637" s="61">
        <v>6.1993389559378755</v>
      </c>
      <c r="I2637" s="61">
        <f>(I2384+I2269+I2522)/3</f>
        <v>102.74423478524106</v>
      </c>
      <c r="J2637" s="61">
        <v>1275339755.62781</v>
      </c>
      <c r="K2637" s="61">
        <v>85.47082709687956</v>
      </c>
      <c r="L2637" s="61">
        <v>6015.9452275696913</v>
      </c>
      <c r="M2637" s="61">
        <v>70.401075509746804</v>
      </c>
      <c r="N2637" s="60">
        <v>55.356000000000002</v>
      </c>
    </row>
    <row r="2638" spans="1:14" x14ac:dyDescent="0.4">
      <c r="A2638" s="57">
        <v>117</v>
      </c>
      <c r="B2638" s="5" t="s">
        <v>200</v>
      </c>
      <c r="C2638" s="5">
        <v>2013</v>
      </c>
      <c r="D2638" s="5" t="s">
        <v>249</v>
      </c>
      <c r="E2638" s="5" t="s">
        <v>247</v>
      </c>
      <c r="F2638" s="60">
        <v>6.4868291092347263</v>
      </c>
      <c r="G2638" s="61">
        <v>7164132</v>
      </c>
      <c r="H2638" s="61">
        <v>5.1254432757643258</v>
      </c>
      <c r="I2638" s="61">
        <f>(I2270+I2385+I2523)/3</f>
        <v>103.85605425074436</v>
      </c>
      <c r="J2638" s="61">
        <v>2059297316.50401</v>
      </c>
      <c r="K2638" s="61">
        <v>87.920271381137951</v>
      </c>
      <c r="L2638" s="61">
        <v>6755.073674616292</v>
      </c>
      <c r="M2638" s="61">
        <v>72.667253521126767</v>
      </c>
      <c r="N2638" s="60">
        <v>55.469000000000001</v>
      </c>
    </row>
    <row r="2639" spans="1:14" x14ac:dyDescent="0.4">
      <c r="A2639" s="57">
        <v>117</v>
      </c>
      <c r="B2639" s="5" t="s">
        <v>200</v>
      </c>
      <c r="C2639" s="5">
        <v>2014</v>
      </c>
      <c r="D2639" s="5" t="s">
        <v>249</v>
      </c>
      <c r="E2639" s="5" t="s">
        <v>247</v>
      </c>
      <c r="F2639" s="60">
        <v>5.4666972205330957</v>
      </c>
      <c r="G2639" s="61">
        <v>7130576</v>
      </c>
      <c r="H2639" s="61">
        <v>2.5853829367974441</v>
      </c>
      <c r="I2639" s="61">
        <f>(I2271+I2386+I2524)/3</f>
        <v>99.383171649677578</v>
      </c>
      <c r="J2639" s="61">
        <v>1999539187.4568601</v>
      </c>
      <c r="K2639" s="61">
        <v>92.231418525706417</v>
      </c>
      <c r="L2639" s="61">
        <v>6600.0562112915459</v>
      </c>
      <c r="M2639" s="61">
        <v>69.430595644187889</v>
      </c>
      <c r="N2639" s="60">
        <v>55.582999999999998</v>
      </c>
    </row>
    <row r="2640" spans="1:14" x14ac:dyDescent="0.4">
      <c r="A2640" s="57">
        <v>117</v>
      </c>
      <c r="B2640" s="5" t="s">
        <v>200</v>
      </c>
      <c r="C2640" s="5">
        <v>2015</v>
      </c>
      <c r="D2640" s="5" t="s">
        <v>249</v>
      </c>
      <c r="E2640" s="5" t="s">
        <v>247</v>
      </c>
      <c r="F2640" s="60">
        <v>6.3999505030242902</v>
      </c>
      <c r="G2640" s="61">
        <v>7095383</v>
      </c>
      <c r="H2640" s="61">
        <v>1.8728924804024984</v>
      </c>
      <c r="I2640" s="61">
        <f>(I2272+I2387+I2525)/3</f>
        <v>91.266466122280107</v>
      </c>
      <c r="J2640" s="61">
        <v>2343139735.7477498</v>
      </c>
      <c r="K2640" s="61">
        <v>97.395766657325638</v>
      </c>
      <c r="L2640" s="61">
        <v>5588.9794435876984</v>
      </c>
      <c r="M2640" s="63">
        <f t="shared" ref="M2640:M2647" si="116">(M2639+M2638+M2637)/3</f>
        <v>70.832974891687158</v>
      </c>
      <c r="N2640" s="60">
        <v>55.695999999999998</v>
      </c>
    </row>
    <row r="2641" spans="1:14" x14ac:dyDescent="0.4">
      <c r="A2641" s="57">
        <v>117</v>
      </c>
      <c r="B2641" s="5" t="s">
        <v>200</v>
      </c>
      <c r="C2641" s="5">
        <v>2016</v>
      </c>
      <c r="D2641" s="5" t="s">
        <v>249</v>
      </c>
      <c r="E2641" s="5" t="s">
        <v>247</v>
      </c>
      <c r="F2641" s="60">
        <v>6.6070944340595403</v>
      </c>
      <c r="G2641" s="61">
        <v>7058322</v>
      </c>
      <c r="H2641" s="61">
        <v>1.5498888324771798</v>
      </c>
      <c r="I2641" s="61">
        <f>(I2388+I2273+I2526)/3</f>
        <v>91.234569939797368</v>
      </c>
      <c r="J2641" s="61">
        <v>2355214636.9421401</v>
      </c>
      <c r="K2641" s="61">
        <v>101.86002496934815</v>
      </c>
      <c r="L2641" s="61">
        <v>5765.2033524800936</v>
      </c>
      <c r="M2641" s="63">
        <f t="shared" si="116"/>
        <v>70.976941352333938</v>
      </c>
      <c r="N2641" s="60">
        <v>55.81</v>
      </c>
    </row>
    <row r="2642" spans="1:14" x14ac:dyDescent="0.4">
      <c r="A2642" s="57">
        <v>117</v>
      </c>
      <c r="B2642" s="5" t="s">
        <v>200</v>
      </c>
      <c r="C2642" s="5">
        <v>2017</v>
      </c>
      <c r="D2642" s="5" t="s">
        <v>249</v>
      </c>
      <c r="E2642" s="5" t="s">
        <v>247</v>
      </c>
      <c r="F2642" s="60">
        <v>6.7431359528992036</v>
      </c>
      <c r="G2642" s="61">
        <v>7020858</v>
      </c>
      <c r="H2642" s="61">
        <v>2.9707931698183216</v>
      </c>
      <c r="I2642" s="61">
        <f>(I2389+I2274+I2527)/3</f>
        <v>96.334299890043226</v>
      </c>
      <c r="J2642" s="61">
        <v>2894615965.2376099</v>
      </c>
      <c r="K2642" s="61">
        <v>107.52771911210115</v>
      </c>
      <c r="L2642" s="61">
        <v>6292.5465490010965</v>
      </c>
      <c r="M2642" s="63">
        <f t="shared" si="116"/>
        <v>70.413503962736328</v>
      </c>
      <c r="N2642" s="60">
        <v>55.942</v>
      </c>
    </row>
    <row r="2643" spans="1:14" x14ac:dyDescent="0.4">
      <c r="A2643" s="57">
        <v>117</v>
      </c>
      <c r="B2643" s="5" t="s">
        <v>200</v>
      </c>
      <c r="C2643" s="5">
        <v>2018</v>
      </c>
      <c r="D2643" s="5" t="s">
        <v>249</v>
      </c>
      <c r="E2643" s="5" t="s">
        <v>247</v>
      </c>
      <c r="F2643" s="60">
        <v>6.6153543864151549</v>
      </c>
      <c r="G2643" s="61">
        <v>6982604</v>
      </c>
      <c r="H2643" s="61">
        <v>1.9749425621523642</v>
      </c>
      <c r="I2643" s="61">
        <f>(I2275+I2390+I2528)/3</f>
        <v>95.721756877933743</v>
      </c>
      <c r="J2643" s="61">
        <v>4071895067.8210602</v>
      </c>
      <c r="K2643" s="61">
        <v>109.49486571099847</v>
      </c>
      <c r="L2643" s="61">
        <v>7252.4036676716487</v>
      </c>
      <c r="M2643" s="63">
        <f t="shared" si="116"/>
        <v>70.741140068919151</v>
      </c>
      <c r="N2643" s="60">
        <v>56.091999999999999</v>
      </c>
    </row>
    <row r="2644" spans="1:14" x14ac:dyDescent="0.4">
      <c r="A2644" s="57">
        <v>117</v>
      </c>
      <c r="B2644" s="5" t="s">
        <v>200</v>
      </c>
      <c r="C2644" s="5">
        <v>2019</v>
      </c>
      <c r="D2644" s="5" t="s">
        <v>249</v>
      </c>
      <c r="E2644" s="5" t="s">
        <v>247</v>
      </c>
      <c r="F2644" s="60">
        <v>6.6275799163023281</v>
      </c>
      <c r="G2644" s="61">
        <v>6945235</v>
      </c>
      <c r="H2644" s="61">
        <v>2.4406004080131538</v>
      </c>
      <c r="I2644" s="61">
        <f>(I2276+I2391+I2529)/3</f>
        <v>94.398566200311947</v>
      </c>
      <c r="J2644" s="61">
        <v>4268709249.6098399</v>
      </c>
      <c r="K2644" s="61">
        <v>111.95459750067288</v>
      </c>
      <c r="L2644" s="61">
        <v>7417.2066083686786</v>
      </c>
      <c r="M2644" s="63">
        <f t="shared" si="116"/>
        <v>70.710528461329815</v>
      </c>
      <c r="N2644" s="60">
        <v>56.26</v>
      </c>
    </row>
    <row r="2645" spans="1:14" x14ac:dyDescent="0.4">
      <c r="A2645" s="57">
        <v>117</v>
      </c>
      <c r="B2645" s="5" t="s">
        <v>200</v>
      </c>
      <c r="C2645" s="5">
        <v>2020</v>
      </c>
      <c r="D2645" s="5" t="s">
        <v>249</v>
      </c>
      <c r="E2645" s="5" t="s">
        <v>247</v>
      </c>
      <c r="F2645" s="60">
        <v>6.7145171721751424</v>
      </c>
      <c r="G2645" s="61">
        <v>6899126</v>
      </c>
      <c r="H2645" s="61">
        <v>2.4484161332158436</v>
      </c>
      <c r="I2645" s="61">
        <f>(I2277+I2530+I2392)/3</f>
        <v>94.7771260094582</v>
      </c>
      <c r="J2645" s="61">
        <v>3485786682.9784598</v>
      </c>
      <c r="K2645" s="61">
        <v>104.71901489683601</v>
      </c>
      <c r="L2645" s="61">
        <v>7733.8034689376327</v>
      </c>
      <c r="M2645" s="63">
        <f t="shared" si="116"/>
        <v>70.621724164328441</v>
      </c>
      <c r="N2645" s="60">
        <v>56.445999999999998</v>
      </c>
    </row>
    <row r="2646" spans="1:14" x14ac:dyDescent="0.4">
      <c r="A2646" s="57">
        <v>117</v>
      </c>
      <c r="B2646" s="5" t="s">
        <v>200</v>
      </c>
      <c r="C2646" s="5">
        <v>2021</v>
      </c>
      <c r="D2646" s="5" t="s">
        <v>249</v>
      </c>
      <c r="E2646" s="5" t="s">
        <v>247</v>
      </c>
      <c r="F2646" s="60">
        <f>(F2643+F2644+F2645)/3</f>
        <v>6.6524838249642082</v>
      </c>
      <c r="G2646" s="61">
        <v>6834326</v>
      </c>
      <c r="H2646" s="61">
        <v>5.7724263369089783</v>
      </c>
      <c r="I2646" s="61">
        <f>(I2393+I2278+I2531)/3</f>
        <v>95.561036880408565</v>
      </c>
      <c r="J2646" s="61">
        <v>4600176721.1240501</v>
      </c>
      <c r="K2646" s="61">
        <v>117.77307085237223</v>
      </c>
      <c r="L2646" s="61">
        <v>9232.9616060485459</v>
      </c>
      <c r="M2646" s="63">
        <f t="shared" si="116"/>
        <v>70.691130898192469</v>
      </c>
      <c r="N2646" s="60">
        <v>56.651000000000003</v>
      </c>
    </row>
    <row r="2647" spans="1:14" x14ac:dyDescent="0.4">
      <c r="A2647" s="57">
        <v>117</v>
      </c>
      <c r="B2647" s="5" t="s">
        <v>200</v>
      </c>
      <c r="C2647" s="5">
        <v>2022</v>
      </c>
      <c r="D2647" s="5" t="s">
        <v>249</v>
      </c>
      <c r="E2647" s="5" t="s">
        <v>247</v>
      </c>
      <c r="F2647" s="60">
        <f>(F2644+F2645+F2646)/3</f>
        <v>6.664860304480559</v>
      </c>
      <c r="G2647" s="61">
        <v>6664449</v>
      </c>
      <c r="H2647" s="61">
        <v>10.350076670396916</v>
      </c>
      <c r="I2647" s="61">
        <f>(I2532+I2394+I2279)/3</f>
        <v>110.3240721329055</v>
      </c>
      <c r="J2647" s="61">
        <v>4612248811.5106897</v>
      </c>
      <c r="K2647" s="61">
        <v>138.65072861230902</v>
      </c>
      <c r="L2647" s="61">
        <v>9537.682866731282</v>
      </c>
      <c r="M2647" s="63">
        <f t="shared" si="116"/>
        <v>70.674461174616908</v>
      </c>
      <c r="N2647" s="60">
        <v>56.872999999999998</v>
      </c>
    </row>
    <row r="2648" spans="1:14" hidden="1" x14ac:dyDescent="0.4">
      <c r="A2648" s="57">
        <v>118</v>
      </c>
      <c r="B2648" s="5" t="s">
        <v>201</v>
      </c>
      <c r="C2648" s="5">
        <v>2000</v>
      </c>
      <c r="D2648" s="5" t="s">
        <v>251</v>
      </c>
      <c r="E2648" s="5" t="s">
        <v>247</v>
      </c>
      <c r="F2648" s="60">
        <v>3.6200712428048463</v>
      </c>
      <c r="G2648" s="61">
        <v>81131</v>
      </c>
      <c r="H2648" s="61">
        <v>1.2519451512374076</v>
      </c>
      <c r="I2648" s="61">
        <f>(I2372+I2510+I2625)/3</f>
        <v>77.748864091783958</v>
      </c>
      <c r="J2648" s="61">
        <v>24326996.8409907</v>
      </c>
      <c r="K2648" s="61">
        <v>151.30244783516667</v>
      </c>
      <c r="L2648" s="61">
        <v>8063.6550057516879</v>
      </c>
      <c r="M2648" s="61">
        <f>(M2510+M2372+M2625)/3</f>
        <v>51.979921809813618</v>
      </c>
      <c r="N2648" s="60">
        <v>50.433</v>
      </c>
    </row>
    <row r="2649" spans="1:14" hidden="1" x14ac:dyDescent="0.4">
      <c r="A2649" s="57">
        <v>118</v>
      </c>
      <c r="B2649" s="5" t="s">
        <v>201</v>
      </c>
      <c r="C2649" s="5">
        <v>2001</v>
      </c>
      <c r="D2649" s="5" t="s">
        <v>251</v>
      </c>
      <c r="E2649" s="5" t="s">
        <v>247</v>
      </c>
      <c r="F2649" s="60">
        <v>3.9863550158863084</v>
      </c>
      <c r="G2649" s="61">
        <v>81202</v>
      </c>
      <c r="H2649" s="61">
        <v>6.1567615854863504</v>
      </c>
      <c r="I2649" s="61">
        <f>(I2511+I2373+I2626)/3</f>
        <v>82.161254987359854</v>
      </c>
      <c r="J2649" s="61">
        <v>64740256.506924801</v>
      </c>
      <c r="K2649" s="61">
        <v>179.88491487747277</v>
      </c>
      <c r="L2649" s="61">
        <v>8153.2986369879036</v>
      </c>
      <c r="M2649" s="61">
        <f>(M2373+M2511+M2626)/3</f>
        <v>50.354499023190975</v>
      </c>
      <c r="N2649" s="60">
        <v>50.646000000000001</v>
      </c>
    </row>
    <row r="2650" spans="1:14" hidden="1" x14ac:dyDescent="0.4">
      <c r="A2650" s="57">
        <v>118</v>
      </c>
      <c r="B2650" s="5" t="s">
        <v>201</v>
      </c>
      <c r="C2650" s="5">
        <v>2002</v>
      </c>
      <c r="D2650" s="5" t="s">
        <v>251</v>
      </c>
      <c r="E2650" s="5" t="s">
        <v>247</v>
      </c>
      <c r="F2650" s="60">
        <v>4.2079237485517726</v>
      </c>
      <c r="G2650" s="61">
        <v>83723</v>
      </c>
      <c r="H2650" s="61">
        <v>3.6131613542673904</v>
      </c>
      <c r="I2650" s="61">
        <f>(I2374+I2512+I2627)/3</f>
        <v>82.077858228264333</v>
      </c>
      <c r="J2650" s="61">
        <v>47717748.067225903</v>
      </c>
      <c r="K2650" s="61">
        <v>156.92988955730024</v>
      </c>
      <c r="L2650" s="61">
        <v>8864.1691949546748</v>
      </c>
      <c r="M2650" s="61">
        <f>(M2374+M2512+M2627)/3</f>
        <v>50.368279640802541</v>
      </c>
      <c r="N2650" s="60">
        <v>50.875999999999998</v>
      </c>
    </row>
    <row r="2651" spans="1:14" hidden="1" x14ac:dyDescent="0.4">
      <c r="A2651" s="57">
        <v>118</v>
      </c>
      <c r="B2651" s="5" t="s">
        <v>201</v>
      </c>
      <c r="C2651" s="5">
        <v>2003</v>
      </c>
      <c r="D2651" s="5" t="s">
        <v>251</v>
      </c>
      <c r="E2651" s="5" t="s">
        <v>247</v>
      </c>
      <c r="F2651" s="60">
        <v>4.1362148319058711</v>
      </c>
      <c r="G2651" s="61">
        <v>82781</v>
      </c>
      <c r="H2651" s="61">
        <v>5.9468347893234466</v>
      </c>
      <c r="I2651" s="61">
        <f>(I2513+I2375+I2628)/3</f>
        <v>82.516903253744545</v>
      </c>
      <c r="J2651" s="61">
        <v>58425540.726385102</v>
      </c>
      <c r="K2651" s="61">
        <v>168.8442350342163</v>
      </c>
      <c r="L2651" s="61">
        <v>9070.2846075701273</v>
      </c>
      <c r="M2651" s="61">
        <f>(M2375+M2513+M2628)/3</f>
        <v>50.059200544725321</v>
      </c>
      <c r="N2651" s="60">
        <v>51.122999999999998</v>
      </c>
    </row>
    <row r="2652" spans="1:14" hidden="1" x14ac:dyDescent="0.4">
      <c r="A2652" s="57">
        <v>118</v>
      </c>
      <c r="B2652" s="5" t="s">
        <v>201</v>
      </c>
      <c r="C2652" s="5">
        <v>2004</v>
      </c>
      <c r="D2652" s="5" t="s">
        <v>251</v>
      </c>
      <c r="E2652" s="5" t="s">
        <v>247</v>
      </c>
      <c r="F2652" s="60">
        <v>4.6462564413458622</v>
      </c>
      <c r="G2652" s="61">
        <v>82475</v>
      </c>
      <c r="H2652" s="61">
        <v>24.674119952403998</v>
      </c>
      <c r="I2652" s="61">
        <f>(I2514+I2376+I2629)/3</f>
        <v>86.526740766313182</v>
      </c>
      <c r="J2652" s="61">
        <v>38014852.100000001</v>
      </c>
      <c r="K2652" s="61">
        <v>149.5409367502902</v>
      </c>
      <c r="L2652" s="61">
        <v>10827.671636032957</v>
      </c>
      <c r="M2652" s="61">
        <f>(M2514+M2376+M2629)/3</f>
        <v>50.264636398477855</v>
      </c>
      <c r="N2652" s="60">
        <v>51.387999999999998</v>
      </c>
    </row>
    <row r="2653" spans="1:14" hidden="1" x14ac:dyDescent="0.4">
      <c r="A2653" s="57">
        <v>118</v>
      </c>
      <c r="B2653" s="5" t="s">
        <v>201</v>
      </c>
      <c r="C2653" s="5">
        <v>2005</v>
      </c>
      <c r="D2653" s="5" t="s">
        <v>251</v>
      </c>
      <c r="E2653" s="5" t="s">
        <v>247</v>
      </c>
      <c r="F2653" s="60">
        <v>4.6090902507905085</v>
      </c>
      <c r="G2653" s="61">
        <v>82858</v>
      </c>
      <c r="H2653" s="61">
        <v>0.45864511054863044</v>
      </c>
      <c r="I2653" s="61">
        <f>(I2377+I2515+I2630)/3</f>
        <v>93.927493092244731</v>
      </c>
      <c r="J2653" s="61">
        <v>80729739.090909094</v>
      </c>
      <c r="K2653" s="61">
        <v>171.10173595476434</v>
      </c>
      <c r="L2653" s="61">
        <v>11802.111827683288</v>
      </c>
      <c r="M2653" s="61">
        <f>(M2377+M2515+M2630)/3</f>
        <v>52.200372666052751</v>
      </c>
      <c r="N2653" s="60">
        <v>51.67</v>
      </c>
    </row>
    <row r="2654" spans="1:14" hidden="1" x14ac:dyDescent="0.4">
      <c r="A2654" s="57">
        <v>118</v>
      </c>
      <c r="B2654" s="5" t="s">
        <v>201</v>
      </c>
      <c r="C2654" s="5">
        <v>2006</v>
      </c>
      <c r="D2654" s="5" t="s">
        <v>251</v>
      </c>
      <c r="E2654" s="5" t="s">
        <v>247</v>
      </c>
      <c r="F2654" s="60">
        <v>4.5981087470449173</v>
      </c>
      <c r="G2654" s="61">
        <v>84600</v>
      </c>
      <c r="H2654" s="61">
        <v>1.4423444477168061</v>
      </c>
      <c r="I2654" s="61">
        <f>(I2516+I2631+I2378)/3</f>
        <v>91.914811050819495</v>
      </c>
      <c r="J2654" s="61">
        <v>140555693.46697301</v>
      </c>
      <c r="K2654" s="61">
        <v>177.56693551462007</v>
      </c>
      <c r="L2654" s="61">
        <v>12782.993892647544</v>
      </c>
      <c r="M2654" s="61">
        <f>(M2378+M2516+M2631)/3</f>
        <v>52.331158026340312</v>
      </c>
      <c r="N2654" s="60">
        <v>51.969000000000001</v>
      </c>
    </row>
    <row r="2655" spans="1:14" hidden="1" x14ac:dyDescent="0.4">
      <c r="A2655" s="57">
        <v>118</v>
      </c>
      <c r="B2655" s="5" t="s">
        <v>201</v>
      </c>
      <c r="C2655" s="5">
        <v>2007</v>
      </c>
      <c r="D2655" s="5" t="s">
        <v>251</v>
      </c>
      <c r="E2655" s="5" t="s">
        <v>247</v>
      </c>
      <c r="F2655" s="60">
        <v>4.7569767031623016</v>
      </c>
      <c r="G2655" s="61">
        <v>85033</v>
      </c>
      <c r="H2655" s="61">
        <v>11.079395686120137</v>
      </c>
      <c r="I2655" s="61">
        <f>(I2379+I2517+I2632)/3</f>
        <v>95.197403171682311</v>
      </c>
      <c r="J2655" s="61">
        <v>175923646.509835</v>
      </c>
      <c r="K2655" s="61">
        <v>174.92846279825869</v>
      </c>
      <c r="L2655" s="61">
        <v>12669.30266872219</v>
      </c>
      <c r="M2655" s="61">
        <f>(M2517+M2379+M2632)/3</f>
        <v>50.294179450654362</v>
      </c>
      <c r="N2655" s="60">
        <v>52.284999999999997</v>
      </c>
    </row>
    <row r="2656" spans="1:14" hidden="1" x14ac:dyDescent="0.4">
      <c r="A2656" s="57">
        <v>118</v>
      </c>
      <c r="B2656" s="5" t="s">
        <v>201</v>
      </c>
      <c r="C2656" s="5">
        <v>2008</v>
      </c>
      <c r="D2656" s="5" t="s">
        <v>251</v>
      </c>
      <c r="E2656" s="5" t="s">
        <v>247</v>
      </c>
      <c r="F2656" s="60">
        <v>4.8024288145728873</v>
      </c>
      <c r="G2656" s="61">
        <v>86956</v>
      </c>
      <c r="H2656" s="61">
        <v>31.926316024995174</v>
      </c>
      <c r="I2656" s="61">
        <f>(I2380+I2518+I2633)/3</f>
        <v>100.81336059665513</v>
      </c>
      <c r="J2656" s="61">
        <v>179825444.15250501</v>
      </c>
      <c r="K2656" s="61">
        <v>208.84296850532732</v>
      </c>
      <c r="L2656" s="61">
        <v>11265.437627000474</v>
      </c>
      <c r="M2656" s="61">
        <f>(M2380+M2518+M2633)/3</f>
        <v>51.151250306458387</v>
      </c>
      <c r="N2656" s="60">
        <v>52.619</v>
      </c>
    </row>
    <row r="2657" spans="1:14" hidden="1" x14ac:dyDescent="0.4">
      <c r="A2657" s="57">
        <v>118</v>
      </c>
      <c r="B2657" s="5" t="s">
        <v>201</v>
      </c>
      <c r="C2657" s="5">
        <v>2009</v>
      </c>
      <c r="D2657" s="5" t="s">
        <v>251</v>
      </c>
      <c r="E2657" s="5" t="s">
        <v>247</v>
      </c>
      <c r="F2657" s="60">
        <v>5.135283740750074</v>
      </c>
      <c r="G2657" s="61">
        <v>87298</v>
      </c>
      <c r="H2657" s="61">
        <v>28.206477134399108</v>
      </c>
      <c r="I2657" s="61">
        <f>(I2519+I2381+I2634)/3</f>
        <v>97.676134872939159</v>
      </c>
      <c r="J2657" s="61">
        <v>168251661.93552199</v>
      </c>
      <c r="K2657" s="61">
        <v>221.89139078889912</v>
      </c>
      <c r="L2657" s="61">
        <v>9748.9558419150089</v>
      </c>
      <c r="M2657" s="61">
        <f>(M2381+M2519+M2634)/3</f>
        <v>54.110311011471254</v>
      </c>
      <c r="N2657" s="60">
        <v>52.969000000000001</v>
      </c>
    </row>
    <row r="2658" spans="1:14" hidden="1" x14ac:dyDescent="0.4">
      <c r="A2658" s="57">
        <v>118</v>
      </c>
      <c r="B2658" s="5" t="s">
        <v>201</v>
      </c>
      <c r="C2658" s="5">
        <v>2010</v>
      </c>
      <c r="D2658" s="5" t="s">
        <v>251</v>
      </c>
      <c r="E2658" s="5" t="s">
        <v>247</v>
      </c>
      <c r="F2658" s="60">
        <v>4.9426311685418289</v>
      </c>
      <c r="G2658" s="61">
        <v>89770</v>
      </c>
      <c r="H2658" s="61">
        <v>-2.1083745348602463</v>
      </c>
      <c r="I2658" s="61">
        <v>100</v>
      </c>
      <c r="J2658" s="61">
        <v>159795375</v>
      </c>
      <c r="K2658" s="61">
        <v>198.10186000773447</v>
      </c>
      <c r="L2658" s="61">
        <v>10938.152764341337</v>
      </c>
      <c r="M2658" s="61">
        <f>(M2382+M2520+M2635)/3</f>
        <v>55.414325850186174</v>
      </c>
      <c r="N2658" s="60">
        <v>53.335999999999999</v>
      </c>
    </row>
    <row r="2659" spans="1:14" hidden="1" x14ac:dyDescent="0.4">
      <c r="A2659" s="57">
        <v>118</v>
      </c>
      <c r="B2659" s="5" t="s">
        <v>201</v>
      </c>
      <c r="C2659" s="5">
        <v>2011</v>
      </c>
      <c r="D2659" s="5" t="s">
        <v>251</v>
      </c>
      <c r="E2659" s="5" t="s">
        <v>247</v>
      </c>
      <c r="F2659" s="60">
        <v>4.6682906188172595</v>
      </c>
      <c r="G2659" s="61">
        <v>87441</v>
      </c>
      <c r="H2659" s="61">
        <v>1.0649591386386845</v>
      </c>
      <c r="I2659" s="61">
        <f>(I2383+I2521+I2636)/3</f>
        <v>102.69063438980704</v>
      </c>
      <c r="J2659" s="61">
        <v>143240665.10345501</v>
      </c>
      <c r="K2659" s="61">
        <v>210.00969277974494</v>
      </c>
      <c r="L2659" s="61">
        <v>12113.881722186048</v>
      </c>
      <c r="M2659" s="61">
        <f>(M2383+M2521+M2636)/3</f>
        <v>56.217370037601349</v>
      </c>
      <c r="N2659" s="60">
        <v>53.72</v>
      </c>
    </row>
    <row r="2660" spans="1:14" hidden="1" x14ac:dyDescent="0.4">
      <c r="A2660" s="57">
        <v>118</v>
      </c>
      <c r="B2660" s="5" t="s">
        <v>201</v>
      </c>
      <c r="C2660" s="5">
        <v>2012</v>
      </c>
      <c r="D2660" s="5" t="s">
        <v>251</v>
      </c>
      <c r="E2660" s="5" t="s">
        <v>247</v>
      </c>
      <c r="F2660" s="60">
        <v>4.7982514750348226</v>
      </c>
      <c r="G2660" s="61">
        <v>88303</v>
      </c>
      <c r="H2660" s="61">
        <v>10.450669634361361</v>
      </c>
      <c r="I2660" s="61">
        <f>(I2522+I2384+I2637)/3</f>
        <v>103.65956317588132</v>
      </c>
      <c r="J2660" s="61">
        <v>613208776.273067</v>
      </c>
      <c r="K2660" s="61">
        <v>222.08186250357676</v>
      </c>
      <c r="L2660" s="61">
        <v>12342.510282451378</v>
      </c>
      <c r="M2660" s="61">
        <f>(M2384+M2637+M2522)/3</f>
        <v>56.649476545590566</v>
      </c>
      <c r="N2660" s="60">
        <v>54.12</v>
      </c>
    </row>
    <row r="2661" spans="1:14" hidden="1" x14ac:dyDescent="0.4">
      <c r="A2661" s="57">
        <v>118</v>
      </c>
      <c r="B2661" s="5" t="s">
        <v>201</v>
      </c>
      <c r="C2661" s="5">
        <v>2013</v>
      </c>
      <c r="D2661" s="5" t="s">
        <v>251</v>
      </c>
      <c r="E2661" s="5" t="s">
        <v>247</v>
      </c>
      <c r="F2661" s="60">
        <v>4.5825968048560846</v>
      </c>
      <c r="G2661" s="61">
        <v>89949</v>
      </c>
      <c r="H2661" s="61">
        <v>5.6419560139471514</v>
      </c>
      <c r="I2661" s="61">
        <f>(I2385+I2523+I2638)/3</f>
        <v>104.40506565943049</v>
      </c>
      <c r="J2661" s="61">
        <v>57289065.622999102</v>
      </c>
      <c r="K2661" s="61">
        <v>196.42926721596254</v>
      </c>
      <c r="L2661" s="61">
        <v>14729.62662281845</v>
      </c>
      <c r="M2661" s="61">
        <f>(M2523+M2385+M2638)/3</f>
        <v>55.134398382915691</v>
      </c>
      <c r="N2661" s="60">
        <v>54.536999999999999</v>
      </c>
    </row>
    <row r="2662" spans="1:14" hidden="1" x14ac:dyDescent="0.4">
      <c r="A2662" s="57">
        <v>118</v>
      </c>
      <c r="B2662" s="5" t="s">
        <v>201</v>
      </c>
      <c r="C2662" s="5">
        <v>2014</v>
      </c>
      <c r="D2662" s="5" t="s">
        <v>251</v>
      </c>
      <c r="E2662" s="5" t="s">
        <v>247</v>
      </c>
      <c r="F2662" s="60">
        <v>4.9989601462362767</v>
      </c>
      <c r="G2662" s="61">
        <v>91359</v>
      </c>
      <c r="H2662" s="61">
        <v>6.3878487084123208</v>
      </c>
      <c r="I2662" s="61">
        <f>(I2524+I2386+I2639)/3</f>
        <v>98.610137018889091</v>
      </c>
      <c r="J2662" s="61">
        <v>108355443.10197</v>
      </c>
      <c r="K2662" s="61">
        <v>213.15912064095409</v>
      </c>
      <c r="L2662" s="61">
        <v>15188.174675109613</v>
      </c>
      <c r="M2662" s="61">
        <f>(M2524+M2386+M2639)/3</f>
        <v>54.987345336144692</v>
      </c>
      <c r="N2662" s="60">
        <v>54.969000000000001</v>
      </c>
    </row>
    <row r="2663" spans="1:14" hidden="1" x14ac:dyDescent="0.4">
      <c r="A2663" s="57">
        <v>118</v>
      </c>
      <c r="B2663" s="5" t="s">
        <v>201</v>
      </c>
      <c r="C2663" s="5">
        <v>2015</v>
      </c>
      <c r="D2663" s="5" t="s">
        <v>251</v>
      </c>
      <c r="E2663" s="5" t="s">
        <v>247</v>
      </c>
      <c r="F2663" s="60">
        <v>5.3500893822455824</v>
      </c>
      <c r="G2663" s="61">
        <v>93419</v>
      </c>
      <c r="H2663" s="61">
        <v>0.5207329652121615</v>
      </c>
      <c r="I2663" s="61">
        <f>(I2640+I2387+I2525)/3</f>
        <v>88.974369634732611</v>
      </c>
      <c r="J2663" s="61">
        <v>105893597.203315</v>
      </c>
      <c r="K2663" s="61">
        <v>192.99680509443709</v>
      </c>
      <c r="L2663" s="61">
        <v>14894.485782709642</v>
      </c>
      <c r="M2663" s="61">
        <f>(M2387+M2525+M2640)/3</f>
        <v>55.590406754883645</v>
      </c>
      <c r="N2663" s="60">
        <v>55.4</v>
      </c>
    </row>
    <row r="2664" spans="1:14" hidden="1" x14ac:dyDescent="0.4">
      <c r="A2664" s="57">
        <v>118</v>
      </c>
      <c r="B2664" s="5" t="s">
        <v>201</v>
      </c>
      <c r="C2664" s="5">
        <v>2016</v>
      </c>
      <c r="D2664" s="5" t="s">
        <v>251</v>
      </c>
      <c r="E2664" s="5" t="s">
        <v>247</v>
      </c>
      <c r="F2664" s="60">
        <v>5.9739957962335097</v>
      </c>
      <c r="G2664" s="61">
        <v>94677</v>
      </c>
      <c r="H2664" s="61">
        <v>-0.20068524445352409</v>
      </c>
      <c r="I2664" s="61">
        <f>(I2526+I2388+I2641)/3</f>
        <v>88.873774517477884</v>
      </c>
      <c r="J2664" s="61">
        <v>68346743.928173393</v>
      </c>
      <c r="K2664" s="61">
        <v>194.44740062515501</v>
      </c>
      <c r="L2664" s="61">
        <v>15409.804633721089</v>
      </c>
      <c r="M2664" s="61">
        <f>(M2388+M2526+M2641)/3</f>
        <v>55.237383491314681</v>
      </c>
      <c r="N2664" s="60">
        <v>55.831000000000003</v>
      </c>
    </row>
    <row r="2665" spans="1:14" hidden="1" x14ac:dyDescent="0.4">
      <c r="A2665" s="57">
        <v>118</v>
      </c>
      <c r="B2665" s="5" t="s">
        <v>201</v>
      </c>
      <c r="C2665" s="5">
        <v>2017</v>
      </c>
      <c r="D2665" s="5" t="s">
        <v>251</v>
      </c>
      <c r="E2665" s="5" t="s">
        <v>247</v>
      </c>
      <c r="F2665" s="60">
        <v>5.9545298039502104</v>
      </c>
      <c r="G2665" s="61">
        <v>95843</v>
      </c>
      <c r="H2665" s="61">
        <v>4.5290556070373782</v>
      </c>
      <c r="I2665" s="61">
        <f>(I2527+I2389+I2642)/3</f>
        <v>95.577799771490405</v>
      </c>
      <c r="J2665" s="61">
        <v>197311244.14602</v>
      </c>
      <c r="K2665" s="61">
        <v>216.23661068527315</v>
      </c>
      <c r="L2665" s="61">
        <v>15961.2436308497</v>
      </c>
      <c r="M2665" s="61">
        <f>(M2389+M2527+M2642)/3</f>
        <v>55.271711860781011</v>
      </c>
      <c r="N2665" s="60">
        <v>56.261000000000003</v>
      </c>
    </row>
    <row r="2666" spans="1:14" hidden="1" x14ac:dyDescent="0.4">
      <c r="A2666" s="57">
        <v>118</v>
      </c>
      <c r="B2666" s="5" t="s">
        <v>201</v>
      </c>
      <c r="C2666" s="5">
        <v>2018</v>
      </c>
      <c r="D2666" s="5" t="s">
        <v>251</v>
      </c>
      <c r="E2666" s="5" t="s">
        <v>247</v>
      </c>
      <c r="F2666" s="60">
        <v>6.2245509600876376</v>
      </c>
      <c r="G2666" s="61">
        <v>96762</v>
      </c>
      <c r="H2666" s="61">
        <v>2.0149059514469769</v>
      </c>
      <c r="I2666" s="61">
        <f>(I2390+I2528+I2643)/3</f>
        <v>94.361632047883049</v>
      </c>
      <c r="J2666" s="61">
        <v>305172393.79133302</v>
      </c>
      <c r="K2666" s="61">
        <v>208.69124642904686</v>
      </c>
      <c r="L2666" s="61">
        <v>16411.921117427686</v>
      </c>
      <c r="M2666" s="61">
        <f>(M2390+M2528+M2643)/3</f>
        <v>55.366500702326448</v>
      </c>
      <c r="N2666" s="60">
        <v>56.691000000000003</v>
      </c>
    </row>
    <row r="2667" spans="1:14" hidden="1" x14ac:dyDescent="0.4">
      <c r="A2667" s="57">
        <v>118</v>
      </c>
      <c r="B2667" s="5" t="s">
        <v>201</v>
      </c>
      <c r="C2667" s="5">
        <v>2019</v>
      </c>
      <c r="D2667" s="5" t="s">
        <v>251</v>
      </c>
      <c r="E2667" s="5" t="s">
        <v>247</v>
      </c>
      <c r="F2667" s="60">
        <v>6.0978233034571057</v>
      </c>
      <c r="G2667" s="61">
        <v>97625</v>
      </c>
      <c r="H2667" s="61">
        <v>-0.34330861437219085</v>
      </c>
      <c r="I2667" s="61">
        <f>(I2391+I2529+I2644)/3</f>
        <v>93.107012456064936</v>
      </c>
      <c r="J2667" s="61">
        <v>257086351.80439201</v>
      </c>
      <c r="K2667" s="61">
        <v>196.97232871404236</v>
      </c>
      <c r="L2667" s="61">
        <v>16851.119764877054</v>
      </c>
      <c r="M2667" s="61">
        <f>(M2391+M2529+M2644)/3</f>
        <v>55.291865351474051</v>
      </c>
      <c r="N2667" s="60">
        <v>57.119</v>
      </c>
    </row>
    <row r="2668" spans="1:14" hidden="1" x14ac:dyDescent="0.4">
      <c r="A2668" s="57">
        <v>118</v>
      </c>
      <c r="B2668" s="5" t="s">
        <v>201</v>
      </c>
      <c r="C2668" s="5">
        <v>2020</v>
      </c>
      <c r="D2668" s="5" t="s">
        <v>251</v>
      </c>
      <c r="E2668" s="5" t="s">
        <v>247</v>
      </c>
      <c r="F2668" s="60">
        <v>6.0805183725701291</v>
      </c>
      <c r="G2668" s="61">
        <v>98462</v>
      </c>
      <c r="H2668" s="61">
        <v>-2.1236306697200007</v>
      </c>
      <c r="I2668" s="61">
        <f>(I2392+I2530+I2645)/3</f>
        <v>93.162153271754676</v>
      </c>
      <c r="J2668" s="61">
        <v>80053481.405823305</v>
      </c>
      <c r="K2668" s="61">
        <v>179.29236903708389</v>
      </c>
      <c r="L2668" s="61">
        <v>12020.021064317005</v>
      </c>
      <c r="M2668" s="61">
        <f>(M2392+M2530+M2645)/3</f>
        <v>55.310025971527175</v>
      </c>
      <c r="N2668" s="60">
        <v>57.545999999999999</v>
      </c>
    </row>
    <row r="2669" spans="1:14" hidden="1" x14ac:dyDescent="0.4">
      <c r="A2669" s="57">
        <v>118</v>
      </c>
      <c r="B2669" s="5" t="s">
        <v>201</v>
      </c>
      <c r="C2669" s="5">
        <v>2021</v>
      </c>
      <c r="D2669" s="5" t="s">
        <v>251</v>
      </c>
      <c r="E2669" s="5" t="s">
        <v>247</v>
      </c>
      <c r="F2669" s="60">
        <f>(F2666+F2667+F2668)/3</f>
        <v>6.1342975453716235</v>
      </c>
      <c r="G2669" s="61">
        <v>99258</v>
      </c>
      <c r="H2669" s="61">
        <v>-0.95287864334022743</v>
      </c>
      <c r="I2669" s="61">
        <f>(I2393+I2531+I2646)/3</f>
        <v>93.937862948147753</v>
      </c>
      <c r="J2669" s="61">
        <v>111455091.564216</v>
      </c>
      <c r="K2669" s="61">
        <v>235.82019357551468</v>
      </c>
      <c r="L2669" s="61">
        <v>12963.058980213935</v>
      </c>
      <c r="M2669" s="61">
        <f>(M2393+M2531+M2646)/3</f>
        <v>55.322797341775889</v>
      </c>
      <c r="N2669" s="60">
        <v>57.972000000000001</v>
      </c>
    </row>
    <row r="2670" spans="1:14" hidden="1" x14ac:dyDescent="0.4">
      <c r="A2670" s="57">
        <v>118</v>
      </c>
      <c r="B2670" s="5" t="s">
        <v>201</v>
      </c>
      <c r="C2670" s="5">
        <v>2022</v>
      </c>
      <c r="D2670" s="5" t="s">
        <v>251</v>
      </c>
      <c r="E2670" s="5" t="s">
        <v>247</v>
      </c>
      <c r="F2670" s="60">
        <f>(F2667+F2668+F2669)/3</f>
        <v>6.1042130737996194</v>
      </c>
      <c r="G2670" s="61">
        <v>119878</v>
      </c>
      <c r="H2670" s="61">
        <v>-4.466440057560348</v>
      </c>
      <c r="I2670" s="61">
        <f>(I2532+I2394+I2647)/3</f>
        <v>112.258338403905</v>
      </c>
      <c r="J2670" s="61">
        <v>189823893.166482</v>
      </c>
      <c r="K2670" s="61">
        <v>233.06993882709</v>
      </c>
      <c r="L2670" s="61">
        <v>13250.45583323752</v>
      </c>
      <c r="M2670" s="61">
        <f>(M2394+M2532+M2647)/3</f>
        <v>55.308229554925695</v>
      </c>
      <c r="N2670" s="60">
        <v>58.396000000000001</v>
      </c>
    </row>
    <row r="2671" spans="1:14" hidden="1" x14ac:dyDescent="0.4">
      <c r="A2671" s="67">
        <v>119</v>
      </c>
      <c r="B2671" s="5" t="s">
        <v>202</v>
      </c>
      <c r="C2671" s="5">
        <v>2000</v>
      </c>
      <c r="D2671" s="5" t="s">
        <v>246</v>
      </c>
      <c r="E2671" s="5" t="s">
        <v>254</v>
      </c>
      <c r="F2671" s="60">
        <v>7.2708361374299285E-2</v>
      </c>
      <c r="G2671" s="61">
        <v>4584067</v>
      </c>
      <c r="H2671" s="61">
        <v>3.2811413645564613</v>
      </c>
      <c r="I2671" s="61">
        <v>130.895250020351</v>
      </c>
      <c r="J2671" s="61">
        <v>39000824.520523399</v>
      </c>
      <c r="K2671" s="61">
        <v>57.529962895922161</v>
      </c>
      <c r="L2671" s="61">
        <v>138.71394161532712</v>
      </c>
      <c r="M2671" s="61">
        <f>(M2211+M2073+M1889)/3</f>
        <v>33.216036663537686</v>
      </c>
      <c r="N2671" s="60">
        <v>35.625999999999998</v>
      </c>
    </row>
    <row r="2672" spans="1:14" hidden="1" x14ac:dyDescent="0.4">
      <c r="A2672" s="67">
        <v>119</v>
      </c>
      <c r="B2672" s="5" t="s">
        <v>202</v>
      </c>
      <c r="C2672" s="5">
        <v>2001</v>
      </c>
      <c r="D2672" s="5" t="s">
        <v>246</v>
      </c>
      <c r="E2672" s="5" t="s">
        <v>254</v>
      </c>
      <c r="F2672" s="60">
        <v>9.1103820060381757E-2</v>
      </c>
      <c r="G2672" s="61">
        <v>4857096</v>
      </c>
      <c r="H2672" s="61">
        <v>71.351957203436655</v>
      </c>
      <c r="I2672" s="61">
        <v>142.83739687469</v>
      </c>
      <c r="J2672" s="61">
        <v>9835742.0223757196</v>
      </c>
      <c r="K2672" s="61">
        <v>35.938160169003261</v>
      </c>
      <c r="L2672" s="61">
        <v>221.29508561880047</v>
      </c>
      <c r="M2672" s="61">
        <f>(M2212+M2074+M1890)/3</f>
        <v>30.645006792000014</v>
      </c>
      <c r="N2672" s="60">
        <v>35.866999999999997</v>
      </c>
    </row>
    <row r="2673" spans="1:14" hidden="1" x14ac:dyDescent="0.4">
      <c r="A2673" s="67">
        <v>119</v>
      </c>
      <c r="B2673" s="5" t="s">
        <v>202</v>
      </c>
      <c r="C2673" s="5">
        <v>2002</v>
      </c>
      <c r="D2673" s="5" t="s">
        <v>246</v>
      </c>
      <c r="E2673" s="5" t="s">
        <v>254</v>
      </c>
      <c r="F2673" s="60">
        <v>9.680721026950187E-2</v>
      </c>
      <c r="G2673" s="61">
        <v>5140113</v>
      </c>
      <c r="H2673" s="61">
        <v>-3.9341669517911413</v>
      </c>
      <c r="I2673" s="61">
        <v>123.480062715405</v>
      </c>
      <c r="J2673" s="61">
        <v>10413409.463440901</v>
      </c>
      <c r="K2673" s="61">
        <v>38.916912248411187</v>
      </c>
      <c r="L2673" s="61">
        <v>240.50751930630466</v>
      </c>
      <c r="M2673" s="61">
        <f>(M2213+M2075+M1891)/3</f>
        <v>31.182039989695337</v>
      </c>
      <c r="N2673" s="60">
        <v>36.109000000000002</v>
      </c>
    </row>
    <row r="2674" spans="1:14" hidden="1" x14ac:dyDescent="0.4">
      <c r="A2674" s="67">
        <v>119</v>
      </c>
      <c r="B2674" s="5" t="s">
        <v>202</v>
      </c>
      <c r="C2674" s="5">
        <v>2003</v>
      </c>
      <c r="D2674" s="5" t="s">
        <v>246</v>
      </c>
      <c r="E2674" s="5" t="s">
        <v>254</v>
      </c>
      <c r="F2674" s="60">
        <v>0.10286106635753528</v>
      </c>
      <c r="G2674" s="61">
        <v>5350907</v>
      </c>
      <c r="H2674" s="61">
        <v>13.197686709531212</v>
      </c>
      <c r="I2674" s="61">
        <v>102.100431065289</v>
      </c>
      <c r="J2674" s="61">
        <v>8615049.6677389797</v>
      </c>
      <c r="K2674" s="61">
        <v>46.446436983909564</v>
      </c>
      <c r="L2674" s="61">
        <v>255.97261857887534</v>
      </c>
      <c r="M2674" s="61">
        <f>(M2214+M2076+M1892)/3</f>
        <v>29.387960716478457</v>
      </c>
      <c r="N2674" s="60">
        <v>36.351999999999997</v>
      </c>
    </row>
    <row r="2675" spans="1:14" hidden="1" x14ac:dyDescent="0.4">
      <c r="A2675" s="67">
        <v>119</v>
      </c>
      <c r="B2675" s="5" t="s">
        <v>202</v>
      </c>
      <c r="C2675" s="5">
        <v>2004</v>
      </c>
      <c r="D2675" s="5" t="s">
        <v>246</v>
      </c>
      <c r="E2675" s="5" t="s">
        <v>254</v>
      </c>
      <c r="F2675" s="60">
        <v>9.6253087427116663E-2</v>
      </c>
      <c r="G2675" s="61">
        <v>5533329</v>
      </c>
      <c r="H2675" s="61">
        <v>12.826452501868431</v>
      </c>
      <c r="I2675" s="61">
        <v>91.3521906377037</v>
      </c>
      <c r="J2675" s="61">
        <v>61153314.193329699</v>
      </c>
      <c r="K2675" s="61">
        <v>46.171999738885916</v>
      </c>
      <c r="L2675" s="61">
        <v>258.47316880396329</v>
      </c>
      <c r="M2675" s="61">
        <f>(M2672+M2673+M2674)/3</f>
        <v>30.405002499391269</v>
      </c>
      <c r="N2675" s="60">
        <v>36.595999999999997</v>
      </c>
    </row>
    <row r="2676" spans="1:14" hidden="1" x14ac:dyDescent="0.4">
      <c r="A2676" s="67">
        <v>119</v>
      </c>
      <c r="B2676" s="5" t="s">
        <v>202</v>
      </c>
      <c r="C2676" s="5">
        <v>2005</v>
      </c>
      <c r="D2676" s="5" t="s">
        <v>246</v>
      </c>
      <c r="E2676" s="5" t="s">
        <v>254</v>
      </c>
      <c r="F2676" s="60">
        <v>7.8563040637766493E-2</v>
      </c>
      <c r="G2676" s="61">
        <v>5683334</v>
      </c>
      <c r="H2676" s="61">
        <v>16.615767390928227</v>
      </c>
      <c r="I2676" s="61">
        <v>92.807727681674606</v>
      </c>
      <c r="J2676" s="61">
        <v>90731669.737714797</v>
      </c>
      <c r="K2676" s="61">
        <v>47.547983597249278</v>
      </c>
      <c r="L2676" s="61">
        <v>286.2859062898799</v>
      </c>
      <c r="M2676" s="61">
        <f>(M2216+M2078+M1894)/3</f>
        <v>30.406902984291676</v>
      </c>
      <c r="N2676" s="60">
        <v>36.918999999999997</v>
      </c>
    </row>
    <row r="2677" spans="1:14" hidden="1" x14ac:dyDescent="0.4">
      <c r="A2677" s="67">
        <v>119</v>
      </c>
      <c r="B2677" s="5" t="s">
        <v>202</v>
      </c>
      <c r="C2677" s="5">
        <v>2006</v>
      </c>
      <c r="D2677" s="5" t="s">
        <v>246</v>
      </c>
      <c r="E2677" s="5" t="s">
        <v>254</v>
      </c>
      <c r="F2677" s="60">
        <v>0.10165627785177186</v>
      </c>
      <c r="G2677" s="61">
        <v>5809774</v>
      </c>
      <c r="H2677" s="61">
        <v>12.492990311555062</v>
      </c>
      <c r="I2677" s="61">
        <v>96.084104380447698</v>
      </c>
      <c r="J2677" s="61">
        <v>58869143.907217897</v>
      </c>
      <c r="K2677" s="61">
        <v>42.430393774253602</v>
      </c>
      <c r="L2677" s="61">
        <v>320.51441080857865</v>
      </c>
      <c r="M2677" s="61">
        <f>(M2217+M2079+M1895)/3</f>
        <v>29.008924837758656</v>
      </c>
      <c r="N2677" s="60">
        <v>37.302999999999997</v>
      </c>
    </row>
    <row r="2678" spans="1:14" hidden="1" x14ac:dyDescent="0.4">
      <c r="A2678" s="67">
        <v>119</v>
      </c>
      <c r="B2678" s="5" t="s">
        <v>202</v>
      </c>
      <c r="C2678" s="5">
        <v>2007</v>
      </c>
      <c r="D2678" s="5" t="s">
        <v>246</v>
      </c>
      <c r="E2678" s="5" t="s">
        <v>254</v>
      </c>
      <c r="F2678" s="60">
        <v>8.4725743341275528E-2</v>
      </c>
      <c r="G2678" s="61">
        <v>5939163</v>
      </c>
      <c r="H2678" s="61">
        <v>6.6020190215201069</v>
      </c>
      <c r="I2678" s="61">
        <v>96.654918143782595</v>
      </c>
      <c r="J2678" s="61">
        <v>95470171.315982804</v>
      </c>
      <c r="K2678" s="61">
        <v>40.898245169672244</v>
      </c>
      <c r="L2678" s="61">
        <v>358.0773155386085</v>
      </c>
      <c r="M2678" s="61">
        <f>(M2080+M1896+M2218)/3</f>
        <v>27.83899139419422</v>
      </c>
      <c r="N2678" s="60">
        <v>37.689</v>
      </c>
    </row>
    <row r="2679" spans="1:14" hidden="1" x14ac:dyDescent="0.4">
      <c r="A2679" s="67">
        <v>119</v>
      </c>
      <c r="B2679" s="5" t="s">
        <v>202</v>
      </c>
      <c r="C2679" s="5">
        <v>2008</v>
      </c>
      <c r="D2679" s="5" t="s">
        <v>246</v>
      </c>
      <c r="E2679" s="5" t="s">
        <v>254</v>
      </c>
      <c r="F2679" s="60">
        <v>8.5275314159248453E-2</v>
      </c>
      <c r="G2679" s="61">
        <v>6090860</v>
      </c>
      <c r="H2679" s="61">
        <v>9.2137174856209469</v>
      </c>
      <c r="I2679" s="61">
        <v>101.427453430032</v>
      </c>
      <c r="J2679" s="61">
        <v>53095068.067431197</v>
      </c>
      <c r="K2679" s="61">
        <v>40.070100457350563</v>
      </c>
      <c r="L2679" s="61">
        <v>402.55340546352522</v>
      </c>
      <c r="M2679" s="61">
        <f>(M2219+M2081+M1897)/3</f>
        <v>28.074789997098772</v>
      </c>
      <c r="N2679" s="60">
        <v>38.076999999999998</v>
      </c>
    </row>
    <row r="2680" spans="1:14" hidden="1" x14ac:dyDescent="0.4">
      <c r="A2680" s="67">
        <v>119</v>
      </c>
      <c r="B2680" s="5" t="s">
        <v>202</v>
      </c>
      <c r="C2680" s="5">
        <v>2009</v>
      </c>
      <c r="D2680" s="5" t="s">
        <v>246</v>
      </c>
      <c r="E2680" s="5" t="s">
        <v>254</v>
      </c>
      <c r="F2680" s="60">
        <v>8.2717742716189951E-2</v>
      </c>
      <c r="G2680" s="61">
        <v>6259842</v>
      </c>
      <c r="H2680" s="61">
        <v>8.5480702580348549</v>
      </c>
      <c r="I2680" s="61">
        <v>103.667034393043</v>
      </c>
      <c r="J2680" s="61">
        <v>110430202.51769599</v>
      </c>
      <c r="K2680" s="61">
        <v>42.034091100567551</v>
      </c>
      <c r="L2680" s="61">
        <v>386.43386849055713</v>
      </c>
      <c r="M2680" s="61">
        <f>(M2220+M2082+M1898)/3</f>
        <v>27.304050985893166</v>
      </c>
      <c r="N2680" s="60">
        <v>38.466000000000001</v>
      </c>
    </row>
    <row r="2681" spans="1:14" hidden="1" x14ac:dyDescent="0.4">
      <c r="A2681" s="67">
        <v>119</v>
      </c>
      <c r="B2681" s="5" t="s">
        <v>202</v>
      </c>
      <c r="C2681" s="5">
        <v>2010</v>
      </c>
      <c r="D2681" s="5" t="s">
        <v>246</v>
      </c>
      <c r="E2681" s="5" t="s">
        <v>254</v>
      </c>
      <c r="F2681" s="60">
        <v>8.7032201914708451E-2</v>
      </c>
      <c r="G2681" s="61">
        <v>6436698</v>
      </c>
      <c r="H2681" s="61">
        <v>17.43392364845586</v>
      </c>
      <c r="I2681" s="61">
        <v>100</v>
      </c>
      <c r="J2681" s="61">
        <v>238404209.34276101</v>
      </c>
      <c r="K2681" s="61">
        <v>51.27490409651034</v>
      </c>
      <c r="L2681" s="61">
        <v>400.54074370833729</v>
      </c>
      <c r="M2681" s="61">
        <f>(M2221+M2083+M1899)/3</f>
        <v>28.632381754826966</v>
      </c>
      <c r="N2681" s="60">
        <v>38.856000000000002</v>
      </c>
    </row>
    <row r="2682" spans="1:14" hidden="1" x14ac:dyDescent="0.4">
      <c r="A2682" s="67">
        <v>119</v>
      </c>
      <c r="B2682" s="5" t="s">
        <v>202</v>
      </c>
      <c r="C2682" s="5">
        <v>2011</v>
      </c>
      <c r="D2682" s="5" t="s">
        <v>246</v>
      </c>
      <c r="E2682" s="5" t="s">
        <v>254</v>
      </c>
      <c r="F2682" s="60">
        <v>0.11113992908761361</v>
      </c>
      <c r="G2682" s="61">
        <v>6612385</v>
      </c>
      <c r="H2682" s="61">
        <v>17.295115700525017</v>
      </c>
      <c r="I2682" s="61">
        <v>102.001239873712</v>
      </c>
      <c r="J2682" s="61">
        <v>950477791.38029695</v>
      </c>
      <c r="K2682" s="61">
        <v>72.349641682511376</v>
      </c>
      <c r="L2682" s="61">
        <v>443.45184217127331</v>
      </c>
      <c r="M2682" s="61">
        <f>(M2222+M1900+M2084)/3</f>
        <v>31.134252304580983</v>
      </c>
      <c r="N2682" s="60">
        <v>39.247999999999998</v>
      </c>
    </row>
    <row r="2683" spans="1:14" hidden="1" x14ac:dyDescent="0.4">
      <c r="A2683" s="67">
        <v>119</v>
      </c>
      <c r="B2683" s="5" t="s">
        <v>202</v>
      </c>
      <c r="C2683" s="5">
        <v>2012</v>
      </c>
      <c r="D2683" s="5" t="s">
        <v>246</v>
      </c>
      <c r="E2683" s="5" t="s">
        <v>254</v>
      </c>
      <c r="F2683" s="60">
        <v>0.12590248898629422</v>
      </c>
      <c r="G2683" s="61">
        <v>6788587</v>
      </c>
      <c r="H2683" s="61">
        <v>12.041214995410442</v>
      </c>
      <c r="I2683" s="61">
        <v>118.107134621452</v>
      </c>
      <c r="J2683" s="61">
        <v>722447405.06738698</v>
      </c>
      <c r="K2683" s="61">
        <v>85.511562633633076</v>
      </c>
      <c r="L2683" s="61">
        <v>558.17972331512522</v>
      </c>
      <c r="M2683" s="61">
        <f>(M2223+M2085+M1901)/3</f>
        <v>28.657515337528181</v>
      </c>
      <c r="N2683" s="60">
        <v>39.642000000000003</v>
      </c>
    </row>
    <row r="2684" spans="1:14" hidden="1" x14ac:dyDescent="0.4">
      <c r="A2684" s="67">
        <v>119</v>
      </c>
      <c r="B2684" s="5" t="s">
        <v>202</v>
      </c>
      <c r="C2684" s="5">
        <v>2013</v>
      </c>
      <c r="D2684" s="5" t="s">
        <v>246</v>
      </c>
      <c r="E2684" s="5" t="s">
        <v>254</v>
      </c>
      <c r="F2684" s="60">
        <v>0.1480001246256385</v>
      </c>
      <c r="G2684" s="61">
        <v>6964859</v>
      </c>
      <c r="H2684" s="61">
        <v>6.9591497150642994</v>
      </c>
      <c r="I2684" s="61">
        <v>126.844407789474</v>
      </c>
      <c r="J2684" s="61">
        <v>429664580.13606799</v>
      </c>
      <c r="K2684" s="61">
        <v>87.452801018136256</v>
      </c>
      <c r="L2684" s="61">
        <v>706.45268150739776</v>
      </c>
      <c r="M2684" s="61">
        <f>(M2224+M2086+M1902)/3</f>
        <v>29.978263153210879</v>
      </c>
      <c r="N2684" s="60">
        <v>40.036000000000001</v>
      </c>
    </row>
    <row r="2685" spans="1:14" hidden="1" x14ac:dyDescent="0.4">
      <c r="A2685" s="67">
        <v>119</v>
      </c>
      <c r="B2685" s="5" t="s">
        <v>202</v>
      </c>
      <c r="C2685" s="5">
        <v>2014</v>
      </c>
      <c r="D2685" s="5" t="s">
        <v>246</v>
      </c>
      <c r="E2685" s="5" t="s">
        <v>254</v>
      </c>
      <c r="F2685" s="60">
        <v>0.15931237998355338</v>
      </c>
      <c r="G2685" s="61">
        <v>7140688</v>
      </c>
      <c r="H2685" s="61">
        <v>1.795363949693666</v>
      </c>
      <c r="I2685" s="61">
        <v>131.788832559756</v>
      </c>
      <c r="J2685" s="61">
        <v>375089628.51241797</v>
      </c>
      <c r="K2685" s="61">
        <v>83.185413762419302</v>
      </c>
      <c r="L2685" s="61">
        <v>702.33858773014583</v>
      </c>
      <c r="M2685" s="61">
        <f>(M2225+M2087+M1903)/3</f>
        <v>34.716017111129219</v>
      </c>
      <c r="N2685" s="60">
        <v>40.432000000000002</v>
      </c>
    </row>
    <row r="2686" spans="1:14" hidden="1" x14ac:dyDescent="0.4">
      <c r="A2686" s="67">
        <v>119</v>
      </c>
      <c r="B2686" s="5" t="s">
        <v>202</v>
      </c>
      <c r="C2686" s="5">
        <v>2015</v>
      </c>
      <c r="D2686" s="5" t="s">
        <v>246</v>
      </c>
      <c r="E2686" s="5" t="s">
        <v>254</v>
      </c>
      <c r="F2686" s="60">
        <v>0.14826160702457888</v>
      </c>
      <c r="G2686" s="61">
        <v>7314773</v>
      </c>
      <c r="H2686" s="61">
        <v>19.64033751687964</v>
      </c>
      <c r="I2686" s="61">
        <v>142.62625587418299</v>
      </c>
      <c r="J2686" s="61">
        <v>252435829.43390101</v>
      </c>
      <c r="K2686" s="61">
        <v>66.279357360581685</v>
      </c>
      <c r="L2686" s="61">
        <v>581.29341181495408</v>
      </c>
      <c r="M2686" s="61">
        <f>(M2226+M1904+M2088)/3</f>
        <v>31.117265200622757</v>
      </c>
      <c r="N2686" s="60">
        <v>40.829000000000001</v>
      </c>
    </row>
    <row r="2687" spans="1:14" hidden="1" x14ac:dyDescent="0.4">
      <c r="A2687" s="67">
        <v>119</v>
      </c>
      <c r="B2687" s="5" t="s">
        <v>202</v>
      </c>
      <c r="C2687" s="5">
        <v>2016</v>
      </c>
      <c r="D2687" s="5" t="s">
        <v>246</v>
      </c>
      <c r="E2687" s="5" t="s">
        <v>254</v>
      </c>
      <c r="F2687" s="60">
        <v>0.1562334657474673</v>
      </c>
      <c r="G2687" s="61">
        <v>7493913</v>
      </c>
      <c r="H2687" s="61">
        <v>5.8517089738912205</v>
      </c>
      <c r="I2687" s="61">
        <v>130.04982470331299</v>
      </c>
      <c r="J2687" s="61">
        <v>138509469.264081</v>
      </c>
      <c r="K2687" s="61">
        <v>75.552305218678498</v>
      </c>
      <c r="L2687" s="61">
        <v>515.44783960283701</v>
      </c>
      <c r="M2687" s="61">
        <f>(M2089+M2227+M1905)/3</f>
        <v>31.937181821654292</v>
      </c>
      <c r="N2687" s="60">
        <v>41.228000000000002</v>
      </c>
    </row>
    <row r="2688" spans="1:14" hidden="1" x14ac:dyDescent="0.4">
      <c r="A2688" s="67">
        <v>119</v>
      </c>
      <c r="B2688" s="5" t="s">
        <v>202</v>
      </c>
      <c r="C2688" s="5">
        <v>2017</v>
      </c>
      <c r="D2688" s="5" t="s">
        <v>246</v>
      </c>
      <c r="E2688" s="5" t="s">
        <v>254</v>
      </c>
      <c r="F2688" s="60">
        <v>0.14587958551962765</v>
      </c>
      <c r="G2688" s="61">
        <v>7677565</v>
      </c>
      <c r="H2688" s="61">
        <v>8.9560006268457641</v>
      </c>
      <c r="I2688" s="61">
        <v>111.921513219963</v>
      </c>
      <c r="J2688" s="61">
        <v>413724476.11275297</v>
      </c>
      <c r="K2688" s="61">
        <v>74.486343595205071</v>
      </c>
      <c r="L2688" s="61">
        <v>484.45612876759145</v>
      </c>
      <c r="M2688" s="61">
        <f>(M2685+M2686+M2687)/3</f>
        <v>32.590154711135419</v>
      </c>
      <c r="N2688" s="60">
        <v>41.636000000000003</v>
      </c>
    </row>
    <row r="2689" spans="1:14" hidden="1" x14ac:dyDescent="0.4">
      <c r="A2689" s="67">
        <v>119</v>
      </c>
      <c r="B2689" s="5" t="s">
        <v>202</v>
      </c>
      <c r="C2689" s="5">
        <v>2018</v>
      </c>
      <c r="D2689" s="5" t="s">
        <v>246</v>
      </c>
      <c r="E2689" s="5" t="s">
        <v>254</v>
      </c>
      <c r="F2689" s="60">
        <v>0.13276462194901822</v>
      </c>
      <c r="G2689" s="61">
        <v>7861281</v>
      </c>
      <c r="H2689" s="61">
        <v>14.010563943560456</v>
      </c>
      <c r="I2689" s="61">
        <v>100.70766452640601</v>
      </c>
      <c r="J2689" s="61">
        <v>250446053.545995</v>
      </c>
      <c r="K2689" s="61">
        <v>56.695834134733488</v>
      </c>
      <c r="L2689" s="61">
        <v>519.64996386162181</v>
      </c>
      <c r="M2689" s="61">
        <f>(M2686+M2687+M2688)/3</f>
        <v>31.881533911137485</v>
      </c>
      <c r="N2689" s="60">
        <v>42.055</v>
      </c>
    </row>
    <row r="2690" spans="1:14" hidden="1" x14ac:dyDescent="0.4">
      <c r="A2690" s="67">
        <v>119</v>
      </c>
      <c r="B2690" s="5" t="s">
        <v>202</v>
      </c>
      <c r="C2690" s="5">
        <v>2019</v>
      </c>
      <c r="D2690" s="5" t="s">
        <v>246</v>
      </c>
      <c r="E2690" s="5" t="s">
        <v>254</v>
      </c>
      <c r="F2690" s="60">
        <v>0.12909434624425922</v>
      </c>
      <c r="G2690" s="61">
        <v>8046828</v>
      </c>
      <c r="H2690" s="61">
        <v>7.7027849963103847</v>
      </c>
      <c r="I2690" s="61">
        <v>103.99705444172299</v>
      </c>
      <c r="J2690" s="61">
        <v>342400000</v>
      </c>
      <c r="K2690" s="61">
        <v>56.190648875094865</v>
      </c>
      <c r="L2690" s="61">
        <v>506.60691377907835</v>
      </c>
      <c r="M2690" s="61">
        <f>(M2230+M2092+M1908)/3</f>
        <v>32.136290147975735</v>
      </c>
      <c r="N2690" s="60">
        <v>42.484000000000002</v>
      </c>
    </row>
    <row r="2691" spans="1:14" hidden="1" x14ac:dyDescent="0.4">
      <c r="A2691" s="67">
        <v>119</v>
      </c>
      <c r="B2691" s="5" t="s">
        <v>202</v>
      </c>
      <c r="C2691" s="5">
        <v>2020</v>
      </c>
      <c r="D2691" s="5" t="s">
        <v>246</v>
      </c>
      <c r="E2691" s="5" t="s">
        <v>254</v>
      </c>
      <c r="F2691" s="60">
        <v>0.12727760727814164</v>
      </c>
      <c r="G2691" s="61">
        <v>8233970</v>
      </c>
      <c r="H2691" s="61">
        <v>10.914957058192101</v>
      </c>
      <c r="I2691" s="61">
        <v>107.26642299255199</v>
      </c>
      <c r="J2691" s="61">
        <v>172699178.42460001</v>
      </c>
      <c r="K2691" s="61">
        <v>51.557937749223349</v>
      </c>
      <c r="L2691" s="61">
        <v>493.43224055142349</v>
      </c>
      <c r="M2691" s="61">
        <f>(M2231+M2093+M1909)/3</f>
        <v>32.202659590082881</v>
      </c>
      <c r="N2691" s="60">
        <v>42.923000000000002</v>
      </c>
    </row>
    <row r="2692" spans="1:14" hidden="1" x14ac:dyDescent="0.4">
      <c r="A2692" s="67">
        <v>119</v>
      </c>
      <c r="B2692" s="5" t="s">
        <v>202</v>
      </c>
      <c r="C2692" s="5">
        <v>2021</v>
      </c>
      <c r="D2692" s="5" t="s">
        <v>246</v>
      </c>
      <c r="E2692" s="5" t="s">
        <v>254</v>
      </c>
      <c r="F2692" s="60">
        <f>(F2689+F2691+F2690)/3</f>
        <v>0.12971219182380636</v>
      </c>
      <c r="G2692" s="61">
        <v>8420641</v>
      </c>
      <c r="H2692" s="61">
        <v>6.691510890147029</v>
      </c>
      <c r="I2692" s="61">
        <v>106.71777794075101</v>
      </c>
      <c r="J2692" s="61">
        <v>212289192.761103</v>
      </c>
      <c r="K2692" s="61">
        <v>58.390828070977342</v>
      </c>
      <c r="L2692" s="61">
        <v>504.62128762153145</v>
      </c>
      <c r="M2692" s="61">
        <f>(M2232+M2094+M1910)/3</f>
        <v>32.07349454973204</v>
      </c>
      <c r="N2692" s="60">
        <v>43.372</v>
      </c>
    </row>
    <row r="2693" spans="1:14" hidden="1" x14ac:dyDescent="0.4">
      <c r="A2693" s="67">
        <v>119</v>
      </c>
      <c r="B2693" s="5" t="s">
        <v>202</v>
      </c>
      <c r="C2693" s="5">
        <v>2022</v>
      </c>
      <c r="D2693" s="5" t="s">
        <v>246</v>
      </c>
      <c r="E2693" s="5" t="s">
        <v>254</v>
      </c>
      <c r="F2693" s="60">
        <f>(F2690+F2692+F2691)/3</f>
        <v>0.1286947151154024</v>
      </c>
      <c r="G2693" s="61">
        <v>8605718</v>
      </c>
      <c r="H2693" s="61">
        <v>25.331974511544615</v>
      </c>
      <c r="I2693" s="61">
        <v>103.436316032402</v>
      </c>
      <c r="J2693" s="61">
        <v>293970572.80400997</v>
      </c>
      <c r="K2693" s="61">
        <v>88.094368817260388</v>
      </c>
      <c r="L2693" s="61">
        <v>475.79572784462187</v>
      </c>
      <c r="M2693" s="61">
        <f>(M2233+M2095+M1911)/3</f>
        <v>32.137481429263552</v>
      </c>
      <c r="N2693" s="60">
        <v>43.831000000000003</v>
      </c>
    </row>
    <row r="2694" spans="1:14" hidden="1" x14ac:dyDescent="0.4">
      <c r="A2694" s="36">
        <v>120</v>
      </c>
      <c r="B2694" s="5" t="s">
        <v>10</v>
      </c>
      <c r="C2694" s="5">
        <v>2000</v>
      </c>
      <c r="D2694" s="5" t="s">
        <v>251</v>
      </c>
      <c r="E2694" s="5" t="s">
        <v>253</v>
      </c>
      <c r="F2694" s="60">
        <v>10.456475069931207</v>
      </c>
      <c r="G2694" s="61">
        <v>4027887</v>
      </c>
      <c r="H2694" s="61">
        <v>3.8634775178326919</v>
      </c>
      <c r="I2694" s="61">
        <v>98.521424499153099</v>
      </c>
      <c r="J2694" s="61">
        <v>15515295182.2255</v>
      </c>
      <c r="K2694" s="61">
        <v>364.36452046821756</v>
      </c>
      <c r="L2694" s="61">
        <v>23852.838951475271</v>
      </c>
      <c r="M2694" s="61">
        <v>78.37132003798672</v>
      </c>
      <c r="N2694" s="60">
        <v>100</v>
      </c>
    </row>
    <row r="2695" spans="1:14" hidden="1" x14ac:dyDescent="0.4">
      <c r="A2695" s="36">
        <v>120</v>
      </c>
      <c r="B2695" s="5" t="s">
        <v>10</v>
      </c>
      <c r="C2695" s="5">
        <v>2001</v>
      </c>
      <c r="D2695" s="5" t="s">
        <v>251</v>
      </c>
      <c r="E2695" s="5" t="s">
        <v>253</v>
      </c>
      <c r="F2695" s="60">
        <v>10.157365420883265</v>
      </c>
      <c r="G2695" s="61">
        <v>4138012</v>
      </c>
      <c r="H2695" s="61">
        <v>-1.8144317307134799</v>
      </c>
      <c r="I2695" s="61">
        <v>99.036983371995504</v>
      </c>
      <c r="J2695" s="61">
        <v>17006818857.2728</v>
      </c>
      <c r="K2695" s="61">
        <v>349.29210569497832</v>
      </c>
      <c r="L2695" s="61">
        <v>21699.741486890685</v>
      </c>
      <c r="M2695" s="61">
        <v>77.640342530922936</v>
      </c>
      <c r="N2695" s="60">
        <v>100</v>
      </c>
    </row>
    <row r="2696" spans="1:14" hidden="1" x14ac:dyDescent="0.4">
      <c r="A2696" s="36">
        <v>120</v>
      </c>
      <c r="B2696" s="5" t="s">
        <v>10</v>
      </c>
      <c r="C2696" s="5">
        <v>2002</v>
      </c>
      <c r="D2696" s="5" t="s">
        <v>251</v>
      </c>
      <c r="E2696" s="5" t="s">
        <v>253</v>
      </c>
      <c r="F2696" s="60">
        <v>9.8877620661166929</v>
      </c>
      <c r="G2696" s="61">
        <v>4175950</v>
      </c>
      <c r="H2696" s="61">
        <v>-0.89691563238464767</v>
      </c>
      <c r="I2696" s="61">
        <v>96.463785898318704</v>
      </c>
      <c r="J2696" s="61">
        <v>6157194143.8242502</v>
      </c>
      <c r="K2696" s="61">
        <v>349.74601398567637</v>
      </c>
      <c r="L2696" s="61">
        <v>22159.837371063877</v>
      </c>
      <c r="M2696" s="61">
        <v>76.58595641646491</v>
      </c>
      <c r="N2696" s="60">
        <v>100</v>
      </c>
    </row>
    <row r="2697" spans="1:14" hidden="1" x14ac:dyDescent="0.4">
      <c r="A2697" s="36">
        <v>120</v>
      </c>
      <c r="B2697" s="5" t="s">
        <v>10</v>
      </c>
      <c r="C2697" s="5">
        <v>2003</v>
      </c>
      <c r="D2697" s="5" t="s">
        <v>251</v>
      </c>
      <c r="E2697" s="5" t="s">
        <v>253</v>
      </c>
      <c r="F2697" s="60">
        <v>9.2732232177010641</v>
      </c>
      <c r="G2697" s="61">
        <v>4114826</v>
      </c>
      <c r="H2697" s="61">
        <v>-1.7990488693887841</v>
      </c>
      <c r="I2697" s="61">
        <v>93.074944454603497</v>
      </c>
      <c r="J2697" s="61">
        <v>17051420152.873301</v>
      </c>
      <c r="K2697" s="61">
        <v>377.21856430158141</v>
      </c>
      <c r="L2697" s="61">
        <v>23730.384005456584</v>
      </c>
      <c r="M2697" s="61">
        <v>73.04165575058947</v>
      </c>
      <c r="N2697" s="60">
        <v>100</v>
      </c>
    </row>
    <row r="2698" spans="1:14" hidden="1" x14ac:dyDescent="0.4">
      <c r="A2698" s="36">
        <v>120</v>
      </c>
      <c r="B2698" s="5" t="s">
        <v>10</v>
      </c>
      <c r="C2698" s="5">
        <v>2004</v>
      </c>
      <c r="D2698" s="5" t="s">
        <v>251</v>
      </c>
      <c r="E2698" s="5" t="s">
        <v>253</v>
      </c>
      <c r="F2698" s="60">
        <v>9.5085180854515752</v>
      </c>
      <c r="G2698" s="61">
        <v>4166664</v>
      </c>
      <c r="H2698" s="61">
        <v>3.9595282197786759</v>
      </c>
      <c r="I2698" s="61">
        <v>92.032672549476601</v>
      </c>
      <c r="J2698" s="61">
        <v>24390254965.551998</v>
      </c>
      <c r="K2698" s="61">
        <v>401.52371253850941</v>
      </c>
      <c r="L2698" s="61">
        <v>27608.08001342299</v>
      </c>
      <c r="M2698" s="61">
        <v>72.640080767289248</v>
      </c>
      <c r="N2698" s="60">
        <v>100</v>
      </c>
    </row>
    <row r="2699" spans="1:14" hidden="1" x14ac:dyDescent="0.4">
      <c r="A2699" s="36">
        <v>120</v>
      </c>
      <c r="B2699" s="5" t="s">
        <v>10</v>
      </c>
      <c r="C2699" s="5">
        <v>2005</v>
      </c>
      <c r="D2699" s="5" t="s">
        <v>251</v>
      </c>
      <c r="E2699" s="5" t="s">
        <v>253</v>
      </c>
      <c r="F2699" s="60">
        <v>8.6505998224936125</v>
      </c>
      <c r="G2699" s="61">
        <v>4265762</v>
      </c>
      <c r="H2699" s="61">
        <v>1.9005186505386007</v>
      </c>
      <c r="I2699" s="61">
        <v>90.605216841594796</v>
      </c>
      <c r="J2699" s="61">
        <v>19316058814.075401</v>
      </c>
      <c r="K2699" s="61">
        <v>420.43051292055861</v>
      </c>
      <c r="L2699" s="61">
        <v>29961.317281273157</v>
      </c>
      <c r="M2699" s="61">
        <v>70.153195985208669</v>
      </c>
      <c r="N2699" s="60">
        <v>100</v>
      </c>
    </row>
    <row r="2700" spans="1:14" hidden="1" x14ac:dyDescent="0.4">
      <c r="A2700" s="36">
        <v>120</v>
      </c>
      <c r="B2700" s="5" t="s">
        <v>10</v>
      </c>
      <c r="C2700" s="5">
        <v>2006</v>
      </c>
      <c r="D2700" s="5" t="s">
        <v>251</v>
      </c>
      <c r="E2700" s="5" t="s">
        <v>253</v>
      </c>
      <c r="F2700" s="60">
        <v>8.4454708936886611</v>
      </c>
      <c r="G2700" s="61">
        <v>4401365</v>
      </c>
      <c r="H2700" s="61">
        <v>1.8441830136441979</v>
      </c>
      <c r="I2700" s="61">
        <v>91.827161651705197</v>
      </c>
      <c r="J2700" s="61">
        <v>39129332046.656097</v>
      </c>
      <c r="K2700" s="61">
        <v>425.36339954301934</v>
      </c>
      <c r="L2700" s="61">
        <v>33768.452823465144</v>
      </c>
      <c r="M2700" s="61">
        <v>69.435736677115983</v>
      </c>
      <c r="N2700" s="60">
        <v>100</v>
      </c>
    </row>
    <row r="2701" spans="1:14" hidden="1" x14ac:dyDescent="0.4">
      <c r="A2701" s="36">
        <v>120</v>
      </c>
      <c r="B2701" s="5" t="s">
        <v>10</v>
      </c>
      <c r="C2701" s="5">
        <v>2007</v>
      </c>
      <c r="D2701" s="5" t="s">
        <v>251</v>
      </c>
      <c r="E2701" s="5" t="s">
        <v>253</v>
      </c>
      <c r="F2701" s="60">
        <v>8.3437232148636227</v>
      </c>
      <c r="G2701" s="61">
        <v>4588599</v>
      </c>
      <c r="H2701" s="61">
        <v>5.9168244766969451</v>
      </c>
      <c r="I2701" s="61">
        <v>92.252485364917405</v>
      </c>
      <c r="J2701" s="61">
        <v>47337947782.775002</v>
      </c>
      <c r="K2701" s="61">
        <v>394.28847191907818</v>
      </c>
      <c r="L2701" s="61">
        <v>39432.88601988765</v>
      </c>
      <c r="M2701" s="61">
        <v>68.772196854388639</v>
      </c>
      <c r="N2701" s="60">
        <v>100</v>
      </c>
    </row>
    <row r="2702" spans="1:14" hidden="1" x14ac:dyDescent="0.4">
      <c r="A2702" s="36">
        <v>120</v>
      </c>
      <c r="B2702" s="5" t="s">
        <v>10</v>
      </c>
      <c r="C2702" s="5">
        <v>2008</v>
      </c>
      <c r="D2702" s="5" t="s">
        <v>251</v>
      </c>
      <c r="E2702" s="5" t="s">
        <v>253</v>
      </c>
      <c r="F2702" s="60">
        <v>7.939751159028936</v>
      </c>
      <c r="G2702" s="61">
        <v>4839396</v>
      </c>
      <c r="H2702" s="61">
        <v>-1.3815554316942666</v>
      </c>
      <c r="I2702" s="61">
        <v>97.015566700758001</v>
      </c>
      <c r="J2702" s="61">
        <v>13598298537.0175</v>
      </c>
      <c r="K2702" s="61">
        <v>437.32671489105712</v>
      </c>
      <c r="L2702" s="61">
        <v>40008.572048909162</v>
      </c>
      <c r="M2702" s="61">
        <v>67.801778907242692</v>
      </c>
      <c r="N2702" s="60">
        <v>100</v>
      </c>
    </row>
    <row r="2703" spans="1:14" hidden="1" x14ac:dyDescent="0.4">
      <c r="A2703" s="36">
        <v>120</v>
      </c>
      <c r="B2703" s="5" t="s">
        <v>10</v>
      </c>
      <c r="C2703" s="5">
        <v>2009</v>
      </c>
      <c r="D2703" s="5" t="s">
        <v>251</v>
      </c>
      <c r="E2703" s="5" t="s">
        <v>253</v>
      </c>
      <c r="F2703" s="60">
        <v>7.7857106051380107</v>
      </c>
      <c r="G2703" s="61">
        <v>4987573</v>
      </c>
      <c r="H2703" s="61">
        <v>2.953924643737821</v>
      </c>
      <c r="I2703" s="61">
        <v>97.033783370480904</v>
      </c>
      <c r="J2703" s="61">
        <v>23436064059.750702</v>
      </c>
      <c r="K2703" s="61">
        <v>358.19281182884225</v>
      </c>
      <c r="L2703" s="61">
        <v>38926.805436545284</v>
      </c>
      <c r="M2703" s="61">
        <v>60.153731713364742</v>
      </c>
      <c r="N2703" s="60">
        <v>100</v>
      </c>
    </row>
    <row r="2704" spans="1:14" hidden="1" x14ac:dyDescent="0.4">
      <c r="A2704" s="36">
        <v>120</v>
      </c>
      <c r="B2704" s="5" t="s">
        <v>10</v>
      </c>
      <c r="C2704" s="5">
        <v>2010</v>
      </c>
      <c r="D2704" s="5" t="s">
        <v>251</v>
      </c>
      <c r="E2704" s="5" t="s">
        <v>253</v>
      </c>
      <c r="F2704" s="60">
        <v>8.3545083727090574</v>
      </c>
      <c r="G2704" s="61">
        <v>5076732</v>
      </c>
      <c r="H2704" s="61">
        <v>1.1078087134461612</v>
      </c>
      <c r="I2704" s="61">
        <v>100</v>
      </c>
      <c r="J2704" s="61">
        <v>55322434161.874199</v>
      </c>
      <c r="K2704" s="61">
        <v>369.6855557876458</v>
      </c>
      <c r="L2704" s="61">
        <v>47236.683084953009</v>
      </c>
      <c r="M2704" s="61">
        <v>60.117434507678411</v>
      </c>
      <c r="N2704" s="60">
        <v>100</v>
      </c>
    </row>
    <row r="2705" spans="1:14" hidden="1" x14ac:dyDescent="0.4">
      <c r="A2705" s="36">
        <v>120</v>
      </c>
      <c r="B2705" s="5" t="s">
        <v>10</v>
      </c>
      <c r="C2705" s="5">
        <v>2011</v>
      </c>
      <c r="D2705" s="5" t="s">
        <v>251</v>
      </c>
      <c r="E2705" s="5" t="s">
        <v>253</v>
      </c>
      <c r="F2705" s="60">
        <v>8.6361100436600342</v>
      </c>
      <c r="G2705" s="61">
        <v>5183688</v>
      </c>
      <c r="H2705" s="61">
        <v>1.170798203550973</v>
      </c>
      <c r="I2705" s="61">
        <v>105.16931721564301</v>
      </c>
      <c r="J2705" s="61">
        <v>49155657316.294601</v>
      </c>
      <c r="K2705" s="61">
        <v>379.09863137753905</v>
      </c>
      <c r="L2705" s="61">
        <v>53891.457026437172</v>
      </c>
      <c r="M2705" s="61">
        <v>59.970047068891731</v>
      </c>
      <c r="N2705" s="60">
        <v>100</v>
      </c>
    </row>
    <row r="2706" spans="1:14" hidden="1" x14ac:dyDescent="0.4">
      <c r="A2706" s="36">
        <v>120</v>
      </c>
      <c r="B2706" s="5" t="s">
        <v>10</v>
      </c>
      <c r="C2706" s="5">
        <v>2012</v>
      </c>
      <c r="D2706" s="5" t="s">
        <v>251</v>
      </c>
      <c r="E2706" s="5" t="s">
        <v>253</v>
      </c>
      <c r="F2706" s="60">
        <v>8.2245304744319814</v>
      </c>
      <c r="G2706" s="61">
        <v>5312437</v>
      </c>
      <c r="H2706" s="61">
        <v>0.4953457712008742</v>
      </c>
      <c r="I2706" s="61">
        <v>110.035153789257</v>
      </c>
      <c r="J2706" s="61">
        <v>55310807547.703499</v>
      </c>
      <c r="K2706" s="61">
        <v>369.2129657876647</v>
      </c>
      <c r="L2706" s="61">
        <v>55547.55530777861</v>
      </c>
      <c r="M2706" s="61">
        <v>59.856396866840726</v>
      </c>
      <c r="N2706" s="60">
        <v>100</v>
      </c>
    </row>
    <row r="2707" spans="1:14" hidden="1" x14ac:dyDescent="0.4">
      <c r="A2707" s="36">
        <v>120</v>
      </c>
      <c r="B2707" s="5" t="s">
        <v>10</v>
      </c>
      <c r="C2707" s="5">
        <v>2013</v>
      </c>
      <c r="D2707" s="5" t="s">
        <v>251</v>
      </c>
      <c r="E2707" s="5" t="s">
        <v>253</v>
      </c>
      <c r="F2707" s="60">
        <v>8.133169554830916</v>
      </c>
      <c r="G2707" s="61">
        <v>5399162</v>
      </c>
      <c r="H2707" s="61">
        <v>-0.43105939187167053</v>
      </c>
      <c r="I2707" s="61">
        <v>112.056377779549</v>
      </c>
      <c r="J2707" s="61">
        <v>64389514904.499298</v>
      </c>
      <c r="K2707" s="61">
        <v>367.04178004901911</v>
      </c>
      <c r="L2707" s="61">
        <v>56967.425794038332</v>
      </c>
      <c r="M2707" s="61">
        <v>58.326124567474047</v>
      </c>
      <c r="N2707" s="60">
        <v>100</v>
      </c>
    </row>
    <row r="2708" spans="1:14" hidden="1" x14ac:dyDescent="0.4">
      <c r="A2708" s="36">
        <v>120</v>
      </c>
      <c r="B2708" s="5" t="s">
        <v>10</v>
      </c>
      <c r="C2708" s="5">
        <v>2014</v>
      </c>
      <c r="D2708" s="5" t="s">
        <v>251</v>
      </c>
      <c r="E2708" s="5" t="s">
        <v>253</v>
      </c>
      <c r="F2708" s="60">
        <v>8.117137171820735</v>
      </c>
      <c r="G2708" s="61">
        <v>5469724</v>
      </c>
      <c r="H2708" s="61">
        <v>-0.26727004163480217</v>
      </c>
      <c r="I2708" s="61">
        <v>111.33512701505001</v>
      </c>
      <c r="J2708" s="61">
        <v>68698472830.590698</v>
      </c>
      <c r="K2708" s="61">
        <v>360.46731916623702</v>
      </c>
      <c r="L2708" s="61">
        <v>57564.80231149774</v>
      </c>
      <c r="M2708" s="61">
        <v>58.649602824360116</v>
      </c>
      <c r="N2708" s="60">
        <v>100</v>
      </c>
    </row>
    <row r="2709" spans="1:14" hidden="1" x14ac:dyDescent="0.4">
      <c r="A2709" s="36">
        <v>120</v>
      </c>
      <c r="B2709" s="5" t="s">
        <v>10</v>
      </c>
      <c r="C2709" s="5">
        <v>2015</v>
      </c>
      <c r="D2709" s="5" t="s">
        <v>251</v>
      </c>
      <c r="E2709" s="5" t="s">
        <v>253</v>
      </c>
      <c r="F2709" s="60">
        <v>8.2081090485604165</v>
      </c>
      <c r="G2709" s="61">
        <v>5535002</v>
      </c>
      <c r="H2709" s="61">
        <v>3.0719550096641797</v>
      </c>
      <c r="I2709" s="61">
        <v>108.31825241983699</v>
      </c>
      <c r="J2709" s="61">
        <v>69774553124.943207</v>
      </c>
      <c r="K2709" s="61">
        <v>329.47139894026151</v>
      </c>
      <c r="L2709" s="61">
        <v>55645.606861460568</v>
      </c>
      <c r="M2709" s="63">
        <f t="shared" ref="M2709:M2716" si="117">(M2708+M2707+M2706)/3</f>
        <v>58.944041419558296</v>
      </c>
      <c r="N2709" s="60">
        <v>100</v>
      </c>
    </row>
    <row r="2710" spans="1:14" hidden="1" x14ac:dyDescent="0.4">
      <c r="A2710" s="36">
        <v>120</v>
      </c>
      <c r="B2710" s="5" t="s">
        <v>10</v>
      </c>
      <c r="C2710" s="5">
        <v>2016</v>
      </c>
      <c r="D2710" s="5" t="s">
        <v>251</v>
      </c>
      <c r="E2710" s="5" t="s">
        <v>253</v>
      </c>
      <c r="F2710" s="60">
        <v>8.019891273545495</v>
      </c>
      <c r="G2710" s="61">
        <v>5607283</v>
      </c>
      <c r="H2710" s="61">
        <v>0.46948324702054833</v>
      </c>
      <c r="I2710" s="61">
        <v>108.26639784205101</v>
      </c>
      <c r="J2710" s="61">
        <v>65362989166.948097</v>
      </c>
      <c r="K2710" s="61">
        <v>303.1365065420743</v>
      </c>
      <c r="L2710" s="61">
        <v>56895.658312785119</v>
      </c>
      <c r="M2710" s="63">
        <f t="shared" si="117"/>
        <v>58.639922937130819</v>
      </c>
      <c r="N2710" s="60">
        <v>100</v>
      </c>
    </row>
    <row r="2711" spans="1:14" hidden="1" x14ac:dyDescent="0.4">
      <c r="A2711" s="36">
        <v>120</v>
      </c>
      <c r="B2711" s="5" t="s">
        <v>10</v>
      </c>
      <c r="C2711" s="5">
        <v>2017</v>
      </c>
      <c r="D2711" s="5" t="s">
        <v>251</v>
      </c>
      <c r="E2711" s="5" t="s">
        <v>253</v>
      </c>
      <c r="F2711" s="60">
        <v>8.4322998268253393</v>
      </c>
      <c r="G2711" s="61">
        <v>5612253</v>
      </c>
      <c r="H2711" s="61">
        <v>2.8751529853951752</v>
      </c>
      <c r="I2711" s="61">
        <v>107.063960591182</v>
      </c>
      <c r="J2711" s="61">
        <v>102159784202.618</v>
      </c>
      <c r="K2711" s="61">
        <v>316.47756986259003</v>
      </c>
      <c r="L2711" s="61">
        <v>61164.897356977272</v>
      </c>
      <c r="M2711" s="63">
        <f t="shared" si="117"/>
        <v>58.744522393683077</v>
      </c>
      <c r="N2711" s="60">
        <v>100</v>
      </c>
    </row>
    <row r="2712" spans="1:14" hidden="1" x14ac:dyDescent="0.4">
      <c r="A2712" s="36">
        <v>120</v>
      </c>
      <c r="B2712" s="5" t="s">
        <v>10</v>
      </c>
      <c r="C2712" s="5">
        <v>2018</v>
      </c>
      <c r="D2712" s="5" t="s">
        <v>251</v>
      </c>
      <c r="E2712" s="5" t="s">
        <v>253</v>
      </c>
      <c r="F2712" s="60">
        <v>8.018212076735745</v>
      </c>
      <c r="G2712" s="61">
        <v>5638676</v>
      </c>
      <c r="H2712" s="61">
        <v>3.5346507550531641</v>
      </c>
      <c r="I2712" s="61">
        <v>106.309934706096</v>
      </c>
      <c r="J2712" s="61">
        <v>81160897313.126495</v>
      </c>
      <c r="K2712" s="61">
        <v>325.1973590768651</v>
      </c>
      <c r="L2712" s="61">
        <v>66836.521995236006</v>
      </c>
      <c r="M2712" s="63">
        <f t="shared" si="117"/>
        <v>58.776162250124059</v>
      </c>
      <c r="N2712" s="60">
        <v>100</v>
      </c>
    </row>
    <row r="2713" spans="1:14" hidden="1" x14ac:dyDescent="0.4">
      <c r="A2713" s="36">
        <v>120</v>
      </c>
      <c r="B2713" s="5" t="s">
        <v>10</v>
      </c>
      <c r="C2713" s="5">
        <v>2019</v>
      </c>
      <c r="D2713" s="5" t="s">
        <v>251</v>
      </c>
      <c r="E2713" s="5" t="s">
        <v>253</v>
      </c>
      <c r="F2713" s="60">
        <v>7.918410384795906</v>
      </c>
      <c r="G2713" s="61">
        <v>5703569</v>
      </c>
      <c r="H2713" s="61">
        <v>-0.20164817326393347</v>
      </c>
      <c r="I2713" s="61">
        <v>106.53015623218801</v>
      </c>
      <c r="J2713" s="61">
        <v>105293129463.222</v>
      </c>
      <c r="K2713" s="61">
        <v>321.70349721631072</v>
      </c>
      <c r="L2713" s="61">
        <v>66070.486812306233</v>
      </c>
      <c r="M2713" s="63">
        <f t="shared" si="117"/>
        <v>58.720202526979314</v>
      </c>
      <c r="N2713" s="60">
        <v>100</v>
      </c>
    </row>
    <row r="2714" spans="1:14" hidden="1" x14ac:dyDescent="0.4">
      <c r="A2714" s="36">
        <v>120</v>
      </c>
      <c r="B2714" s="5" t="s">
        <v>10</v>
      </c>
      <c r="C2714" s="5">
        <v>2020</v>
      </c>
      <c r="D2714" s="5" t="s">
        <v>251</v>
      </c>
      <c r="E2714" s="5" t="s">
        <v>253</v>
      </c>
      <c r="F2714" s="60">
        <v>7.6866837020672705</v>
      </c>
      <c r="G2714" s="61">
        <v>5685807</v>
      </c>
      <c r="H2714" s="61">
        <v>-2.6964548484050965</v>
      </c>
      <c r="I2714" s="61">
        <v>103.580175644045</v>
      </c>
      <c r="J2714" s="61">
        <v>78447583786.819794</v>
      </c>
      <c r="K2714" s="61">
        <v>332.77382652314003</v>
      </c>
      <c r="L2714" s="61">
        <v>61273.991659445514</v>
      </c>
      <c r="M2714" s="63">
        <f t="shared" si="117"/>
        <v>58.746962390262148</v>
      </c>
      <c r="N2714" s="60">
        <v>100</v>
      </c>
    </row>
    <row r="2715" spans="1:14" hidden="1" x14ac:dyDescent="0.4">
      <c r="A2715" s="36">
        <v>120</v>
      </c>
      <c r="B2715" s="5" t="s">
        <v>10</v>
      </c>
      <c r="C2715" s="5">
        <v>2021</v>
      </c>
      <c r="D2715" s="5" t="s">
        <v>251</v>
      </c>
      <c r="E2715" s="5" t="s">
        <v>253</v>
      </c>
      <c r="F2715" s="60">
        <f>(F2712+F2713+F2714)/3</f>
        <v>7.8744353878663071</v>
      </c>
      <c r="G2715" s="61">
        <v>5453566</v>
      </c>
      <c r="H2715" s="61">
        <v>8.7843655749485663</v>
      </c>
      <c r="I2715" s="61">
        <v>103.345781118201</v>
      </c>
      <c r="J2715" s="61">
        <v>138544182411.39401</v>
      </c>
      <c r="K2715" s="61">
        <v>333.33960933968098</v>
      </c>
      <c r="L2715" s="61">
        <v>77710.08923730909</v>
      </c>
      <c r="M2715" s="63">
        <f t="shared" si="117"/>
        <v>58.747775722455174</v>
      </c>
      <c r="N2715" s="60">
        <v>100</v>
      </c>
    </row>
    <row r="2716" spans="1:14" hidden="1" x14ac:dyDescent="0.4">
      <c r="A2716" s="36">
        <v>120</v>
      </c>
      <c r="B2716" s="5" t="s">
        <v>10</v>
      </c>
      <c r="C2716" s="5">
        <v>2022</v>
      </c>
      <c r="D2716" s="5" t="s">
        <v>251</v>
      </c>
      <c r="E2716" s="5" t="s">
        <v>253</v>
      </c>
      <c r="F2716" s="60">
        <f>(F2713+F2714+F2715)/3</f>
        <v>7.8265098249098273</v>
      </c>
      <c r="G2716" s="61">
        <v>5637022</v>
      </c>
      <c r="H2716" s="61">
        <v>9.051761389255347</v>
      </c>
      <c r="I2716" s="61">
        <v>109.590426519991</v>
      </c>
      <c r="J2716" s="61">
        <v>140844052224.371</v>
      </c>
      <c r="K2716" s="61">
        <v>336.86248904118401</v>
      </c>
      <c r="L2716" s="61">
        <v>82807.629062289707</v>
      </c>
      <c r="M2716" s="63">
        <f t="shared" si="117"/>
        <v>58.738313546565543</v>
      </c>
      <c r="N2716" s="60">
        <v>100</v>
      </c>
    </row>
    <row r="2717" spans="1:14" hidden="1" x14ac:dyDescent="0.4">
      <c r="A2717" s="36">
        <v>121</v>
      </c>
      <c r="B2717" s="5" t="s">
        <v>203</v>
      </c>
      <c r="C2717" s="5">
        <v>2000</v>
      </c>
      <c r="D2717" s="5" t="s">
        <v>251</v>
      </c>
      <c r="E2717" s="5" t="s">
        <v>253</v>
      </c>
      <c r="F2717" s="60">
        <v>7.0651657536483619</v>
      </c>
      <c r="G2717" s="61">
        <v>5388720</v>
      </c>
      <c r="H2717" s="61">
        <v>9.4895327760682591</v>
      </c>
      <c r="I2717" s="61">
        <v>57.552655805491</v>
      </c>
      <c r="J2717" s="61">
        <v>2183119136.13344</v>
      </c>
      <c r="K2717" s="61">
        <v>108.78841512195403</v>
      </c>
      <c r="L2717" s="61">
        <v>5426.624281193057</v>
      </c>
      <c r="M2717" s="61">
        <v>39.072668112798262</v>
      </c>
      <c r="N2717" s="60">
        <v>56.232999999999997</v>
      </c>
    </row>
    <row r="2718" spans="1:14" hidden="1" x14ac:dyDescent="0.4">
      <c r="A2718" s="36">
        <v>121</v>
      </c>
      <c r="B2718" s="5" t="s">
        <v>203</v>
      </c>
      <c r="C2718" s="5">
        <v>2001</v>
      </c>
      <c r="D2718" s="5" t="s">
        <v>251</v>
      </c>
      <c r="E2718" s="5" t="s">
        <v>253</v>
      </c>
      <c r="F2718" s="60">
        <v>7.171956473361397</v>
      </c>
      <c r="G2718" s="61">
        <v>5378867</v>
      </c>
      <c r="H2718" s="61">
        <v>5.1214875164762077</v>
      </c>
      <c r="I2718" s="61">
        <v>58.647183437094597</v>
      </c>
      <c r="J2718" s="61">
        <v>1532584052.0843799</v>
      </c>
      <c r="K2718" s="61">
        <v>121.6792915272537</v>
      </c>
      <c r="L2718" s="61">
        <v>5722.1681828082974</v>
      </c>
      <c r="M2718" s="61">
        <v>43.977516059957175</v>
      </c>
      <c r="N2718" s="60">
        <v>56.162999999999997</v>
      </c>
    </row>
    <row r="2719" spans="1:14" hidden="1" x14ac:dyDescent="0.4">
      <c r="A2719" s="36">
        <v>121</v>
      </c>
      <c r="B2719" s="5" t="s">
        <v>203</v>
      </c>
      <c r="C2719" s="5">
        <v>2002</v>
      </c>
      <c r="D2719" s="5" t="s">
        <v>251</v>
      </c>
      <c r="E2719" s="5" t="s">
        <v>253</v>
      </c>
      <c r="F2719" s="60">
        <v>7.0794165870670751</v>
      </c>
      <c r="G2719" s="61">
        <v>5376912</v>
      </c>
      <c r="H2719" s="61">
        <v>3.937822522219264</v>
      </c>
      <c r="I2719" s="61">
        <v>60.151968651317603</v>
      </c>
      <c r="J2719" s="61">
        <v>4212437461.0310102</v>
      </c>
      <c r="K2719" s="61">
        <v>120.37388660442814</v>
      </c>
      <c r="L2719" s="61">
        <v>6564.6963137366465</v>
      </c>
      <c r="M2719" s="61">
        <v>40.498780157224182</v>
      </c>
      <c r="N2719" s="60">
        <v>56.012999999999998</v>
      </c>
    </row>
    <row r="2720" spans="1:14" hidden="1" x14ac:dyDescent="0.4">
      <c r="A2720" s="36">
        <v>121</v>
      </c>
      <c r="B2720" s="5" t="s">
        <v>203</v>
      </c>
      <c r="C2720" s="5">
        <v>2003</v>
      </c>
      <c r="D2720" s="5" t="s">
        <v>251</v>
      </c>
      <c r="E2720" s="5" t="s">
        <v>253</v>
      </c>
      <c r="F2720" s="60">
        <v>7.1335440265278383</v>
      </c>
      <c r="G2720" s="61">
        <v>5373374</v>
      </c>
      <c r="H2720" s="61">
        <v>5.325282769830892</v>
      </c>
      <c r="I2720" s="61">
        <v>68.295980035771393</v>
      </c>
      <c r="J2720" s="61">
        <v>969200518.93396997</v>
      </c>
      <c r="K2720" s="61">
        <v>125.14767898107158</v>
      </c>
      <c r="L2720" s="61">
        <v>8731.9373682438072</v>
      </c>
      <c r="M2720" s="61">
        <v>45.80213903743315</v>
      </c>
      <c r="N2720" s="60">
        <v>55.863</v>
      </c>
    </row>
    <row r="2721" spans="1:14" hidden="1" x14ac:dyDescent="0.4">
      <c r="A2721" s="36">
        <v>121</v>
      </c>
      <c r="B2721" s="5" t="s">
        <v>203</v>
      </c>
      <c r="C2721" s="5">
        <v>2004</v>
      </c>
      <c r="D2721" s="5" t="s">
        <v>251</v>
      </c>
      <c r="E2721" s="5" t="s">
        <v>253</v>
      </c>
      <c r="F2721" s="60">
        <v>6.9673397514649267</v>
      </c>
      <c r="G2721" s="61">
        <v>5372280</v>
      </c>
      <c r="H2721" s="61">
        <v>5.7387279306410051</v>
      </c>
      <c r="I2721" s="61">
        <v>74.792940640961504</v>
      </c>
      <c r="J2721" s="61">
        <v>4063498784.6023598</v>
      </c>
      <c r="K2721" s="61">
        <v>139.65037729664655</v>
      </c>
      <c r="L2721" s="61">
        <v>10691.446549525903</v>
      </c>
      <c r="M2721" s="61">
        <v>44.794255730461195</v>
      </c>
      <c r="N2721" s="60">
        <v>55.713000000000001</v>
      </c>
    </row>
    <row r="2722" spans="1:14" hidden="1" x14ac:dyDescent="0.4">
      <c r="A2722" s="36">
        <v>121</v>
      </c>
      <c r="B2722" s="5" t="s">
        <v>203</v>
      </c>
      <c r="C2722" s="5">
        <v>2005</v>
      </c>
      <c r="D2722" s="5" t="s">
        <v>251</v>
      </c>
      <c r="E2722" s="5" t="s">
        <v>253</v>
      </c>
      <c r="F2722" s="60">
        <v>7.1691203499399849</v>
      </c>
      <c r="G2722" s="61">
        <v>5372807</v>
      </c>
      <c r="H2722" s="61">
        <v>2.5431049926316689</v>
      </c>
      <c r="I2722" s="61">
        <v>76.681525708813695</v>
      </c>
      <c r="J2722" s="61">
        <v>3923508331.49579</v>
      </c>
      <c r="K2722" s="61">
        <v>147.72789558635893</v>
      </c>
      <c r="L2722" s="61">
        <v>11690.11346894073</v>
      </c>
      <c r="M2722" s="61">
        <v>43.114093959731541</v>
      </c>
      <c r="N2722" s="60">
        <v>55.563000000000002</v>
      </c>
    </row>
    <row r="2723" spans="1:14" hidden="1" x14ac:dyDescent="0.4">
      <c r="A2723" s="36">
        <v>121</v>
      </c>
      <c r="B2723" s="5" t="s">
        <v>203</v>
      </c>
      <c r="C2723" s="5">
        <v>2006</v>
      </c>
      <c r="D2723" s="5" t="s">
        <v>251</v>
      </c>
      <c r="E2723" s="5" t="s">
        <v>253</v>
      </c>
      <c r="F2723" s="60">
        <v>7.0487473232169275</v>
      </c>
      <c r="G2723" s="61">
        <v>5373054</v>
      </c>
      <c r="H2723" s="61">
        <v>2.8990740154742412</v>
      </c>
      <c r="I2723" s="61">
        <v>81.073117561319407</v>
      </c>
      <c r="J2723" s="61">
        <v>5701436726.9424601</v>
      </c>
      <c r="K2723" s="61">
        <v>164.62628650712787</v>
      </c>
      <c r="L2723" s="61">
        <v>13170.784980467546</v>
      </c>
      <c r="M2723" s="61">
        <v>42.966822045516864</v>
      </c>
      <c r="N2723" s="60">
        <v>55.411999999999999</v>
      </c>
    </row>
    <row r="2724" spans="1:14" hidden="1" x14ac:dyDescent="0.4">
      <c r="A2724" s="36">
        <v>121</v>
      </c>
      <c r="B2724" s="5" t="s">
        <v>203</v>
      </c>
      <c r="C2724" s="5">
        <v>2007</v>
      </c>
      <c r="D2724" s="5" t="s">
        <v>251</v>
      </c>
      <c r="E2724" s="5" t="s">
        <v>253</v>
      </c>
      <c r="F2724" s="60">
        <v>6.919612207146848</v>
      </c>
      <c r="G2724" s="61">
        <v>5374622</v>
      </c>
      <c r="H2724" s="61">
        <v>1.1155436660847045</v>
      </c>
      <c r="I2724" s="61">
        <v>89.612600490601693</v>
      </c>
      <c r="J2724" s="61">
        <v>5058234422.1700201</v>
      </c>
      <c r="K2724" s="61">
        <v>166.32955293442944</v>
      </c>
      <c r="L2724" s="61">
        <v>16106.0604446695</v>
      </c>
      <c r="M2724" s="61">
        <v>41.664331745586999</v>
      </c>
      <c r="N2724" s="60">
        <v>55.261000000000003</v>
      </c>
    </row>
    <row r="2725" spans="1:14" hidden="1" x14ac:dyDescent="0.4">
      <c r="A2725" s="36">
        <v>121</v>
      </c>
      <c r="B2725" s="5" t="s">
        <v>203</v>
      </c>
      <c r="C2725" s="5">
        <v>2008</v>
      </c>
      <c r="D2725" s="5" t="s">
        <v>251</v>
      </c>
      <c r="E2725" s="5" t="s">
        <v>253</v>
      </c>
      <c r="F2725" s="60">
        <v>6.8963735164474187</v>
      </c>
      <c r="G2725" s="61">
        <v>5379233</v>
      </c>
      <c r="H2725" s="61">
        <v>2.858074959282078</v>
      </c>
      <c r="I2725" s="61">
        <v>97.618212026540505</v>
      </c>
      <c r="J2725" s="61">
        <v>4640891412.0032701</v>
      </c>
      <c r="K2725" s="61">
        <v>162.07085659954186</v>
      </c>
      <c r="L2725" s="61">
        <v>18753.584941381567</v>
      </c>
      <c r="M2725" s="61">
        <v>38.537549407114625</v>
      </c>
      <c r="N2725" s="60">
        <v>55.110999999999997</v>
      </c>
    </row>
    <row r="2726" spans="1:14" hidden="1" x14ac:dyDescent="0.4">
      <c r="A2726" s="36">
        <v>121</v>
      </c>
      <c r="B2726" s="5" t="s">
        <v>203</v>
      </c>
      <c r="C2726" s="5">
        <v>2009</v>
      </c>
      <c r="D2726" s="5" t="s">
        <v>251</v>
      </c>
      <c r="E2726" s="5" t="s">
        <v>253</v>
      </c>
      <c r="F2726" s="60">
        <v>6.2952736945562595</v>
      </c>
      <c r="G2726" s="61">
        <v>5386406</v>
      </c>
      <c r="H2726" s="61">
        <v>-1.1612222898940985</v>
      </c>
      <c r="I2726" s="61">
        <v>104.777406518774</v>
      </c>
      <c r="J2726" s="61">
        <v>1521083444.32739</v>
      </c>
      <c r="K2726" s="61">
        <v>136.24069102240986</v>
      </c>
      <c r="L2726" s="61">
        <v>16597.208458136094</v>
      </c>
      <c r="M2726" s="61">
        <v>40.214723926380366</v>
      </c>
      <c r="N2726" s="60">
        <v>54.96</v>
      </c>
    </row>
    <row r="2727" spans="1:14" hidden="1" x14ac:dyDescent="0.4">
      <c r="A2727" s="36">
        <v>121</v>
      </c>
      <c r="B2727" s="5" t="s">
        <v>203</v>
      </c>
      <c r="C2727" s="5">
        <v>2010</v>
      </c>
      <c r="D2727" s="5" t="s">
        <v>251</v>
      </c>
      <c r="E2727" s="5" t="s">
        <v>253</v>
      </c>
      <c r="F2727" s="60">
        <v>6.5719508820297694</v>
      </c>
      <c r="G2727" s="61">
        <v>5391428</v>
      </c>
      <c r="H2727" s="61">
        <v>0.53269633341477629</v>
      </c>
      <c r="I2727" s="61">
        <v>100</v>
      </c>
      <c r="J2727" s="61">
        <v>2115832960.23964</v>
      </c>
      <c r="K2727" s="61">
        <v>153.45405123339947</v>
      </c>
      <c r="L2727" s="61">
        <v>16908.847956487629</v>
      </c>
      <c r="M2727" s="61">
        <v>39.901620370370367</v>
      </c>
      <c r="N2727" s="60">
        <v>54.685000000000002</v>
      </c>
    </row>
    <row r="2728" spans="1:14" hidden="1" x14ac:dyDescent="0.4">
      <c r="A2728" s="36">
        <v>121</v>
      </c>
      <c r="B2728" s="5" t="s">
        <v>203</v>
      </c>
      <c r="C2728" s="5">
        <v>2011</v>
      </c>
      <c r="D2728" s="5" t="s">
        <v>251</v>
      </c>
      <c r="E2728" s="5" t="s">
        <v>253</v>
      </c>
      <c r="F2728" s="60">
        <v>6.3198357137987964</v>
      </c>
      <c r="G2728" s="61">
        <v>5398384</v>
      </c>
      <c r="H2728" s="61">
        <v>1.6768312709334054</v>
      </c>
      <c r="I2728" s="61">
        <v>100.886116856584</v>
      </c>
      <c r="J2728" s="61">
        <v>5431592591.9149704</v>
      </c>
      <c r="K2728" s="61">
        <v>167.99417534203053</v>
      </c>
      <c r="L2728" s="61">
        <v>18509.740215754096</v>
      </c>
      <c r="M2728" s="61">
        <v>41.369863013698627</v>
      </c>
      <c r="N2728" s="60">
        <v>54.42</v>
      </c>
    </row>
    <row r="2729" spans="1:14" hidden="1" x14ac:dyDescent="0.4">
      <c r="A2729" s="36">
        <v>121</v>
      </c>
      <c r="B2729" s="5" t="s">
        <v>203</v>
      </c>
      <c r="C2729" s="5">
        <v>2012</v>
      </c>
      <c r="D2729" s="5" t="s">
        <v>251</v>
      </c>
      <c r="E2729" s="5" t="s">
        <v>253</v>
      </c>
      <c r="F2729" s="60">
        <v>5.9818081252257249</v>
      </c>
      <c r="G2729" s="61">
        <v>5407579</v>
      </c>
      <c r="H2729" s="61">
        <v>1.2603676526169068</v>
      </c>
      <c r="I2729" s="61">
        <v>100.108387438641</v>
      </c>
      <c r="J2729" s="61">
        <v>1776566141.06019</v>
      </c>
      <c r="K2729" s="61">
        <v>176.16647782339473</v>
      </c>
      <c r="L2729" s="61">
        <v>17498.353900259353</v>
      </c>
      <c r="M2729" s="61">
        <v>41.357234314980786</v>
      </c>
      <c r="N2729" s="60">
        <v>54.28</v>
      </c>
    </row>
    <row r="2730" spans="1:14" hidden="1" x14ac:dyDescent="0.4">
      <c r="A2730" s="36">
        <v>121</v>
      </c>
      <c r="B2730" s="5" t="s">
        <v>203</v>
      </c>
      <c r="C2730" s="5">
        <v>2013</v>
      </c>
      <c r="D2730" s="5" t="s">
        <v>251</v>
      </c>
      <c r="E2730" s="5" t="s">
        <v>253</v>
      </c>
      <c r="F2730" s="60">
        <v>6.0812876508319276</v>
      </c>
      <c r="G2730" s="61">
        <v>5413393</v>
      </c>
      <c r="H2730" s="61">
        <v>0.50937911951882597</v>
      </c>
      <c r="I2730" s="61">
        <v>101.39952014091401</v>
      </c>
      <c r="J2730" s="61">
        <v>1003901609.24339</v>
      </c>
      <c r="K2730" s="61">
        <v>181.35068314595213</v>
      </c>
      <c r="L2730" s="61">
        <v>18276.009551654624</v>
      </c>
      <c r="M2730" s="61">
        <v>39.804908747640027</v>
      </c>
      <c r="N2730" s="60">
        <v>54.14</v>
      </c>
    </row>
    <row r="2731" spans="1:14" hidden="1" x14ac:dyDescent="0.4">
      <c r="A2731" s="36">
        <v>121</v>
      </c>
      <c r="B2731" s="5" t="s">
        <v>203</v>
      </c>
      <c r="C2731" s="5">
        <v>2014</v>
      </c>
      <c r="D2731" s="5" t="s">
        <v>251</v>
      </c>
      <c r="E2731" s="5" t="s">
        <v>253</v>
      </c>
      <c r="F2731" s="60">
        <v>5.6172857847038999</v>
      </c>
      <c r="G2731" s="61">
        <v>5418649</v>
      </c>
      <c r="H2731" s="61">
        <v>-0.19278059413019832</v>
      </c>
      <c r="I2731" s="61">
        <v>101.36614962854701</v>
      </c>
      <c r="J2731" s="61">
        <v>-362908482.68211401</v>
      </c>
      <c r="K2731" s="61">
        <v>178.03349674473773</v>
      </c>
      <c r="L2731" s="61">
        <v>18719.988140937126</v>
      </c>
      <c r="M2731" s="61">
        <v>38.663484486873514</v>
      </c>
      <c r="N2731" s="60">
        <v>54</v>
      </c>
    </row>
    <row r="2732" spans="1:14" hidden="1" x14ac:dyDescent="0.4">
      <c r="A2732" s="36">
        <v>121</v>
      </c>
      <c r="B2732" s="5" t="s">
        <v>203</v>
      </c>
      <c r="C2732" s="5">
        <v>2015</v>
      </c>
      <c r="D2732" s="5" t="s">
        <v>251</v>
      </c>
      <c r="E2732" s="5" t="s">
        <v>253</v>
      </c>
      <c r="F2732" s="60">
        <v>5.6701379715074358</v>
      </c>
      <c r="G2732" s="61">
        <v>5423801</v>
      </c>
      <c r="H2732" s="61">
        <v>-0.216504525651942</v>
      </c>
      <c r="I2732" s="61">
        <v>97.596077863657001</v>
      </c>
      <c r="J2732" s="61">
        <v>1520387925.9342</v>
      </c>
      <c r="K2732" s="61">
        <v>180.1880319868016</v>
      </c>
      <c r="L2732" s="61">
        <v>16390.882174850707</v>
      </c>
      <c r="M2732" s="63">
        <f t="shared" ref="M2732:M2739" si="118">(M2731+M2730+M2729)/3</f>
        <v>39.94187584983144</v>
      </c>
      <c r="N2732" s="60">
        <v>53.889000000000003</v>
      </c>
    </row>
    <row r="2733" spans="1:14" hidden="1" x14ac:dyDescent="0.4">
      <c r="A2733" s="36">
        <v>121</v>
      </c>
      <c r="B2733" s="5" t="s">
        <v>203</v>
      </c>
      <c r="C2733" s="5">
        <v>2016</v>
      </c>
      <c r="D2733" s="5" t="s">
        <v>251</v>
      </c>
      <c r="E2733" s="5" t="s">
        <v>253</v>
      </c>
      <c r="F2733" s="60">
        <v>5.7998474625644336</v>
      </c>
      <c r="G2733" s="61">
        <v>5430798</v>
      </c>
      <c r="H2733" s="61">
        <v>-0.51229585589450721</v>
      </c>
      <c r="I2733" s="61">
        <v>98.249834984135106</v>
      </c>
      <c r="J2733" s="61">
        <v>4742874363.7174902</v>
      </c>
      <c r="K2733" s="61">
        <v>184.033445461284</v>
      </c>
      <c r="L2733" s="61">
        <v>16563.440497122891</v>
      </c>
      <c r="M2733" s="63">
        <f t="shared" si="118"/>
        <v>39.470089694781663</v>
      </c>
      <c r="N2733" s="60">
        <v>53.805999999999997</v>
      </c>
    </row>
    <row r="2734" spans="1:14" hidden="1" x14ac:dyDescent="0.4">
      <c r="A2734" s="36">
        <v>121</v>
      </c>
      <c r="B2734" s="5" t="s">
        <v>203</v>
      </c>
      <c r="C2734" s="5">
        <v>2017</v>
      </c>
      <c r="D2734" s="5" t="s">
        <v>251</v>
      </c>
      <c r="E2734" s="5" t="s">
        <v>253</v>
      </c>
      <c r="F2734" s="60">
        <v>6.1730222207841106</v>
      </c>
      <c r="G2734" s="61">
        <v>5439232</v>
      </c>
      <c r="H2734" s="61">
        <v>1.2158019881251931</v>
      </c>
      <c r="I2734" s="61">
        <v>98.424626695081798</v>
      </c>
      <c r="J2734" s="61">
        <v>4225581974.3323202</v>
      </c>
      <c r="K2734" s="61">
        <v>188.05911339637353</v>
      </c>
      <c r="L2734" s="61">
        <v>17585.197002256966</v>
      </c>
      <c r="M2734" s="63">
        <f t="shared" si="118"/>
        <v>39.358483343828873</v>
      </c>
      <c r="N2734" s="60">
        <v>53.750999999999998</v>
      </c>
    </row>
    <row r="2735" spans="1:14" hidden="1" x14ac:dyDescent="0.4">
      <c r="A2735" s="36">
        <v>121</v>
      </c>
      <c r="B2735" s="5" t="s">
        <v>203</v>
      </c>
      <c r="C2735" s="5">
        <v>2018</v>
      </c>
      <c r="D2735" s="5" t="s">
        <v>251</v>
      </c>
      <c r="E2735" s="5" t="s">
        <v>253</v>
      </c>
      <c r="F2735" s="60">
        <v>6.0595718086917909</v>
      </c>
      <c r="G2735" s="61">
        <v>5446771</v>
      </c>
      <c r="H2735" s="61">
        <v>2.0347877952904696</v>
      </c>
      <c r="I2735" s="61">
        <v>100.591027385093</v>
      </c>
      <c r="J2735" s="61">
        <v>2250850832.0703902</v>
      </c>
      <c r="K2735" s="61">
        <v>189.80402970611539</v>
      </c>
      <c r="L2735" s="61">
        <v>19486.393684550509</v>
      </c>
      <c r="M2735" s="63">
        <f t="shared" si="118"/>
        <v>39.590149629480656</v>
      </c>
      <c r="N2735" s="60">
        <v>53.725999999999999</v>
      </c>
    </row>
    <row r="2736" spans="1:14" hidden="1" x14ac:dyDescent="0.4">
      <c r="A2736" s="36">
        <v>121</v>
      </c>
      <c r="B2736" s="5" t="s">
        <v>203</v>
      </c>
      <c r="C2736" s="5">
        <v>2019</v>
      </c>
      <c r="D2736" s="5" t="s">
        <v>251</v>
      </c>
      <c r="E2736" s="5" t="s">
        <v>253</v>
      </c>
      <c r="F2736" s="60">
        <v>5.6897072997849163</v>
      </c>
      <c r="G2736" s="61">
        <v>5454147</v>
      </c>
      <c r="H2736" s="61">
        <v>2.4943182211371919</v>
      </c>
      <c r="I2736" s="61">
        <v>100.815346507543</v>
      </c>
      <c r="J2736" s="61">
        <v>2279811254.2814398</v>
      </c>
      <c r="K2736" s="61">
        <v>183.49344709580564</v>
      </c>
      <c r="L2736" s="61">
        <v>19381.890546874612</v>
      </c>
      <c r="M2736" s="63">
        <f t="shared" si="118"/>
        <v>39.4729075560304</v>
      </c>
      <c r="N2736" s="60">
        <v>53.728999999999999</v>
      </c>
    </row>
    <row r="2737" spans="1:14" hidden="1" x14ac:dyDescent="0.4">
      <c r="A2737" s="36">
        <v>121</v>
      </c>
      <c r="B2737" s="5" t="s">
        <v>203</v>
      </c>
      <c r="C2737" s="5">
        <v>2020</v>
      </c>
      <c r="D2737" s="5" t="s">
        <v>251</v>
      </c>
      <c r="E2737" s="5" t="s">
        <v>253</v>
      </c>
      <c r="F2737" s="60">
        <v>5.3190548079285165</v>
      </c>
      <c r="G2737" s="61">
        <v>5458827</v>
      </c>
      <c r="H2737" s="61">
        <v>2.3707975298389243</v>
      </c>
      <c r="I2737" s="61">
        <v>103.13720307747199</v>
      </c>
      <c r="J2737" s="61">
        <v>-1141703441.49018</v>
      </c>
      <c r="K2737" s="61">
        <v>168.48923660195717</v>
      </c>
      <c r="L2737" s="61">
        <v>19552.091109591129</v>
      </c>
      <c r="M2737" s="63">
        <f t="shared" si="118"/>
        <v>39.473846843113307</v>
      </c>
      <c r="N2737" s="60">
        <v>53.76</v>
      </c>
    </row>
    <row r="2738" spans="1:14" hidden="1" x14ac:dyDescent="0.4">
      <c r="A2738" s="36">
        <v>121</v>
      </c>
      <c r="B2738" s="5" t="s">
        <v>203</v>
      </c>
      <c r="C2738" s="5">
        <v>2021</v>
      </c>
      <c r="D2738" s="5" t="s">
        <v>251</v>
      </c>
      <c r="E2738" s="5" t="s">
        <v>253</v>
      </c>
      <c r="F2738" s="60">
        <f>(F2735+F2736+F2737)/3</f>
        <v>5.6894446388017412</v>
      </c>
      <c r="G2738" s="61">
        <v>5447247</v>
      </c>
      <c r="H2738" s="61">
        <v>2.3860986404442173</v>
      </c>
      <c r="I2738" s="61">
        <v>103.715442604861</v>
      </c>
      <c r="J2738" s="61">
        <v>2719672546.6337099</v>
      </c>
      <c r="K2738" s="61">
        <v>184.18067633267532</v>
      </c>
      <c r="L2738" s="61">
        <v>21768.148670802584</v>
      </c>
      <c r="M2738" s="63">
        <f t="shared" si="118"/>
        <v>39.512301342874792</v>
      </c>
      <c r="N2738" s="60">
        <v>53.82</v>
      </c>
    </row>
    <row r="2739" spans="1:14" hidden="1" x14ac:dyDescent="0.4">
      <c r="A2739" s="36">
        <v>121</v>
      </c>
      <c r="B2739" s="5" t="s">
        <v>203</v>
      </c>
      <c r="C2739" s="5">
        <v>2022</v>
      </c>
      <c r="D2739" s="5" t="s">
        <v>251</v>
      </c>
      <c r="E2739" s="5" t="s">
        <v>253</v>
      </c>
      <c r="F2739" s="60">
        <f>(F2736+F2737+F2738)/3</f>
        <v>5.5660689155050589</v>
      </c>
      <c r="G2739" s="61">
        <v>5431752</v>
      </c>
      <c r="H2739" s="61">
        <v>7.4840606748369396</v>
      </c>
      <c r="I2739" s="61">
        <v>106.15155697693299</v>
      </c>
      <c r="J2739" s="61">
        <v>4049276966.1162701</v>
      </c>
      <c r="K2739" s="61">
        <v>204.12146875507088</v>
      </c>
      <c r="L2739" s="61">
        <v>21256.808427366606</v>
      </c>
      <c r="M2739" s="63">
        <f t="shared" si="118"/>
        <v>39.486351914006171</v>
      </c>
      <c r="N2739" s="60">
        <v>53.908999999999999</v>
      </c>
    </row>
    <row r="2740" spans="1:14" hidden="1" x14ac:dyDescent="0.4">
      <c r="A2740" s="36">
        <v>122</v>
      </c>
      <c r="B2740" s="5" t="s">
        <v>204</v>
      </c>
      <c r="C2740" s="5">
        <v>2000</v>
      </c>
      <c r="D2740" s="5" t="s">
        <v>251</v>
      </c>
      <c r="E2740" s="5" t="s">
        <v>248</v>
      </c>
      <c r="F2740" s="60">
        <v>7.3113365260127967</v>
      </c>
      <c r="G2740" s="61">
        <v>1988925</v>
      </c>
      <c r="H2740" s="61">
        <v>5.5652676553852132</v>
      </c>
      <c r="I2740" s="61" t="e">
        <f>(#REF!+#REF!+#REF!)/3</f>
        <v>#REF!</v>
      </c>
      <c r="J2740" s="61">
        <v>135800000</v>
      </c>
      <c r="K2740" s="61">
        <v>103.9477705602287</v>
      </c>
      <c r="L2740" s="61">
        <v>10201.303536672682</v>
      </c>
      <c r="M2740" s="61">
        <v>40.327169274537702</v>
      </c>
      <c r="N2740" s="60">
        <v>50.753999999999998</v>
      </c>
    </row>
    <row r="2741" spans="1:14" hidden="1" x14ac:dyDescent="0.4">
      <c r="A2741" s="36">
        <v>122</v>
      </c>
      <c r="B2741" s="5" t="s">
        <v>204</v>
      </c>
      <c r="C2741" s="5">
        <v>2001</v>
      </c>
      <c r="D2741" s="5" t="s">
        <v>251</v>
      </c>
      <c r="E2741" s="5" t="s">
        <v>248</v>
      </c>
      <c r="F2741" s="60">
        <v>7.7207011836992869</v>
      </c>
      <c r="G2741" s="61">
        <v>1992060</v>
      </c>
      <c r="H2741" s="61">
        <v>8.6752184537535157</v>
      </c>
      <c r="I2741" s="61" t="e">
        <f>(#REF!+#REF!+I2740)/3</f>
        <v>#REF!</v>
      </c>
      <c r="J2741" s="61">
        <v>501200000</v>
      </c>
      <c r="K2741" s="61">
        <v>104.53407656302325</v>
      </c>
      <c r="L2741" s="61">
        <v>10479.759630927281</v>
      </c>
      <c r="M2741" s="61">
        <v>41.397849462365585</v>
      </c>
      <c r="N2741" s="60">
        <v>50.78</v>
      </c>
    </row>
    <row r="2742" spans="1:14" hidden="1" x14ac:dyDescent="0.4">
      <c r="A2742" s="36">
        <v>122</v>
      </c>
      <c r="B2742" s="5" t="s">
        <v>204</v>
      </c>
      <c r="C2742" s="5">
        <v>2002</v>
      </c>
      <c r="D2742" s="5" t="s">
        <v>251</v>
      </c>
      <c r="E2742" s="5" t="s">
        <v>248</v>
      </c>
      <c r="F2742" s="60">
        <v>7.7835881134903957</v>
      </c>
      <c r="G2742" s="61">
        <v>1994530</v>
      </c>
      <c r="H2742" s="61">
        <v>7.5816865413942622</v>
      </c>
      <c r="I2742" s="61" t="e">
        <f>(#REF!+I2740+I2741)/3</f>
        <v>#REF!</v>
      </c>
      <c r="J2742" s="61">
        <v>1849800000</v>
      </c>
      <c r="K2742" s="61">
        <v>103.65128055301767</v>
      </c>
      <c r="L2742" s="61">
        <v>11777.155657881414</v>
      </c>
      <c r="M2742" s="61">
        <v>42.942345924453278</v>
      </c>
      <c r="N2742" s="60">
        <v>50.856999999999999</v>
      </c>
    </row>
    <row r="2743" spans="1:14" hidden="1" x14ac:dyDescent="0.4">
      <c r="A2743" s="36">
        <v>122</v>
      </c>
      <c r="B2743" s="5" t="s">
        <v>204</v>
      </c>
      <c r="C2743" s="5">
        <v>2003</v>
      </c>
      <c r="D2743" s="5" t="s">
        <v>251</v>
      </c>
      <c r="E2743" s="5" t="s">
        <v>248</v>
      </c>
      <c r="F2743" s="60">
        <v>7.7229769713684151</v>
      </c>
      <c r="G2743" s="61">
        <v>1995733</v>
      </c>
      <c r="H2743" s="61">
        <v>5.6404510467467475</v>
      </c>
      <c r="I2743" s="61" t="e">
        <f t="shared" ref="I2743" si="119">(I2740+I2741+I2742)/3</f>
        <v>#REF!</v>
      </c>
      <c r="J2743" s="61">
        <v>535600000</v>
      </c>
      <c r="K2743" s="61">
        <v>102.32462585916846</v>
      </c>
      <c r="L2743" s="61">
        <v>14849.037241503169</v>
      </c>
      <c r="M2743" s="61">
        <v>41.282565130260515</v>
      </c>
      <c r="N2743" s="60">
        <v>51.082000000000001</v>
      </c>
    </row>
    <row r="2744" spans="1:14" hidden="1" x14ac:dyDescent="0.4">
      <c r="A2744" s="36">
        <v>122</v>
      </c>
      <c r="B2744" s="5" t="s">
        <v>204</v>
      </c>
      <c r="C2744" s="5">
        <v>2004</v>
      </c>
      <c r="D2744" s="5" t="s">
        <v>251</v>
      </c>
      <c r="E2744" s="5" t="s">
        <v>248</v>
      </c>
      <c r="F2744" s="60">
        <v>7.8615451484517864</v>
      </c>
      <c r="G2744" s="61">
        <v>1997012</v>
      </c>
      <c r="H2744" s="61">
        <v>3.3609420950912181</v>
      </c>
      <c r="I2744" s="61">
        <f>(I2583+I2698+I2721)/3</f>
        <v>90.580628867091363</v>
      </c>
      <c r="J2744" s="61">
        <v>763100000</v>
      </c>
      <c r="K2744" s="61">
        <v>111.55654103857478</v>
      </c>
      <c r="L2744" s="61">
        <v>17233.138561127915</v>
      </c>
      <c r="M2744" s="61">
        <v>41.01049868766404</v>
      </c>
      <c r="N2744" s="60">
        <v>51.308</v>
      </c>
    </row>
    <row r="2745" spans="1:14" hidden="1" x14ac:dyDescent="0.4">
      <c r="A2745" s="36">
        <v>122</v>
      </c>
      <c r="B2745" s="5" t="s">
        <v>204</v>
      </c>
      <c r="C2745" s="5">
        <v>2005</v>
      </c>
      <c r="D2745" s="5" t="s">
        <v>251</v>
      </c>
      <c r="E2745" s="5" t="s">
        <v>248</v>
      </c>
      <c r="F2745" s="60">
        <v>7.956364341651029</v>
      </c>
      <c r="G2745" s="61">
        <v>2000474</v>
      </c>
      <c r="H2745" s="61">
        <v>1.5205751526317073</v>
      </c>
      <c r="I2745" s="61">
        <f>(I2584+I2722+I2699)/3</f>
        <v>89.635067812895159</v>
      </c>
      <c r="J2745" s="61">
        <v>970800000</v>
      </c>
      <c r="K2745" s="61">
        <v>120.26261780462941</v>
      </c>
      <c r="L2745" s="61">
        <v>18098.908544000278</v>
      </c>
      <c r="M2745" s="61">
        <v>40.841423948220061</v>
      </c>
      <c r="N2745" s="60">
        <v>51.533000000000001</v>
      </c>
    </row>
    <row r="2746" spans="1:14" hidden="1" x14ac:dyDescent="0.4">
      <c r="A2746" s="36">
        <v>122</v>
      </c>
      <c r="B2746" s="5" t="s">
        <v>204</v>
      </c>
      <c r="C2746" s="5">
        <v>2006</v>
      </c>
      <c r="D2746" s="5" t="s">
        <v>251</v>
      </c>
      <c r="E2746" s="5" t="s">
        <v>248</v>
      </c>
      <c r="F2746" s="60">
        <v>8.1189694588782135</v>
      </c>
      <c r="G2746" s="61">
        <v>2006868</v>
      </c>
      <c r="H2746" s="61">
        <v>2.2210908789365646</v>
      </c>
      <c r="I2746" s="61" t="e">
        <f>(I2743+I2744+I2745)/3</f>
        <v>#REF!</v>
      </c>
      <c r="J2746" s="61">
        <v>692021551.71870303</v>
      </c>
      <c r="K2746" s="61">
        <v>129.78839345909853</v>
      </c>
      <c r="L2746" s="61">
        <v>19672.965555414557</v>
      </c>
      <c r="M2746" s="61">
        <v>40.796963946869063</v>
      </c>
      <c r="N2746" s="60">
        <v>51.758000000000003</v>
      </c>
    </row>
    <row r="2747" spans="1:14" hidden="1" x14ac:dyDescent="0.4">
      <c r="A2747" s="36">
        <v>122</v>
      </c>
      <c r="B2747" s="5" t="s">
        <v>204</v>
      </c>
      <c r="C2747" s="5">
        <v>2007</v>
      </c>
      <c r="D2747" s="5" t="s">
        <v>251</v>
      </c>
      <c r="E2747" s="5" t="s">
        <v>248</v>
      </c>
      <c r="F2747" s="60">
        <v>8.0685905014662147</v>
      </c>
      <c r="G2747" s="61">
        <v>2018122</v>
      </c>
      <c r="H2747" s="61">
        <v>4.1774845236276263</v>
      </c>
      <c r="I2747" s="61" t="e">
        <f t="shared" ref="I2747:I2762" si="120">(I2744+I2745+I2746)/3</f>
        <v>#REF!</v>
      </c>
      <c r="J2747" s="61">
        <v>1884506372.6751599</v>
      </c>
      <c r="K2747" s="61">
        <v>137.1271482342658</v>
      </c>
      <c r="L2747" s="61">
        <v>23817.88673202007</v>
      </c>
      <c r="M2747" s="61">
        <v>41.624365482233507</v>
      </c>
      <c r="N2747" s="60">
        <v>51.982999999999997</v>
      </c>
    </row>
    <row r="2748" spans="1:14" hidden="1" x14ac:dyDescent="0.4">
      <c r="A2748" s="36">
        <v>122</v>
      </c>
      <c r="B2748" s="5" t="s">
        <v>204</v>
      </c>
      <c r="C2748" s="5">
        <v>2008</v>
      </c>
      <c r="D2748" s="5" t="s">
        <v>251</v>
      </c>
      <c r="E2748" s="5" t="s">
        <v>248</v>
      </c>
      <c r="F2748" s="60">
        <v>8.588513621818656</v>
      </c>
      <c r="G2748" s="61">
        <v>2021316</v>
      </c>
      <c r="H2748" s="61">
        <v>4.465617843915652</v>
      </c>
      <c r="I2748" s="61" t="e">
        <f t="shared" si="120"/>
        <v>#REF!</v>
      </c>
      <c r="J2748" s="61">
        <v>1080741791.9219699</v>
      </c>
      <c r="K2748" s="61">
        <v>134.73152161892975</v>
      </c>
      <c r="L2748" s="61">
        <v>27595.599965399237</v>
      </c>
      <c r="M2748" s="61">
        <v>37.976190476190467</v>
      </c>
      <c r="N2748" s="60">
        <v>52.209000000000003</v>
      </c>
    </row>
    <row r="2749" spans="1:14" hidden="1" x14ac:dyDescent="0.4">
      <c r="A2749" s="36">
        <v>122</v>
      </c>
      <c r="B2749" s="5" t="s">
        <v>204</v>
      </c>
      <c r="C2749" s="5">
        <v>2009</v>
      </c>
      <c r="D2749" s="5" t="s">
        <v>251</v>
      </c>
      <c r="E2749" s="5" t="s">
        <v>248</v>
      </c>
      <c r="F2749" s="60">
        <v>7.6037827706358243</v>
      </c>
      <c r="G2749" s="61">
        <v>2039669</v>
      </c>
      <c r="H2749" s="61">
        <v>3.3996808905103677</v>
      </c>
      <c r="I2749" s="61" t="e">
        <f t="shared" si="120"/>
        <v>#REF!</v>
      </c>
      <c r="J2749" s="61">
        <v>-346971372.90093702</v>
      </c>
      <c r="K2749" s="61">
        <v>113.1218716838128</v>
      </c>
      <c r="L2749" s="61">
        <v>24792.12798055042</v>
      </c>
      <c r="M2749" s="61">
        <v>40.410052910052904</v>
      </c>
      <c r="N2749" s="60">
        <v>52.433</v>
      </c>
    </row>
    <row r="2750" spans="1:14" hidden="1" x14ac:dyDescent="0.4">
      <c r="A2750" s="36">
        <v>122</v>
      </c>
      <c r="B2750" s="5" t="s">
        <v>204</v>
      </c>
      <c r="C2750" s="5">
        <v>2010</v>
      </c>
      <c r="D2750" s="5" t="s">
        <v>251</v>
      </c>
      <c r="E2750" s="5" t="s">
        <v>248</v>
      </c>
      <c r="F2750" s="60">
        <v>7.7015185618547068</v>
      </c>
      <c r="G2750" s="61">
        <v>2048583</v>
      </c>
      <c r="H2750" s="61">
        <v>-1.0293178854486484</v>
      </c>
      <c r="I2750" s="61" t="e">
        <f t="shared" si="120"/>
        <v>#REF!</v>
      </c>
      <c r="J2750" s="61">
        <v>319143932.57503998</v>
      </c>
      <c r="K2750" s="61">
        <v>127.49148063262396</v>
      </c>
      <c r="L2750" s="61">
        <v>23532.480854546822</v>
      </c>
      <c r="M2750" s="61">
        <v>40.258899676375407</v>
      </c>
      <c r="N2750" s="60">
        <v>52.658000000000001</v>
      </c>
    </row>
    <row r="2751" spans="1:14" hidden="1" x14ac:dyDescent="0.4">
      <c r="A2751" s="36">
        <v>122</v>
      </c>
      <c r="B2751" s="5" t="s">
        <v>204</v>
      </c>
      <c r="C2751" s="5">
        <v>2011</v>
      </c>
      <c r="D2751" s="5" t="s">
        <v>251</v>
      </c>
      <c r="E2751" s="5" t="s">
        <v>248</v>
      </c>
      <c r="F2751" s="60">
        <v>7.6483199153564101</v>
      </c>
      <c r="G2751" s="61">
        <v>2052843</v>
      </c>
      <c r="H2751" s="61">
        <v>1.0400150071206156</v>
      </c>
      <c r="I2751" s="61" t="e">
        <f t="shared" si="120"/>
        <v>#REF!</v>
      </c>
      <c r="J2751" s="61">
        <v>875946337.67601097</v>
      </c>
      <c r="K2751" s="61">
        <v>139.27790627857217</v>
      </c>
      <c r="L2751" s="61">
        <v>25128.015043130395</v>
      </c>
      <c r="M2751" s="61">
        <v>40.829552819183412</v>
      </c>
      <c r="N2751" s="60">
        <v>52.883000000000003</v>
      </c>
    </row>
    <row r="2752" spans="1:14" hidden="1" x14ac:dyDescent="0.4">
      <c r="A2752" s="36">
        <v>122</v>
      </c>
      <c r="B2752" s="5" t="s">
        <v>204</v>
      </c>
      <c r="C2752" s="5">
        <v>2012</v>
      </c>
      <c r="D2752" s="5" t="s">
        <v>251</v>
      </c>
      <c r="E2752" s="5" t="s">
        <v>248</v>
      </c>
      <c r="F2752" s="60">
        <v>7.3516923096367375</v>
      </c>
      <c r="G2752" s="61">
        <v>2057159</v>
      </c>
      <c r="H2752" s="61">
        <v>0.47904426087606566</v>
      </c>
      <c r="I2752" s="61" t="e">
        <f t="shared" si="120"/>
        <v>#REF!</v>
      </c>
      <c r="J2752" s="61">
        <v>33537889.491790801</v>
      </c>
      <c r="K2752" s="61">
        <v>142.38443084530411</v>
      </c>
      <c r="L2752" s="61">
        <v>22641.805122502992</v>
      </c>
      <c r="M2752" s="61">
        <v>40.484196368527236</v>
      </c>
      <c r="N2752" s="60">
        <v>53.107999999999997</v>
      </c>
    </row>
    <row r="2753" spans="1:14" hidden="1" x14ac:dyDescent="0.4">
      <c r="A2753" s="36">
        <v>122</v>
      </c>
      <c r="B2753" s="5" t="s">
        <v>204</v>
      </c>
      <c r="C2753" s="5">
        <v>2013</v>
      </c>
      <c r="D2753" s="5" t="s">
        <v>251</v>
      </c>
      <c r="E2753" s="5" t="s">
        <v>248</v>
      </c>
      <c r="F2753" s="60">
        <v>7.0623455972053728</v>
      </c>
      <c r="G2753" s="61">
        <v>2059953</v>
      </c>
      <c r="H2753" s="61">
        <v>1.600355935022364</v>
      </c>
      <c r="I2753" s="61" t="e">
        <f t="shared" si="120"/>
        <v>#REF!</v>
      </c>
      <c r="J2753" s="61">
        <v>104022716.62864999</v>
      </c>
      <c r="K2753" s="61">
        <v>143.75635401146965</v>
      </c>
      <c r="L2753" s="61">
        <v>23503.282485025542</v>
      </c>
      <c r="M2753" s="61">
        <v>40.85794655414908</v>
      </c>
      <c r="N2753" s="60">
        <v>53.332000000000001</v>
      </c>
    </row>
    <row r="2754" spans="1:14" hidden="1" x14ac:dyDescent="0.4">
      <c r="A2754" s="36">
        <v>122</v>
      </c>
      <c r="B2754" s="5" t="s">
        <v>204</v>
      </c>
      <c r="C2754" s="5">
        <v>2014</v>
      </c>
      <c r="D2754" s="5" t="s">
        <v>251</v>
      </c>
      <c r="E2754" s="5" t="s">
        <v>248</v>
      </c>
      <c r="F2754" s="60">
        <v>6.3592760356550508</v>
      </c>
      <c r="G2754" s="61">
        <v>2061980</v>
      </c>
      <c r="H2754" s="61">
        <v>0.45603161568168105</v>
      </c>
      <c r="I2754" s="61" t="e">
        <f t="shared" si="120"/>
        <v>#REF!</v>
      </c>
      <c r="J2754" s="61">
        <v>1019380613.4972</v>
      </c>
      <c r="K2754" s="61">
        <v>145.54975021185464</v>
      </c>
      <c r="L2754" s="61">
        <v>24247.17331840832</v>
      </c>
      <c r="M2754" s="61">
        <v>35.658307210031346</v>
      </c>
      <c r="N2754" s="60">
        <v>53.557000000000002</v>
      </c>
    </row>
    <row r="2755" spans="1:14" hidden="1" x14ac:dyDescent="0.4">
      <c r="A2755" s="36">
        <v>122</v>
      </c>
      <c r="B2755" s="5" t="s">
        <v>204</v>
      </c>
      <c r="C2755" s="5">
        <v>2015</v>
      </c>
      <c r="D2755" s="5" t="s">
        <v>251</v>
      </c>
      <c r="E2755" s="5" t="s">
        <v>248</v>
      </c>
      <c r="F2755" s="60">
        <v>6.3675806178826493</v>
      </c>
      <c r="G2755" s="61">
        <v>2063531</v>
      </c>
      <c r="H2755" s="61">
        <v>1.0050434853404511</v>
      </c>
      <c r="I2755" s="61" t="e">
        <f t="shared" si="120"/>
        <v>#REF!</v>
      </c>
      <c r="J2755" s="61">
        <v>1730147099.2822499</v>
      </c>
      <c r="K2755" s="61">
        <v>146.29585669607377</v>
      </c>
      <c r="L2755" s="61">
        <v>20890.166430417266</v>
      </c>
      <c r="M2755" s="63">
        <f t="shared" ref="M2755:M2761" si="121">(M2754+M2753+M2752)/3</f>
        <v>39.000150044235887</v>
      </c>
      <c r="N2755" s="60">
        <v>53.780999999999999</v>
      </c>
    </row>
    <row r="2756" spans="1:14" hidden="1" x14ac:dyDescent="0.4">
      <c r="A2756" s="36">
        <v>122</v>
      </c>
      <c r="B2756" s="5" t="s">
        <v>204</v>
      </c>
      <c r="C2756" s="5">
        <v>2016</v>
      </c>
      <c r="D2756" s="5" t="s">
        <v>251</v>
      </c>
      <c r="E2756" s="5" t="s">
        <v>248</v>
      </c>
      <c r="F2756" s="60">
        <v>6.7325507180967747</v>
      </c>
      <c r="G2756" s="61">
        <v>2065042</v>
      </c>
      <c r="H2756" s="61">
        <v>0.87411542632634109</v>
      </c>
      <c r="I2756" s="61" t="e">
        <f t="shared" si="120"/>
        <v>#REF!</v>
      </c>
      <c r="J2756" s="61">
        <v>1446274234.6846499</v>
      </c>
      <c r="K2756" s="61">
        <v>146.65777452866817</v>
      </c>
      <c r="L2756" s="61">
        <v>21678.359467062946</v>
      </c>
      <c r="M2756" s="63">
        <f t="shared" si="121"/>
        <v>38.505467936138771</v>
      </c>
      <c r="N2756" s="60">
        <v>54.02</v>
      </c>
    </row>
    <row r="2757" spans="1:14" hidden="1" x14ac:dyDescent="0.4">
      <c r="A2757" s="36">
        <v>122</v>
      </c>
      <c r="B2757" s="5" t="s">
        <v>204</v>
      </c>
      <c r="C2757" s="5">
        <v>2017</v>
      </c>
      <c r="D2757" s="5" t="s">
        <v>251</v>
      </c>
      <c r="E2757" s="5" t="s">
        <v>248</v>
      </c>
      <c r="F2757" s="60">
        <v>6.8349700056330178</v>
      </c>
      <c r="G2757" s="61">
        <v>2066388</v>
      </c>
      <c r="H2757" s="61">
        <v>1.4640640238877012</v>
      </c>
      <c r="I2757" s="61" t="e">
        <f t="shared" si="120"/>
        <v>#REF!</v>
      </c>
      <c r="J2757" s="61">
        <v>1196228604.6928</v>
      </c>
      <c r="K2757" s="61">
        <v>157.27443872416993</v>
      </c>
      <c r="L2757" s="61">
        <v>23514.025460414683</v>
      </c>
      <c r="M2757" s="63">
        <f t="shared" si="121"/>
        <v>37.721308396802009</v>
      </c>
      <c r="N2757" s="60">
        <v>54.273000000000003</v>
      </c>
    </row>
    <row r="2758" spans="1:14" hidden="1" x14ac:dyDescent="0.4">
      <c r="A2758" s="36">
        <v>122</v>
      </c>
      <c r="B2758" s="5" t="s">
        <v>204</v>
      </c>
      <c r="C2758" s="5">
        <v>2018</v>
      </c>
      <c r="D2758" s="5" t="s">
        <v>251</v>
      </c>
      <c r="E2758" s="5" t="s">
        <v>248</v>
      </c>
      <c r="F2758" s="60">
        <v>6.7857373616973673</v>
      </c>
      <c r="G2758" s="61">
        <v>2073894</v>
      </c>
      <c r="H2758" s="61">
        <v>2.1125914748453027</v>
      </c>
      <c r="I2758" s="61" t="e">
        <f t="shared" si="120"/>
        <v>#REF!</v>
      </c>
      <c r="J2758" s="61">
        <v>1538137615.3545201</v>
      </c>
      <c r="K2758" s="61">
        <v>161.14240343880888</v>
      </c>
      <c r="L2758" s="61">
        <v>26123.747127791055</v>
      </c>
      <c r="M2758" s="63">
        <f t="shared" si="121"/>
        <v>38.408975459058887</v>
      </c>
      <c r="N2758" s="60">
        <v>54.540999999999997</v>
      </c>
    </row>
    <row r="2759" spans="1:14" hidden="1" x14ac:dyDescent="0.4">
      <c r="A2759" s="36">
        <v>122</v>
      </c>
      <c r="B2759" s="5" t="s">
        <v>204</v>
      </c>
      <c r="C2759" s="5">
        <v>2019</v>
      </c>
      <c r="D2759" s="5" t="s">
        <v>251</v>
      </c>
      <c r="E2759" s="5" t="s">
        <v>248</v>
      </c>
      <c r="F2759" s="60">
        <v>6.5433337243851106</v>
      </c>
      <c r="G2759" s="61">
        <v>2088385</v>
      </c>
      <c r="H2759" s="61">
        <v>2.2948508197805211</v>
      </c>
      <c r="I2759" s="61" t="e">
        <f t="shared" si="120"/>
        <v>#REF!</v>
      </c>
      <c r="J2759" s="61">
        <v>2151537534.1224799</v>
      </c>
      <c r="K2759" s="61">
        <v>158.63846688054565</v>
      </c>
      <c r="L2759" s="61">
        <v>26042.446346803168</v>
      </c>
      <c r="M2759" s="63">
        <f t="shared" si="121"/>
        <v>38.211917263999887</v>
      </c>
      <c r="N2759" s="60">
        <v>54.822000000000003</v>
      </c>
    </row>
    <row r="2760" spans="1:14" hidden="1" x14ac:dyDescent="0.4">
      <c r="A2760" s="36">
        <v>122</v>
      </c>
      <c r="B2760" s="5" t="s">
        <v>204</v>
      </c>
      <c r="C2760" s="5">
        <v>2020</v>
      </c>
      <c r="D2760" s="5" t="s">
        <v>251</v>
      </c>
      <c r="E2760" s="5" t="s">
        <v>248</v>
      </c>
      <c r="F2760" s="60">
        <v>5.9347351788582579</v>
      </c>
      <c r="G2760" s="61">
        <v>2102419</v>
      </c>
      <c r="H2760" s="61">
        <v>1.1240580494795438</v>
      </c>
      <c r="I2760" s="61" t="e">
        <f t="shared" si="120"/>
        <v>#REF!</v>
      </c>
      <c r="J2760" s="61">
        <v>506269486.82000601</v>
      </c>
      <c r="K2760" s="61">
        <v>146.58629256522096</v>
      </c>
      <c r="L2760" s="61">
        <v>25558.429054450586</v>
      </c>
      <c r="M2760" s="63">
        <f t="shared" si="121"/>
        <v>38.114067039953596</v>
      </c>
      <c r="N2760" s="60">
        <v>55.118000000000002</v>
      </c>
    </row>
    <row r="2761" spans="1:14" hidden="1" x14ac:dyDescent="0.4">
      <c r="A2761" s="36">
        <v>122</v>
      </c>
      <c r="B2761" s="5" t="s">
        <v>204</v>
      </c>
      <c r="C2761" s="5">
        <v>2021</v>
      </c>
      <c r="D2761" s="5" t="s">
        <v>251</v>
      </c>
      <c r="E2761" s="5" t="s">
        <v>248</v>
      </c>
      <c r="F2761" s="60">
        <f>(F2758+F2759+F2760)/3</f>
        <v>6.4212687549802459</v>
      </c>
      <c r="G2761" s="61">
        <v>2108079</v>
      </c>
      <c r="H2761" s="61">
        <v>2.6764676910453034</v>
      </c>
      <c r="I2761" s="61" t="e">
        <f t="shared" si="120"/>
        <v>#REF!</v>
      </c>
      <c r="J2761" s="61">
        <v>2219247755.8067498</v>
      </c>
      <c r="K2761" s="61">
        <v>161.28564363151355</v>
      </c>
      <c r="L2761" s="61">
        <v>29331.064701004307</v>
      </c>
      <c r="M2761" s="63">
        <f t="shared" si="121"/>
        <v>38.244986587670788</v>
      </c>
      <c r="N2761" s="60">
        <v>55.427</v>
      </c>
    </row>
    <row r="2762" spans="1:14" hidden="1" x14ac:dyDescent="0.4">
      <c r="A2762" s="36">
        <v>122</v>
      </c>
      <c r="B2762" s="5" t="s">
        <v>204</v>
      </c>
      <c r="C2762" s="5">
        <v>2022</v>
      </c>
      <c r="D2762" s="5" t="s">
        <v>251</v>
      </c>
      <c r="E2762" s="5" t="s">
        <v>248</v>
      </c>
      <c r="F2762" s="60">
        <f>(F2759+F2760+F2761)/3</f>
        <v>6.2997792194078714</v>
      </c>
      <c r="G2762" s="61">
        <v>2111986</v>
      </c>
      <c r="H2762" s="61">
        <v>6.4826975026874152</v>
      </c>
      <c r="I2762" s="61" t="e">
        <f t="shared" si="120"/>
        <v>#REF!</v>
      </c>
      <c r="J2762" s="61">
        <v>2180392923.4660602</v>
      </c>
      <c r="K2762" s="61">
        <v>186.02683211138429</v>
      </c>
      <c r="L2762" s="61">
        <v>28439.334098968739</v>
      </c>
      <c r="M2762" s="61">
        <f>(M2760+M2759+M2761)/3</f>
        <v>38.190323630541421</v>
      </c>
      <c r="N2762" s="60">
        <v>55.750999999999998</v>
      </c>
    </row>
    <row r="2763" spans="1:14" hidden="1" x14ac:dyDescent="0.4">
      <c r="A2763" s="36">
        <v>123</v>
      </c>
      <c r="B2763" s="5" t="s">
        <v>205</v>
      </c>
      <c r="C2763" s="5">
        <v>2000</v>
      </c>
      <c r="D2763" s="5" t="s">
        <v>250</v>
      </c>
      <c r="E2763" s="5" t="s">
        <v>254</v>
      </c>
      <c r="F2763" s="60">
        <v>0.54746987055151664</v>
      </c>
      <c r="G2763" s="61">
        <v>429978</v>
      </c>
      <c r="H2763" s="61">
        <v>5.5590637944300454</v>
      </c>
      <c r="I2763" s="61">
        <v>113.433822132701</v>
      </c>
      <c r="J2763" s="61">
        <v>2004350.2916542599</v>
      </c>
      <c r="K2763" s="61">
        <v>58.552328089241421</v>
      </c>
      <c r="L2763" s="61">
        <v>976.42826895248641</v>
      </c>
      <c r="M2763" s="61">
        <f>(M2395+M2556+M2602)/3</f>
        <v>38.876661305249975</v>
      </c>
      <c r="N2763" s="60">
        <v>15.813000000000001</v>
      </c>
    </row>
    <row r="2764" spans="1:14" hidden="1" x14ac:dyDescent="0.4">
      <c r="A2764" s="36">
        <v>123</v>
      </c>
      <c r="B2764" s="5" t="s">
        <v>205</v>
      </c>
      <c r="C2764" s="5">
        <v>2001</v>
      </c>
      <c r="D2764" s="5" t="s">
        <v>250</v>
      </c>
      <c r="E2764" s="5" t="s">
        <v>254</v>
      </c>
      <c r="F2764" s="60">
        <v>0.55813531034639363</v>
      </c>
      <c r="G2764" s="61">
        <v>440395</v>
      </c>
      <c r="H2764" s="61">
        <v>9.9070022455981501</v>
      </c>
      <c r="I2764" s="61">
        <v>122.4003222675</v>
      </c>
      <c r="J2764" s="61">
        <v>-8617173.1074527502</v>
      </c>
      <c r="K2764" s="61">
        <v>45.110068567304225</v>
      </c>
      <c r="L2764" s="61">
        <v>929.86649026435919</v>
      </c>
      <c r="M2764" s="61">
        <f>(M2396+M2557+M2603)/3</f>
        <v>38.980462976636041</v>
      </c>
      <c r="N2764" s="60">
        <v>16.201000000000001</v>
      </c>
    </row>
    <row r="2765" spans="1:14" hidden="1" x14ac:dyDescent="0.4">
      <c r="A2765" s="36">
        <v>123</v>
      </c>
      <c r="B2765" s="5" t="s">
        <v>205</v>
      </c>
      <c r="C2765" s="5">
        <v>2002</v>
      </c>
      <c r="D2765" s="5" t="s">
        <v>250</v>
      </c>
      <c r="E2765" s="5" t="s">
        <v>254</v>
      </c>
      <c r="F2765" s="60">
        <v>0.57147927943916943</v>
      </c>
      <c r="G2765" s="61">
        <v>450760</v>
      </c>
      <c r="H2765" s="61">
        <v>11.279103555301305</v>
      </c>
      <c r="I2765" s="61">
        <v>102.281373131847</v>
      </c>
      <c r="J2765" s="61">
        <v>145800.74493511801</v>
      </c>
      <c r="K2765" s="61">
        <v>45.127510025258147</v>
      </c>
      <c r="L2765" s="61">
        <v>768.49485066385046</v>
      </c>
      <c r="M2765" s="61">
        <f>(M2558+M2604+M2397)/3</f>
        <v>37.369749330708174</v>
      </c>
      <c r="N2765" s="60">
        <v>16.597000000000001</v>
      </c>
    </row>
    <row r="2766" spans="1:14" hidden="1" x14ac:dyDescent="0.4">
      <c r="A2766" s="36">
        <v>123</v>
      </c>
      <c r="B2766" s="5" t="s">
        <v>205</v>
      </c>
      <c r="C2766" s="5">
        <v>2003</v>
      </c>
      <c r="D2766" s="5" t="s">
        <v>250</v>
      </c>
      <c r="E2766" s="5" t="s">
        <v>254</v>
      </c>
      <c r="F2766" s="60">
        <v>0.58302400610559901</v>
      </c>
      <c r="G2766" s="61">
        <v>461216</v>
      </c>
      <c r="H2766" s="61">
        <v>25.887081325784195</v>
      </c>
      <c r="I2766" s="61">
        <v>89.138245873618104</v>
      </c>
      <c r="J2766" s="61">
        <v>-1009361.6810563901</v>
      </c>
      <c r="K2766" s="61">
        <v>55.958532695374799</v>
      </c>
      <c r="L2766" s="61">
        <v>905.5821641234246</v>
      </c>
      <c r="M2766" s="61">
        <f>(M2398+M2559+M2605)/3</f>
        <v>36.550939263258748</v>
      </c>
      <c r="N2766" s="60">
        <v>17.001000000000001</v>
      </c>
    </row>
    <row r="2767" spans="1:14" hidden="1" x14ac:dyDescent="0.4">
      <c r="A2767" s="36">
        <v>123</v>
      </c>
      <c r="B2767" s="5" t="s">
        <v>205</v>
      </c>
      <c r="C2767" s="5">
        <v>2004</v>
      </c>
      <c r="D2767" s="5" t="s">
        <v>250</v>
      </c>
      <c r="E2767" s="5" t="s">
        <v>254</v>
      </c>
      <c r="F2767" s="60">
        <v>0.60684421929480592</v>
      </c>
      <c r="G2767" s="61">
        <v>471785</v>
      </c>
      <c r="H2767" s="61">
        <v>3.762837175502213</v>
      </c>
      <c r="I2767" s="61">
        <v>87.302961055368499</v>
      </c>
      <c r="J2767" s="61">
        <v>-3005254.99388775</v>
      </c>
      <c r="K2767" s="61">
        <v>62.810813897056725</v>
      </c>
      <c r="L2767" s="61">
        <v>991.98855103909034</v>
      </c>
      <c r="M2767" s="61">
        <f>(M2560+M2399+M2606)/3</f>
        <v>36.517096313085325</v>
      </c>
      <c r="N2767" s="60">
        <v>17.413</v>
      </c>
    </row>
    <row r="2768" spans="1:14" hidden="1" x14ac:dyDescent="0.4">
      <c r="A2768" s="36">
        <v>123</v>
      </c>
      <c r="B2768" s="5" t="s">
        <v>205</v>
      </c>
      <c r="C2768" s="5">
        <v>2005</v>
      </c>
      <c r="D2768" s="5" t="s">
        <v>250</v>
      </c>
      <c r="E2768" s="5" t="s">
        <v>254</v>
      </c>
      <c r="F2768" s="60">
        <v>0.61079492461957441</v>
      </c>
      <c r="G2768" s="61">
        <v>482486</v>
      </c>
      <c r="H2768" s="61">
        <v>10.699306114641786</v>
      </c>
      <c r="I2768" s="61">
        <v>89.222019593408604</v>
      </c>
      <c r="J2768" s="61">
        <v>548149.34944934503</v>
      </c>
      <c r="K2768" s="61">
        <v>66.574585635359114</v>
      </c>
      <c r="L2768" s="61">
        <v>1145.8665541089674</v>
      </c>
      <c r="M2768" s="61">
        <f>(M2561+M2400+M2607)/3</f>
        <v>40.404010995366413</v>
      </c>
      <c r="N2768" s="60">
        <v>17.832000000000001</v>
      </c>
    </row>
    <row r="2769" spans="1:14" hidden="1" x14ac:dyDescent="0.4">
      <c r="A2769" s="36">
        <v>123</v>
      </c>
      <c r="B2769" s="5" t="s">
        <v>205</v>
      </c>
      <c r="C2769" s="5">
        <v>2006</v>
      </c>
      <c r="D2769" s="5" t="s">
        <v>250</v>
      </c>
      <c r="E2769" s="5" t="s">
        <v>254</v>
      </c>
      <c r="F2769" s="60">
        <v>0.61609549480169434</v>
      </c>
      <c r="G2769" s="61">
        <v>493430</v>
      </c>
      <c r="H2769" s="61">
        <v>8.3437211260295214</v>
      </c>
      <c r="I2769" s="61">
        <v>95.696376071437896</v>
      </c>
      <c r="J2769" s="61">
        <v>44307544.559645399</v>
      </c>
      <c r="K2769" s="61">
        <v>69.789227166276348</v>
      </c>
      <c r="L2769" s="61">
        <v>1250.9538420042004</v>
      </c>
      <c r="M2769" s="61">
        <f>(M2562+M2401+M2608)/3</f>
        <v>39.630973044789172</v>
      </c>
      <c r="N2769" s="60">
        <v>18.259</v>
      </c>
    </row>
    <row r="2770" spans="1:14" hidden="1" x14ac:dyDescent="0.4">
      <c r="A2770" s="36">
        <v>123</v>
      </c>
      <c r="B2770" s="5" t="s">
        <v>205</v>
      </c>
      <c r="C2770" s="5">
        <v>2007</v>
      </c>
      <c r="D2770" s="5" t="s">
        <v>250</v>
      </c>
      <c r="E2770" s="5" t="s">
        <v>254</v>
      </c>
      <c r="F2770" s="60">
        <v>0.62165713141994261</v>
      </c>
      <c r="G2770" s="61">
        <v>504619</v>
      </c>
      <c r="H2770" s="61">
        <v>9.2943453155891405</v>
      </c>
      <c r="I2770" s="61">
        <v>94.059620637444098</v>
      </c>
      <c r="J2770" s="61">
        <v>85983505.985265195</v>
      </c>
      <c r="K2770" s="61">
        <v>83.747462596797234</v>
      </c>
      <c r="L2770" s="61">
        <v>1377.862006031356</v>
      </c>
      <c r="M2770" s="61">
        <f>(M2402+M2563+M2609)/3</f>
        <v>37.753557818235826</v>
      </c>
      <c r="N2770" s="60">
        <v>18.693999999999999</v>
      </c>
    </row>
    <row r="2771" spans="1:14" hidden="1" x14ac:dyDescent="0.4">
      <c r="A2771" s="36">
        <v>123</v>
      </c>
      <c r="B2771" s="5" t="s">
        <v>205</v>
      </c>
      <c r="C2771" s="5">
        <v>2008</v>
      </c>
      <c r="D2771" s="5" t="s">
        <v>250</v>
      </c>
      <c r="E2771" s="5" t="s">
        <v>254</v>
      </c>
      <c r="F2771" s="60">
        <v>0.62635537528028051</v>
      </c>
      <c r="G2771" s="61">
        <v>516001</v>
      </c>
      <c r="H2771" s="61">
        <v>6.4291621467773581</v>
      </c>
      <c r="I2771" s="61">
        <v>100.54130227623401</v>
      </c>
      <c r="J2771" s="61">
        <v>75177085.379964903</v>
      </c>
      <c r="K2771" s="61">
        <v>87.353283458021608</v>
      </c>
      <c r="L2771" s="61">
        <v>1504.5274947046576</v>
      </c>
      <c r="M2771" s="61">
        <f>(M2403+M2564+M2610)/3</f>
        <v>38.743234726262934</v>
      </c>
      <c r="N2771" s="60">
        <v>19.138000000000002</v>
      </c>
    </row>
    <row r="2772" spans="1:14" hidden="1" x14ac:dyDescent="0.4">
      <c r="A2772" s="36">
        <v>123</v>
      </c>
      <c r="B2772" s="5" t="s">
        <v>205</v>
      </c>
      <c r="C2772" s="5">
        <v>2009</v>
      </c>
      <c r="D2772" s="5" t="s">
        <v>250</v>
      </c>
      <c r="E2772" s="5" t="s">
        <v>254</v>
      </c>
      <c r="F2772" s="60">
        <v>0.63182862761517378</v>
      </c>
      <c r="G2772" s="61">
        <v>527833</v>
      </c>
      <c r="H2772" s="61">
        <v>4.8731269192583824</v>
      </c>
      <c r="I2772" s="61">
        <v>107.86760867925599</v>
      </c>
      <c r="J2772" s="61">
        <v>48583116.341532603</v>
      </c>
      <c r="K2772" s="61">
        <v>71.885402539760818</v>
      </c>
      <c r="L2772" s="61">
        <v>1526.1599077360804</v>
      </c>
      <c r="M2772" s="61">
        <f>(M2404+M2565+M2611)/3</f>
        <v>40.462837168430276</v>
      </c>
      <c r="N2772" s="60">
        <v>19.588999999999999</v>
      </c>
    </row>
    <row r="2773" spans="1:14" hidden="1" x14ac:dyDescent="0.4">
      <c r="A2773" s="36">
        <v>123</v>
      </c>
      <c r="B2773" s="5" t="s">
        <v>205</v>
      </c>
      <c r="C2773" s="5">
        <v>2010</v>
      </c>
      <c r="D2773" s="5" t="s">
        <v>250</v>
      </c>
      <c r="E2773" s="5" t="s">
        <v>254</v>
      </c>
      <c r="F2773" s="60">
        <v>0.63435197281983147</v>
      </c>
      <c r="G2773" s="61">
        <v>540394</v>
      </c>
      <c r="H2773" s="61">
        <v>1.7452779033142463</v>
      </c>
      <c r="I2773" s="61">
        <v>100</v>
      </c>
      <c r="J2773" s="61">
        <v>165920898.26992199</v>
      </c>
      <c r="K2773" s="61">
        <v>96.148004970316165</v>
      </c>
      <c r="L2773" s="61">
        <v>1661.9978846893061</v>
      </c>
      <c r="M2773" s="61">
        <f>(M2405+M2566+M2612)/3</f>
        <v>40.474075732309707</v>
      </c>
      <c r="N2773" s="60">
        <v>20.047999999999998</v>
      </c>
    </row>
    <row r="2774" spans="1:14" hidden="1" x14ac:dyDescent="0.4">
      <c r="A2774" s="36">
        <v>123</v>
      </c>
      <c r="B2774" s="5" t="s">
        <v>205</v>
      </c>
      <c r="C2774" s="5">
        <v>2011</v>
      </c>
      <c r="D2774" s="5" t="s">
        <v>250</v>
      </c>
      <c r="E2774" s="5" t="s">
        <v>254</v>
      </c>
      <c r="F2774" s="60">
        <v>0.64274246416516612</v>
      </c>
      <c r="G2774" s="61">
        <v>553721</v>
      </c>
      <c r="H2774" s="61">
        <v>4.4768278887385549</v>
      </c>
      <c r="I2774" s="61">
        <v>102.47256468346001</v>
      </c>
      <c r="J2774" s="61">
        <v>120052792.508287</v>
      </c>
      <c r="K2774" s="61">
        <v>107.24767820899194</v>
      </c>
      <c r="L2774" s="61">
        <v>1921.3563522045724</v>
      </c>
      <c r="M2774" s="61">
        <f>(M2406+M2567+M2613)/3</f>
        <v>39.456794630520683</v>
      </c>
      <c r="N2774" s="60">
        <v>20.507999999999999</v>
      </c>
    </row>
    <row r="2775" spans="1:14" hidden="1" x14ac:dyDescent="0.4">
      <c r="A2775" s="36">
        <v>123</v>
      </c>
      <c r="B2775" s="5" t="s">
        <v>205</v>
      </c>
      <c r="C2775" s="5">
        <v>2012</v>
      </c>
      <c r="D2775" s="5" t="s">
        <v>250</v>
      </c>
      <c r="E2775" s="5" t="s">
        <v>254</v>
      </c>
      <c r="F2775" s="60">
        <v>0.62631767128185534</v>
      </c>
      <c r="G2775" s="61">
        <v>567763</v>
      </c>
      <c r="H2775" s="61">
        <v>4.6521926317731896</v>
      </c>
      <c r="I2775" s="61">
        <v>111.132635677124</v>
      </c>
      <c r="J2775" s="61">
        <v>23881499.295944601</v>
      </c>
      <c r="K2775" s="61">
        <v>104.82363062804703</v>
      </c>
      <c r="L2775" s="61">
        <v>2087.5178873149907</v>
      </c>
      <c r="M2775" s="61">
        <f>(M2407+M2568+M2614)/3</f>
        <v>41.317475592047238</v>
      </c>
      <c r="N2775" s="60">
        <v>20.97</v>
      </c>
    </row>
    <row r="2776" spans="1:14" hidden="1" x14ac:dyDescent="0.4">
      <c r="A2776" s="36">
        <v>123</v>
      </c>
      <c r="B2776" s="5" t="s">
        <v>205</v>
      </c>
      <c r="C2776" s="5">
        <v>2013</v>
      </c>
      <c r="D2776" s="5" t="s">
        <v>250</v>
      </c>
      <c r="E2776" s="5" t="s">
        <v>254</v>
      </c>
      <c r="F2776" s="60">
        <v>0.66796596636130257</v>
      </c>
      <c r="G2776" s="61">
        <v>582365</v>
      </c>
      <c r="H2776" s="61">
        <v>2.3522743375371959</v>
      </c>
      <c r="I2776" s="61">
        <v>118.464424032217</v>
      </c>
      <c r="J2776" s="61">
        <v>53434351.3773387</v>
      </c>
      <c r="K2776" s="61">
        <v>99.607024568951744</v>
      </c>
      <c r="L2776" s="61">
        <v>2208.0852835112019</v>
      </c>
      <c r="M2776" s="61">
        <f>(M2408+M2569+M2615)/3</f>
        <v>42.159906185162761</v>
      </c>
      <c r="N2776" s="60">
        <v>21.433</v>
      </c>
    </row>
    <row r="2777" spans="1:14" hidden="1" x14ac:dyDescent="0.4">
      <c r="A2777" s="36">
        <v>123</v>
      </c>
      <c r="B2777" s="5" t="s">
        <v>205</v>
      </c>
      <c r="C2777" s="5">
        <v>2014</v>
      </c>
      <c r="D2777" s="5" t="s">
        <v>250</v>
      </c>
      <c r="E2777" s="5" t="s">
        <v>254</v>
      </c>
      <c r="F2777" s="60">
        <v>0.57032852061100647</v>
      </c>
      <c r="G2777" s="61">
        <v>597375</v>
      </c>
      <c r="H2777" s="61">
        <v>3.6702755791838939</v>
      </c>
      <c r="I2777" s="61">
        <v>124.550473662963</v>
      </c>
      <c r="J2777" s="61">
        <v>21022029.974167101</v>
      </c>
      <c r="K2777" s="61">
        <v>93.454006476960089</v>
      </c>
      <c r="L2777" s="61">
        <v>2235.7337028278034</v>
      </c>
      <c r="M2777" s="61">
        <f>(M2570+M2616+M2409)/3</f>
        <v>42.370915175514966</v>
      </c>
      <c r="N2777" s="60">
        <v>21.896000000000001</v>
      </c>
    </row>
    <row r="2778" spans="1:14" hidden="1" x14ac:dyDescent="0.4">
      <c r="A2778" s="36">
        <v>123</v>
      </c>
      <c r="B2778" s="5" t="s">
        <v>205</v>
      </c>
      <c r="C2778" s="5">
        <v>2015</v>
      </c>
      <c r="D2778" s="5" t="s">
        <v>250</v>
      </c>
      <c r="E2778" s="5" t="s">
        <v>254</v>
      </c>
      <c r="F2778" s="60">
        <v>0.49636013449547872</v>
      </c>
      <c r="G2778" s="61">
        <v>612660</v>
      </c>
      <c r="H2778" s="61">
        <v>3.3577729595646559</v>
      </c>
      <c r="I2778" s="61">
        <v>127.706126131459</v>
      </c>
      <c r="J2778" s="61">
        <v>32222728.563543901</v>
      </c>
      <c r="K2778" s="61">
        <v>88.188413497299962</v>
      </c>
      <c r="L2778" s="61">
        <v>2134.8054182615474</v>
      </c>
      <c r="M2778" s="61">
        <f>(M2410+M2571+M2617)/3</f>
        <v>41.841473490679817</v>
      </c>
      <c r="N2778" s="60">
        <v>22.36</v>
      </c>
    </row>
    <row r="2779" spans="1:14" hidden="1" x14ac:dyDescent="0.4">
      <c r="A2779" s="36">
        <v>123</v>
      </c>
      <c r="B2779" s="5" t="s">
        <v>205</v>
      </c>
      <c r="C2779" s="5">
        <v>2016</v>
      </c>
      <c r="D2779" s="5" t="s">
        <v>250</v>
      </c>
      <c r="E2779" s="5" t="s">
        <v>254</v>
      </c>
      <c r="F2779" s="60">
        <v>0.47460444322737388</v>
      </c>
      <c r="G2779" s="61">
        <v>628102</v>
      </c>
      <c r="H2779" s="61">
        <v>0.34494242806158582</v>
      </c>
      <c r="I2779" s="61">
        <v>128.63498705350801</v>
      </c>
      <c r="J2779" s="61">
        <v>37343622.769598298</v>
      </c>
      <c r="K2779" s="61">
        <v>85.549596877166096</v>
      </c>
      <c r="L2779" s="61">
        <v>2196.2838905550325</v>
      </c>
      <c r="M2779" s="61">
        <f>(M2411+M2572+M2618)/3</f>
        <v>41.739691854709292</v>
      </c>
      <c r="N2779" s="60">
        <v>22.823</v>
      </c>
    </row>
    <row r="2780" spans="1:14" hidden="1" x14ac:dyDescent="0.4">
      <c r="A2780" s="36">
        <v>123</v>
      </c>
      <c r="B2780" s="5" t="s">
        <v>205</v>
      </c>
      <c r="C2780" s="5">
        <v>2017</v>
      </c>
      <c r="D2780" s="5" t="s">
        <v>250</v>
      </c>
      <c r="E2780" s="5" t="s">
        <v>254</v>
      </c>
      <c r="F2780" s="60">
        <v>0.45833501648452379</v>
      </c>
      <c r="G2780" s="61">
        <v>643634</v>
      </c>
      <c r="H2780" s="61">
        <v>2.5766856785920993</v>
      </c>
      <c r="I2780" s="61">
        <v>127.47472754926601</v>
      </c>
      <c r="J2780" s="61">
        <v>42883975.627854399</v>
      </c>
      <c r="K2780" s="61">
        <v>82.197570906079633</v>
      </c>
      <c r="L2780" s="61">
        <v>2283.5790512737926</v>
      </c>
      <c r="M2780" s="61">
        <f>(M2619+M2573+M2412)/3</f>
        <v>41.517668343989435</v>
      </c>
      <c r="N2780" s="60">
        <v>23.286000000000001</v>
      </c>
    </row>
    <row r="2781" spans="1:14" hidden="1" x14ac:dyDescent="0.4">
      <c r="A2781" s="36">
        <v>123</v>
      </c>
      <c r="B2781" s="5" t="s">
        <v>205</v>
      </c>
      <c r="C2781" s="5">
        <v>2018</v>
      </c>
      <c r="D2781" s="5" t="s">
        <v>250</v>
      </c>
      <c r="E2781" s="5" t="s">
        <v>254</v>
      </c>
      <c r="F2781" s="60">
        <v>0.45642845116185232</v>
      </c>
      <c r="G2781" s="61">
        <v>659249</v>
      </c>
      <c r="H2781" s="61">
        <v>7.8578743829785083</v>
      </c>
      <c r="I2781" s="61">
        <v>126.926572847326</v>
      </c>
      <c r="J2781" s="61">
        <v>24992541.5163262</v>
      </c>
      <c r="K2781" s="61">
        <v>88.494679733169363</v>
      </c>
      <c r="L2781" s="61">
        <v>2450.4828877800965</v>
      </c>
      <c r="M2781" s="61">
        <f>(M2413+M2574+M2620)/3</f>
        <v>41.256570658296511</v>
      </c>
      <c r="N2781" s="60">
        <v>23.748999999999999</v>
      </c>
    </row>
    <row r="2782" spans="1:14" hidden="1" x14ac:dyDescent="0.4">
      <c r="A2782" s="36">
        <v>123</v>
      </c>
      <c r="B2782" s="5" t="s">
        <v>205</v>
      </c>
      <c r="C2782" s="5">
        <v>2019</v>
      </c>
      <c r="D2782" s="5" t="s">
        <v>250</v>
      </c>
      <c r="E2782" s="5" t="s">
        <v>254</v>
      </c>
      <c r="F2782" s="60">
        <v>0.45156023840247234</v>
      </c>
      <c r="G2782" s="61">
        <v>674993</v>
      </c>
      <c r="H2782" s="61">
        <v>1.2403600335355804</v>
      </c>
      <c r="I2782" s="61">
        <v>127.52884954736101</v>
      </c>
      <c r="J2782" s="61">
        <v>32787092.720295299</v>
      </c>
      <c r="K2782" s="61">
        <v>82.998337615233481</v>
      </c>
      <c r="L2782" s="61">
        <v>2398.773050079626</v>
      </c>
      <c r="M2782" s="61">
        <f>(M2621+M2575+M2414)/3</f>
        <v>41.083755076076891</v>
      </c>
      <c r="N2782" s="60">
        <v>24.21</v>
      </c>
    </row>
    <row r="2783" spans="1:14" hidden="1" x14ac:dyDescent="0.4">
      <c r="A2783" s="36">
        <v>123</v>
      </c>
      <c r="B2783" s="5" t="s">
        <v>205</v>
      </c>
      <c r="C2783" s="5">
        <v>2020</v>
      </c>
      <c r="D2783" s="5" t="s">
        <v>250</v>
      </c>
      <c r="E2783" s="5" t="s">
        <v>254</v>
      </c>
      <c r="F2783" s="60">
        <v>0.32306554917526414</v>
      </c>
      <c r="G2783" s="61">
        <v>691191</v>
      </c>
      <c r="H2783" s="61">
        <v>-1.3259494836730426</v>
      </c>
      <c r="I2783" s="61">
        <v>129.88418827960299</v>
      </c>
      <c r="J2783" s="61">
        <v>8980046.9419194609</v>
      </c>
      <c r="K2783" s="61">
        <v>60.220337639692481</v>
      </c>
      <c r="L2783" s="61">
        <v>2222.462118531731</v>
      </c>
      <c r="M2783" s="61">
        <f>(M2415+M2576+M2622)/3</f>
        <v>40.886153910345506</v>
      </c>
      <c r="N2783" s="60">
        <v>24.67</v>
      </c>
    </row>
    <row r="2784" spans="1:14" hidden="1" x14ac:dyDescent="0.4">
      <c r="A2784" s="36">
        <v>123</v>
      </c>
      <c r="B2784" s="5" t="s">
        <v>205</v>
      </c>
      <c r="C2784" s="5">
        <v>2021</v>
      </c>
      <c r="D2784" s="5" t="s">
        <v>250</v>
      </c>
      <c r="E2784" s="5" t="s">
        <v>254</v>
      </c>
      <c r="F2784" s="60">
        <f>(F2781+F2782+F2783)/3</f>
        <v>0.41035141291319627</v>
      </c>
      <c r="G2784" s="61">
        <v>707851</v>
      </c>
      <c r="H2784" s="61">
        <v>1.1549073447401526</v>
      </c>
      <c r="I2784" s="61">
        <v>124.79170124388401</v>
      </c>
      <c r="J2784" s="61">
        <v>27919072.239048701</v>
      </c>
      <c r="K2784" s="63">
        <f>(K2783+K2782+K2781)/3</f>
        <v>77.237784996031777</v>
      </c>
      <c r="L2784" s="61">
        <v>2232.5369539768308</v>
      </c>
      <c r="M2784" s="61">
        <f>(M2416+M2577+M2623)/3</f>
        <v>40.69564130491964</v>
      </c>
      <c r="N2784" s="60">
        <v>25.128</v>
      </c>
    </row>
    <row r="2785" spans="1:14" hidden="1" x14ac:dyDescent="0.4">
      <c r="A2785" s="36">
        <v>123</v>
      </c>
      <c r="B2785" s="5" t="s">
        <v>205</v>
      </c>
      <c r="C2785" s="5">
        <v>2022</v>
      </c>
      <c r="D2785" s="5" t="s">
        <v>250</v>
      </c>
      <c r="E2785" s="5" t="s">
        <v>254</v>
      </c>
      <c r="F2785" s="60">
        <f>(F2782+F2783+F2784)/3</f>
        <v>0.39499240016364423</v>
      </c>
      <c r="G2785" s="61">
        <v>724273</v>
      </c>
      <c r="H2785" s="61">
        <v>6.9943341253373177</v>
      </c>
      <c r="I2785" s="61">
        <v>132.214196099015</v>
      </c>
      <c r="J2785" s="61">
        <v>40718832.689957403</v>
      </c>
      <c r="K2785" s="63">
        <f>(K2784+K2783+K2782)/3</f>
        <v>73.485486750319254</v>
      </c>
      <c r="L2785" s="61">
        <v>2205.2518050914823</v>
      </c>
      <c r="M2785" s="61">
        <f>(M2417+M2578+M2624)/3</f>
        <v>40.527657449293351</v>
      </c>
      <c r="N2785" s="60">
        <v>25.584</v>
      </c>
    </row>
    <row r="2786" spans="1:14" hidden="1" x14ac:dyDescent="0.4">
      <c r="A2786" s="67">
        <v>124</v>
      </c>
      <c r="B2786" s="5" t="s">
        <v>206</v>
      </c>
      <c r="C2786" s="5">
        <v>2000</v>
      </c>
      <c r="D2786" s="5" t="s">
        <v>246</v>
      </c>
      <c r="E2786" s="5" t="s">
        <v>247</v>
      </c>
      <c r="F2786" s="60">
        <v>5.5793378750015055E-2</v>
      </c>
      <c r="G2786" s="61">
        <v>8721465</v>
      </c>
      <c r="H2786" s="61">
        <f>(H2671+H2211+H2073)/3</f>
        <v>6.0250293117779421</v>
      </c>
      <c r="I2786" s="61">
        <f>(I2671+I2211+I2073)/3</f>
        <v>169.0421869049419</v>
      </c>
      <c r="J2786" s="61">
        <v>270000</v>
      </c>
      <c r="K2786" s="63">
        <f t="shared" ref="K2786:K2798" si="122">K2787*0.95</f>
        <v>39.613692067375119</v>
      </c>
      <c r="L2786" s="61">
        <f>(L2671+L2211+L2073)/3</f>
        <v>221.78893525096692</v>
      </c>
      <c r="M2786" s="61">
        <f>(M2671+M2211+M2073)/3</f>
        <v>23.616689765856773</v>
      </c>
      <c r="N2786" s="60">
        <v>33.247</v>
      </c>
    </row>
    <row r="2787" spans="1:14" hidden="1" x14ac:dyDescent="0.4">
      <c r="A2787" s="67">
        <v>124</v>
      </c>
      <c r="B2787" s="5" t="s">
        <v>206</v>
      </c>
      <c r="C2787" s="5">
        <v>2001</v>
      </c>
      <c r="D2787" s="5" t="s">
        <v>246</v>
      </c>
      <c r="E2787" s="5" t="s">
        <v>247</v>
      </c>
      <c r="F2787" s="60">
        <v>5.6169574567563184E-2</v>
      </c>
      <c r="G2787" s="61">
        <v>9070747</v>
      </c>
      <c r="H2787" s="61">
        <f>(H2672+H2212+H2074)/3</f>
        <v>30.382183075832955</v>
      </c>
      <c r="I2787" s="61">
        <f>(I2672+I2212+I2074)/3</f>
        <v>151.50297538080648</v>
      </c>
      <c r="J2787" s="61">
        <v>40000</v>
      </c>
      <c r="K2787" s="63">
        <f t="shared" si="122"/>
        <v>41.698623228815919</v>
      </c>
      <c r="L2787" s="61">
        <f>(L2672+L2212+L2074)/3</f>
        <v>244.97221233435508</v>
      </c>
      <c r="M2787" s="61">
        <f>(M2672+M2212+M2074)/3</f>
        <v>21.913720212717951</v>
      </c>
      <c r="N2787" s="60">
        <v>33.616999999999997</v>
      </c>
    </row>
    <row r="2788" spans="1:14" hidden="1" x14ac:dyDescent="0.4">
      <c r="A2788" s="67">
        <v>124</v>
      </c>
      <c r="B2788" s="5" t="s">
        <v>206</v>
      </c>
      <c r="C2788" s="5">
        <v>2002</v>
      </c>
      <c r="D2788" s="5" t="s">
        <v>246</v>
      </c>
      <c r="E2788" s="5" t="s">
        <v>247</v>
      </c>
      <c r="F2788" s="60">
        <v>6.0673015692209509E-2</v>
      </c>
      <c r="G2788" s="61">
        <v>9411103</v>
      </c>
      <c r="H2788" s="61">
        <f>(H2673+H2213+H2075)/3</f>
        <v>2.8233374695418596</v>
      </c>
      <c r="I2788" s="61">
        <f>(I2673+I2213+I2075)/3</f>
        <v>133.99768387676633</v>
      </c>
      <c r="J2788" s="61">
        <v>140000</v>
      </c>
      <c r="K2788" s="63">
        <f t="shared" si="122"/>
        <v>43.893287609279916</v>
      </c>
      <c r="L2788" s="61">
        <f>(L2673+L2213+L2075)/3</f>
        <v>260.72296823157654</v>
      </c>
      <c r="M2788" s="61">
        <f>(M2673+M2213+M2075)/3</f>
        <v>22.810035409282548</v>
      </c>
      <c r="N2788" s="60">
        <v>33.99</v>
      </c>
    </row>
    <row r="2789" spans="1:14" hidden="1" x14ac:dyDescent="0.4">
      <c r="A2789" s="67">
        <v>124</v>
      </c>
      <c r="B2789" s="5" t="s">
        <v>206</v>
      </c>
      <c r="C2789" s="5">
        <v>2003</v>
      </c>
      <c r="D2789" s="5" t="s">
        <v>246</v>
      </c>
      <c r="E2789" s="5" t="s">
        <v>247</v>
      </c>
      <c r="F2789" s="60">
        <v>5.9180505254972669E-2</v>
      </c>
      <c r="G2789" s="61">
        <v>9758281</v>
      </c>
      <c r="H2789" s="61">
        <f>(H2674+H2214+H2076)/3</f>
        <v>5.5497842153693897</v>
      </c>
      <c r="I2789" s="61">
        <f>(I2674+I2214+I2076)/3</f>
        <v>102.0443315089255</v>
      </c>
      <c r="J2789" s="61">
        <v>-850000</v>
      </c>
      <c r="K2789" s="63">
        <f t="shared" si="122"/>
        <v>46.203460641347284</v>
      </c>
      <c r="L2789" s="61">
        <f>(L2674+L2214+L2076)/3</f>
        <v>287.39753249201323</v>
      </c>
      <c r="M2789" s="61">
        <f>(M2674+M2214+M2076)/3</f>
        <v>21.357300653636074</v>
      </c>
      <c r="N2789" s="60">
        <v>34.756</v>
      </c>
    </row>
    <row r="2790" spans="1:14" hidden="1" x14ac:dyDescent="0.4">
      <c r="A2790" s="67">
        <v>124</v>
      </c>
      <c r="B2790" s="5" t="s">
        <v>206</v>
      </c>
      <c r="C2790" s="5">
        <v>2004</v>
      </c>
      <c r="D2790" s="5" t="s">
        <v>246</v>
      </c>
      <c r="E2790" s="5" t="s">
        <v>247</v>
      </c>
      <c r="F2790" s="60">
        <v>5.7080141705034733E-2</v>
      </c>
      <c r="G2790" s="61">
        <v>10117354</v>
      </c>
      <c r="H2790" s="61">
        <f>(H2675+H2215+H2077)/3</f>
        <v>6.3358863785321757</v>
      </c>
      <c r="I2790" s="61">
        <f>(I2675+I2215+I2077)/3</f>
        <v>93.742545811674802</v>
      </c>
      <c r="J2790" s="61">
        <v>-4790000</v>
      </c>
      <c r="K2790" s="63">
        <f t="shared" si="122"/>
        <v>48.635221727733985</v>
      </c>
      <c r="L2790" s="61">
        <f>(L2787+L2788+L2789)/3</f>
        <v>264.36423768598161</v>
      </c>
      <c r="M2790" s="61">
        <f>(M2787+M2788+M2789)/3</f>
        <v>22.027018758545523</v>
      </c>
      <c r="N2790" s="60">
        <v>35.530999999999999</v>
      </c>
    </row>
    <row r="2791" spans="1:14" hidden="1" x14ac:dyDescent="0.4">
      <c r="A2791" s="67">
        <v>124</v>
      </c>
      <c r="B2791" s="5" t="s">
        <v>206</v>
      </c>
      <c r="C2791" s="5">
        <v>2005</v>
      </c>
      <c r="D2791" s="5" t="s">
        <v>246</v>
      </c>
      <c r="E2791" s="5" t="s">
        <v>247</v>
      </c>
      <c r="F2791" s="60">
        <v>5.5468023630180566E-2</v>
      </c>
      <c r="G2791" s="61">
        <v>10467292</v>
      </c>
      <c r="H2791" s="61">
        <f>(H2676+H2216+H2078)/3</f>
        <v>10.843899938352687</v>
      </c>
      <c r="I2791" s="61">
        <f>(I2676+I2216+I2078)/3</f>
        <v>95.823691235228338</v>
      </c>
      <c r="J2791" s="61">
        <v>24000000</v>
      </c>
      <c r="K2791" s="63">
        <f t="shared" si="122"/>
        <v>51.194970239719986</v>
      </c>
      <c r="L2791" s="61">
        <f>(L2676+L2216+L2078)/3</f>
        <v>347.14834221577661</v>
      </c>
      <c r="M2791" s="61">
        <f>(M2676+M2216+M2078)/3</f>
        <v>21.99266054600524</v>
      </c>
      <c r="N2791" s="60">
        <v>36.311</v>
      </c>
    </row>
    <row r="2792" spans="1:14" hidden="1" x14ac:dyDescent="0.4">
      <c r="A2792" s="67">
        <v>124</v>
      </c>
      <c r="B2792" s="5" t="s">
        <v>206</v>
      </c>
      <c r="C2792" s="5">
        <v>2006</v>
      </c>
      <c r="D2792" s="5" t="s">
        <v>246</v>
      </c>
      <c r="E2792" s="5" t="s">
        <v>247</v>
      </c>
      <c r="F2792" s="60">
        <v>5.3926885120621076E-2</v>
      </c>
      <c r="G2792" s="61">
        <v>10784973</v>
      </c>
      <c r="H2792" s="61">
        <f>(H2677+H2217+H2079)/3</f>
        <v>7.1501774774631555</v>
      </c>
      <c r="I2792" s="61">
        <f>(I2677+I2217+I2079)/3</f>
        <v>96.474161013043087</v>
      </c>
      <c r="J2792" s="61">
        <v>96000000</v>
      </c>
      <c r="K2792" s="63">
        <f t="shared" si="122"/>
        <v>53.889442357599989</v>
      </c>
      <c r="L2792" s="61">
        <f>(L2677+L2217+L2079)/3</f>
        <v>370.07777692968074</v>
      </c>
      <c r="M2792" s="61">
        <f>(M2677+M2217+M2079)/3</f>
        <v>20.126826346787695</v>
      </c>
      <c r="N2792" s="60">
        <v>37.1</v>
      </c>
    </row>
    <row r="2793" spans="1:14" hidden="1" x14ac:dyDescent="0.4">
      <c r="A2793" s="67">
        <v>124</v>
      </c>
      <c r="B2793" s="5" t="s">
        <v>206</v>
      </c>
      <c r="C2793" s="5">
        <v>2007</v>
      </c>
      <c r="D2793" s="5" t="s">
        <v>246</v>
      </c>
      <c r="E2793" s="5" t="s">
        <v>247</v>
      </c>
      <c r="F2793" s="60">
        <v>5.608876055351944E-2</v>
      </c>
      <c r="G2793" s="61">
        <v>11118092</v>
      </c>
      <c r="H2793" s="61">
        <f>(H2678+H2218+H2080)/3</f>
        <v>7.0249861668342346</v>
      </c>
      <c r="I2793" s="61">
        <f>(I2678+I2080+I2218)/3</f>
        <v>97.336355379386575</v>
      </c>
      <c r="J2793" s="61">
        <v>141000000</v>
      </c>
      <c r="K2793" s="63">
        <f t="shared" si="122"/>
        <v>56.725728797473678</v>
      </c>
      <c r="L2793" s="61">
        <f>(L2678+L2080+L2218)/3</f>
        <v>416.94685221600935</v>
      </c>
      <c r="M2793" s="61">
        <f>(M2678+M2218+M2080)/3</f>
        <v>17.782201869130731</v>
      </c>
      <c r="N2793" s="60">
        <v>34.404000000000003</v>
      </c>
    </row>
    <row r="2794" spans="1:14" hidden="1" x14ac:dyDescent="0.4">
      <c r="A2794" s="67">
        <v>124</v>
      </c>
      <c r="B2794" s="5" t="s">
        <v>206</v>
      </c>
      <c r="C2794" s="5">
        <v>2008</v>
      </c>
      <c r="D2794" s="5" t="s">
        <v>246</v>
      </c>
      <c r="E2794" s="5" t="s">
        <v>247</v>
      </c>
      <c r="F2794" s="60">
        <v>5.405915488773573E-2</v>
      </c>
      <c r="G2794" s="61">
        <v>11444870</v>
      </c>
      <c r="H2794" s="61">
        <f>(H2679+H2219+H2081)/3</f>
        <v>8.1652124271123991</v>
      </c>
      <c r="I2794" s="61">
        <f>(I2219+I2679+I2081)/3</f>
        <v>101.46268566879466</v>
      </c>
      <c r="J2794" s="61">
        <v>87000000</v>
      </c>
      <c r="K2794" s="63">
        <f t="shared" si="122"/>
        <v>59.711293471024931</v>
      </c>
      <c r="L2794" s="61">
        <f>(L2679+L2219+L2081)/3</f>
        <v>488.72389014176468</v>
      </c>
      <c r="M2794" s="61">
        <f>(M2679+M2219+M2081)/3</f>
        <v>18.430302404405328</v>
      </c>
      <c r="N2794" s="60">
        <v>36.011000000000003</v>
      </c>
    </row>
    <row r="2795" spans="1:14" hidden="1" x14ac:dyDescent="0.4">
      <c r="A2795" s="67">
        <v>124</v>
      </c>
      <c r="B2795" s="5" t="s">
        <v>206</v>
      </c>
      <c r="C2795" s="5">
        <v>2009</v>
      </c>
      <c r="D2795" s="5" t="s">
        <v>246</v>
      </c>
      <c r="E2795" s="5" t="s">
        <v>247</v>
      </c>
      <c r="F2795" s="60">
        <v>5.2378351406734691E-2</v>
      </c>
      <c r="G2795" s="61">
        <v>11730037</v>
      </c>
      <c r="H2795" s="61">
        <f>(H2792+H2793+H2794)/3</f>
        <v>7.4467920238032628</v>
      </c>
      <c r="I2795" s="61">
        <f>(I2680+I2220+I2082)/3</f>
        <v>103.88348255545498</v>
      </c>
      <c r="J2795" s="61">
        <v>108000000</v>
      </c>
      <c r="K2795" s="63">
        <f t="shared" si="122"/>
        <v>62.853993127394666</v>
      </c>
      <c r="L2795" s="61">
        <f>(L2220+L2680+L2082)/3</f>
        <v>463.81883039613194</v>
      </c>
      <c r="M2795" s="61">
        <f>(M2680+M2220+M2082)/3</f>
        <v>16.879644967838285</v>
      </c>
      <c r="N2795" s="60">
        <v>37.645000000000003</v>
      </c>
    </row>
    <row r="2796" spans="1:14" hidden="1" x14ac:dyDescent="0.4">
      <c r="A2796" s="67">
        <v>124</v>
      </c>
      <c r="B2796" s="5" t="s">
        <v>206</v>
      </c>
      <c r="C2796" s="5">
        <v>2010</v>
      </c>
      <c r="D2796" s="5" t="s">
        <v>246</v>
      </c>
      <c r="E2796" s="5" t="s">
        <v>247</v>
      </c>
      <c r="F2796" s="60">
        <v>5.248344738422149E-2</v>
      </c>
      <c r="G2796" s="61">
        <v>12026649</v>
      </c>
      <c r="H2796" s="61">
        <f>(H2681+H2221+H2083)/3</f>
        <v>9.5180648833634169</v>
      </c>
      <c r="I2796" s="61">
        <v>100</v>
      </c>
      <c r="J2796" s="61">
        <v>112000000</v>
      </c>
      <c r="K2796" s="63">
        <f t="shared" si="122"/>
        <v>66.162098028836496</v>
      </c>
      <c r="L2796" s="61">
        <f>(L2681+L2221+L2083)/3</f>
        <v>455.57915122591857</v>
      </c>
      <c r="M2796" s="61">
        <f>(M2681+M2221+M2083)/3</f>
        <v>17.912474590544562</v>
      </c>
      <c r="N2796" s="60">
        <v>39.31</v>
      </c>
    </row>
    <row r="2797" spans="1:14" hidden="1" x14ac:dyDescent="0.4">
      <c r="A2797" s="67">
        <v>124</v>
      </c>
      <c r="B2797" s="5" t="s">
        <v>206</v>
      </c>
      <c r="C2797" s="5">
        <v>2011</v>
      </c>
      <c r="D2797" s="5" t="s">
        <v>246</v>
      </c>
      <c r="E2797" s="5" t="s">
        <v>247</v>
      </c>
      <c r="F2797" s="60">
        <v>5.17728115714403E-2</v>
      </c>
      <c r="G2797" s="61">
        <v>12216837</v>
      </c>
      <c r="H2797" s="61">
        <f>(H2682+H2222+H2084)/3</f>
        <v>7.8716943911788633</v>
      </c>
      <c r="I2797" s="61">
        <f>(I2682+I2222+I2084)/3</f>
        <v>98.77749865722312</v>
      </c>
      <c r="J2797" s="61">
        <v>102000000</v>
      </c>
      <c r="K2797" s="63">
        <f t="shared" si="122"/>
        <v>69.644313714564731</v>
      </c>
      <c r="L2797" s="61">
        <f>(L2682+L2222+L2084)/3</f>
        <v>522.11099908495964</v>
      </c>
      <c r="M2797" s="61">
        <f>(M2682+M2222+M2084)/3</f>
        <v>21.211674398577049</v>
      </c>
      <c r="N2797" s="60">
        <v>41</v>
      </c>
    </row>
    <row r="2798" spans="1:14" hidden="1" x14ac:dyDescent="0.4">
      <c r="A2798" s="67">
        <v>124</v>
      </c>
      <c r="B2798" s="5" t="s">
        <v>206</v>
      </c>
      <c r="C2798" s="5">
        <v>2012</v>
      </c>
      <c r="D2798" s="5" t="s">
        <v>246</v>
      </c>
      <c r="E2798" s="5" t="s">
        <v>247</v>
      </c>
      <c r="F2798" s="60">
        <v>5.0296109603558625E-2</v>
      </c>
      <c r="G2798" s="61">
        <v>12440326</v>
      </c>
      <c r="H2798" s="61">
        <f>(H2683+H2223+H2085)/3</f>
        <v>6.8415963138354288</v>
      </c>
      <c r="I2798" s="61">
        <f>(I2683+I2223+I2085)/3</f>
        <v>97.676721492436897</v>
      </c>
      <c r="J2798" s="61">
        <v>107330000</v>
      </c>
      <c r="K2798" s="61">
        <f t="shared" si="122"/>
        <v>73.30980391006814</v>
      </c>
      <c r="L2798" s="61">
        <f>(L2683+L2223+L2085)/3</f>
        <v>588.23971226760875</v>
      </c>
      <c r="M2798" s="61">
        <f>(M2683+M2223+M2085)/3</f>
        <v>17.980748026607721</v>
      </c>
      <c r="N2798" s="60">
        <v>41.558</v>
      </c>
    </row>
    <row r="2799" spans="1:14" hidden="1" x14ac:dyDescent="0.4">
      <c r="A2799" s="67">
        <v>124</v>
      </c>
      <c r="B2799" s="5" t="s">
        <v>206</v>
      </c>
      <c r="C2799" s="5">
        <v>2013</v>
      </c>
      <c r="D2799" s="5" t="s">
        <v>246</v>
      </c>
      <c r="E2799" s="5" t="s">
        <v>247</v>
      </c>
      <c r="F2799" s="60">
        <v>5.0527193768364641E-2</v>
      </c>
      <c r="G2799" s="61">
        <v>12852485</v>
      </c>
      <c r="H2799" s="61">
        <f>(H2684+H2224+H2086)/3</f>
        <v>3.0637373006586301</v>
      </c>
      <c r="I2799" s="61">
        <f>(I2684+I2224+I2086)/3</f>
        <v>146.41430169240269</v>
      </c>
      <c r="J2799" s="61">
        <v>258000000</v>
      </c>
      <c r="K2799" s="61">
        <v>77.168214642176991</v>
      </c>
      <c r="L2799" s="61">
        <v>454.0772642391226</v>
      </c>
      <c r="M2799" s="61">
        <f>(M2684+M2224+M2086)/3</f>
        <v>19.481740609249687</v>
      </c>
      <c r="N2799" s="60">
        <v>42.116999999999997</v>
      </c>
    </row>
    <row r="2800" spans="1:14" hidden="1" x14ac:dyDescent="0.4">
      <c r="A2800" s="67">
        <v>124</v>
      </c>
      <c r="B2800" s="5" t="s">
        <v>206</v>
      </c>
      <c r="C2800" s="5">
        <v>2014</v>
      </c>
      <c r="D2800" s="5" t="s">
        <v>246</v>
      </c>
      <c r="E2800" s="5" t="s">
        <v>247</v>
      </c>
      <c r="F2800" s="60">
        <v>4.8530212292442053E-2</v>
      </c>
      <c r="G2800" s="61">
        <v>13309235</v>
      </c>
      <c r="H2800" s="61">
        <v>9.293479250847156</v>
      </c>
      <c r="I2800" s="61">
        <f>(I2685+I2225+I2087)/3</f>
        <v>669624.52477940486</v>
      </c>
      <c r="J2800" s="61">
        <v>261000000</v>
      </c>
      <c r="K2800" s="61">
        <v>76.510639043892638</v>
      </c>
      <c r="L2800" s="61">
        <v>491.1898041203761</v>
      </c>
      <c r="M2800" s="61">
        <f>(M2685+M2225+M2087)/3</f>
        <v>26.027348564368214</v>
      </c>
      <c r="N2800" s="60">
        <v>42.679000000000002</v>
      </c>
    </row>
    <row r="2801" spans="1:14" hidden="1" x14ac:dyDescent="0.4">
      <c r="A2801" s="67">
        <v>124</v>
      </c>
      <c r="B2801" s="5" t="s">
        <v>206</v>
      </c>
      <c r="C2801" s="5">
        <v>2015</v>
      </c>
      <c r="D2801" s="5" t="s">
        <v>246</v>
      </c>
      <c r="E2801" s="5" t="s">
        <v>247</v>
      </c>
      <c r="F2801" s="60">
        <v>4.6948882097857976E-2</v>
      </c>
      <c r="G2801" s="61">
        <v>13763906</v>
      </c>
      <c r="H2801" s="61">
        <v>6.8992696922169188</v>
      </c>
      <c r="I2801" s="61">
        <f>(I2686+I2088+I2226)/3</f>
        <v>105.28634647871228</v>
      </c>
      <c r="J2801" s="61">
        <v>303000000</v>
      </c>
      <c r="K2801" s="61">
        <v>71.943550024280142</v>
      </c>
      <c r="L2801" s="61">
        <v>507.48291546699642</v>
      </c>
      <c r="M2801" s="61">
        <f>(M2226+M2686+M2088)/3</f>
        <v>21.163279066741875</v>
      </c>
      <c r="N2801" s="60">
        <v>43.244999999999997</v>
      </c>
    </row>
    <row r="2802" spans="1:14" hidden="1" x14ac:dyDescent="0.4">
      <c r="A2802" s="67">
        <v>124</v>
      </c>
      <c r="B2802" s="5" t="s">
        <v>206</v>
      </c>
      <c r="C2802" s="5">
        <v>2016</v>
      </c>
      <c r="D2802" s="5" t="s">
        <v>246</v>
      </c>
      <c r="E2802" s="5" t="s">
        <v>247</v>
      </c>
      <c r="F2802" s="60">
        <v>4.578513993748061E-2</v>
      </c>
      <c r="G2802" s="61">
        <v>14292847</v>
      </c>
      <c r="H2802" s="61">
        <v>3.0308313024617348</v>
      </c>
      <c r="I2802" s="61">
        <f>(I2687+I2227+I2089)/3</f>
        <v>99.613537439442851</v>
      </c>
      <c r="J2802" s="61">
        <v>330000000</v>
      </c>
      <c r="K2802" s="61">
        <v>71.187989238296979</v>
      </c>
      <c r="L2802" s="61">
        <v>517.0975815056504</v>
      </c>
      <c r="M2802" s="61">
        <f>(M2687+M2227+M2089)/3</f>
        <v>22.224122746786595</v>
      </c>
      <c r="N2802" s="60">
        <v>43.816000000000003</v>
      </c>
    </row>
    <row r="2803" spans="1:14" hidden="1" x14ac:dyDescent="0.4">
      <c r="A2803" s="67">
        <v>124</v>
      </c>
      <c r="B2803" s="5" t="s">
        <v>206</v>
      </c>
      <c r="C2803" s="5">
        <v>2017</v>
      </c>
      <c r="D2803" s="5" t="s">
        <v>246</v>
      </c>
      <c r="E2803" s="5" t="s">
        <v>247</v>
      </c>
      <c r="F2803" s="60">
        <v>4.4058817478561441E-2</v>
      </c>
      <c r="G2803" s="61">
        <v>14864221</v>
      </c>
      <c r="H2803" s="61">
        <v>2.1333833588945055</v>
      </c>
      <c r="I2803" s="61">
        <f>(I2800+I2801+I2802)/3</f>
        <v>223276.47488777436</v>
      </c>
      <c r="J2803" s="61">
        <v>369000000</v>
      </c>
      <c r="K2803" s="61">
        <v>68.081523116330416</v>
      </c>
      <c r="L2803" s="61">
        <v>555.18512361318858</v>
      </c>
      <c r="M2803" s="61">
        <f>(M2800+M2801+M2802)/3</f>
        <v>23.138250125965559</v>
      </c>
      <c r="N2803" s="60">
        <v>44.390999999999998</v>
      </c>
    </row>
    <row r="2804" spans="1:14" hidden="1" x14ac:dyDescent="0.4">
      <c r="A2804" s="67">
        <v>124</v>
      </c>
      <c r="B2804" s="5" t="s">
        <v>206</v>
      </c>
      <c r="C2804" s="5">
        <v>2018</v>
      </c>
      <c r="D2804" s="5" t="s">
        <v>246</v>
      </c>
      <c r="E2804" s="5" t="s">
        <v>247</v>
      </c>
      <c r="F2804" s="60">
        <v>4.2573226793633213E-2</v>
      </c>
      <c r="G2804" s="61">
        <v>15411094</v>
      </c>
      <c r="H2804" s="61">
        <v>1.0041408168268333</v>
      </c>
      <c r="I2804" s="61">
        <f>(I2689+I2229+I2091)/3</f>
        <v>92.995180117543896</v>
      </c>
      <c r="J2804" s="61">
        <v>408000000</v>
      </c>
      <c r="K2804" s="61">
        <v>75.390673367609949</v>
      </c>
      <c r="L2804" s="61">
        <v>537.15929021041029</v>
      </c>
      <c r="M2804" s="61">
        <f>(M2801+M2802+M2803)/3</f>
        <v>22.175217313164676</v>
      </c>
      <c r="N2804" s="60">
        <v>44.970999999999997</v>
      </c>
    </row>
    <row r="2805" spans="1:14" hidden="1" x14ac:dyDescent="0.4">
      <c r="A2805" s="67">
        <v>124</v>
      </c>
      <c r="B2805" s="5" t="s">
        <v>206</v>
      </c>
      <c r="C2805" s="5">
        <v>2019</v>
      </c>
      <c r="D2805" s="5" t="s">
        <v>246</v>
      </c>
      <c r="E2805" s="5" t="s">
        <v>247</v>
      </c>
      <c r="F2805" s="60">
        <v>4.1029202880867019E-2</v>
      </c>
      <c r="G2805" s="61">
        <v>15981300</v>
      </c>
      <c r="H2805" s="61">
        <v>14.901757703713841</v>
      </c>
      <c r="I2805" s="61">
        <f>(I2690+I2230+I2092)/3</f>
        <v>98.745978321666698</v>
      </c>
      <c r="J2805" s="61">
        <v>447000000</v>
      </c>
      <c r="K2805" s="61">
        <v>69.572186456566001</v>
      </c>
      <c r="L2805" s="61">
        <v>589.46589190157692</v>
      </c>
      <c r="M2805" s="61">
        <f>(M2230+M2690+M2092)/3</f>
        <v>22.512530061972274</v>
      </c>
      <c r="N2805" s="60">
        <v>45.554000000000002</v>
      </c>
    </row>
    <row r="2806" spans="1:14" hidden="1" x14ac:dyDescent="0.4">
      <c r="A2806" s="67">
        <v>124</v>
      </c>
      <c r="B2806" s="5" t="s">
        <v>206</v>
      </c>
      <c r="C2806" s="5">
        <v>2020</v>
      </c>
      <c r="D2806" s="5" t="s">
        <v>246</v>
      </c>
      <c r="E2806" s="5" t="s">
        <v>247</v>
      </c>
      <c r="F2806" s="60">
        <v>3.9934653265135615E-2</v>
      </c>
      <c r="G2806" s="61">
        <v>16537016</v>
      </c>
      <c r="H2806" s="61">
        <v>3.0601808724696156</v>
      </c>
      <c r="I2806" s="61">
        <f>(I2691+I2231+I2093)/3</f>
        <v>102.19120513059812</v>
      </c>
      <c r="J2806" s="61">
        <v>534000000</v>
      </c>
      <c r="K2806" s="61">
        <v>76.009270923208717</v>
      </c>
      <c r="L2806" s="61">
        <v>556.5780660292686</v>
      </c>
      <c r="M2806" s="61">
        <f>(M2691+M2231+M2093)/3</f>
        <v>22.608665833700837</v>
      </c>
      <c r="N2806" s="60">
        <v>46.140999999999998</v>
      </c>
    </row>
    <row r="2807" spans="1:14" hidden="1" x14ac:dyDescent="0.4">
      <c r="A2807" s="67">
        <v>124</v>
      </c>
      <c r="B2807" s="5" t="s">
        <v>206</v>
      </c>
      <c r="C2807" s="5">
        <v>2021</v>
      </c>
      <c r="D2807" s="5" t="s">
        <v>246</v>
      </c>
      <c r="E2807" s="5" t="s">
        <v>247</v>
      </c>
      <c r="F2807" s="60">
        <f>(F2804+F2805+F2806)/3</f>
        <v>4.117902764654529E-2</v>
      </c>
      <c r="G2807" s="61">
        <v>17065581</v>
      </c>
      <c r="H2807" s="61">
        <v>4.5886065793538648</v>
      </c>
      <c r="I2807" s="61">
        <f>(I2692+I2232+I2094)/3</f>
        <v>100.08753463558095</v>
      </c>
      <c r="J2807" s="61">
        <v>601000000</v>
      </c>
      <c r="K2807" s="61">
        <v>82.08391909808762</v>
      </c>
      <c r="L2807" s="61">
        <v>576.52367824210796</v>
      </c>
      <c r="M2807" s="61">
        <f>(M2692+M2232+M2094)/3</f>
        <v>22.432137736279262</v>
      </c>
      <c r="N2807" s="60">
        <v>46.731000000000002</v>
      </c>
    </row>
    <row r="2808" spans="1:14" hidden="1" x14ac:dyDescent="0.4">
      <c r="A2808" s="67">
        <v>124</v>
      </c>
      <c r="B2808" s="5" t="s">
        <v>206</v>
      </c>
      <c r="C2808" s="5">
        <v>2022</v>
      </c>
      <c r="D2808" s="5" t="s">
        <v>246</v>
      </c>
      <c r="E2808" s="5" t="s">
        <v>247</v>
      </c>
      <c r="F2808" s="60">
        <f>(F2805+F2806+F2807)/3</f>
        <v>4.0714294597515972E-2</v>
      </c>
      <c r="G2808" s="61">
        <v>17597511</v>
      </c>
      <c r="H2808" s="61">
        <v>6.5386231025652961</v>
      </c>
      <c r="I2808" s="61">
        <f>(I2693+I2233+I2095)/3</f>
        <v>101.77008877040485</v>
      </c>
      <c r="J2808" s="61">
        <v>636000000</v>
      </c>
      <c r="K2808" s="61">
        <v>95.839574951793537</v>
      </c>
      <c r="L2808" s="61">
        <v>592.10312197208839</v>
      </c>
      <c r="M2808" s="61">
        <f>(M2693+M2233+M2095)/3</f>
        <v>22.51777787731746</v>
      </c>
      <c r="N2808" s="60">
        <v>47.323999999999998</v>
      </c>
    </row>
    <row r="2809" spans="1:14" x14ac:dyDescent="0.4">
      <c r="A2809" s="67">
        <v>125</v>
      </c>
      <c r="B2809" s="5" t="s">
        <v>207</v>
      </c>
      <c r="C2809" s="5">
        <v>2000</v>
      </c>
      <c r="D2809" s="5" t="s">
        <v>249</v>
      </c>
      <c r="E2809" s="5" t="s">
        <v>247</v>
      </c>
      <c r="F2809" s="60">
        <v>6.0765531719149868</v>
      </c>
      <c r="G2809" s="61">
        <v>46813266</v>
      </c>
      <c r="H2809" s="61">
        <v>9.1821914156735573</v>
      </c>
      <c r="I2809" s="61">
        <v>100.409995811621</v>
      </c>
      <c r="J2809" s="61">
        <v>968831355.95909095</v>
      </c>
      <c r="K2809" s="61">
        <v>46.220721735407658</v>
      </c>
      <c r="L2809" s="61">
        <v>3241.6613960518907</v>
      </c>
      <c r="M2809" s="61">
        <v>68.425368079569353</v>
      </c>
      <c r="N2809" s="60">
        <v>56.890999999999998</v>
      </c>
    </row>
    <row r="2810" spans="1:14" x14ac:dyDescent="0.4">
      <c r="A2810" s="67">
        <v>125</v>
      </c>
      <c r="B2810" s="5" t="s">
        <v>207</v>
      </c>
      <c r="C2810" s="5">
        <v>2001</v>
      </c>
      <c r="D2810" s="5" t="s">
        <v>249</v>
      </c>
      <c r="E2810" s="5" t="s">
        <v>247</v>
      </c>
      <c r="F2810" s="60">
        <v>6.7837230604445322</v>
      </c>
      <c r="G2810" s="61">
        <v>47229714</v>
      </c>
      <c r="H2810" s="61">
        <v>7.8004749630590879</v>
      </c>
      <c r="I2810" s="61">
        <v>88.659585980408295</v>
      </c>
      <c r="J2810" s="61">
        <v>7270344986.4768</v>
      </c>
      <c r="K2810" s="61">
        <v>49.170945185829034</v>
      </c>
      <c r="L2810" s="61">
        <v>2867.4724967109942</v>
      </c>
      <c r="M2810" s="61">
        <v>71.829873289727303</v>
      </c>
      <c r="N2810" s="60">
        <v>57.368000000000002</v>
      </c>
    </row>
    <row r="2811" spans="1:14" x14ac:dyDescent="0.4">
      <c r="A2811" s="67">
        <v>125</v>
      </c>
      <c r="B2811" s="5" t="s">
        <v>207</v>
      </c>
      <c r="C2811" s="5">
        <v>2002</v>
      </c>
      <c r="D2811" s="5" t="s">
        <v>249</v>
      </c>
      <c r="E2811" s="5" t="s">
        <v>247</v>
      </c>
      <c r="F2811" s="60">
        <v>6.950513573698057</v>
      </c>
      <c r="G2811" s="61">
        <v>47661514</v>
      </c>
      <c r="H2811" s="61">
        <v>12.537957905723005</v>
      </c>
      <c r="I2811" s="61">
        <v>75.993359500728005</v>
      </c>
      <c r="J2811" s="61">
        <v>1479804588.75227</v>
      </c>
      <c r="K2811" s="61">
        <v>53.465501629436851</v>
      </c>
      <c r="L2811" s="61">
        <v>2708.4233331834321</v>
      </c>
      <c r="M2811" s="61">
        <v>70.543418395447048</v>
      </c>
      <c r="N2811" s="60">
        <v>57.898000000000003</v>
      </c>
    </row>
    <row r="2812" spans="1:14" x14ac:dyDescent="0.4">
      <c r="A2812" s="67">
        <v>125</v>
      </c>
      <c r="B2812" s="5" t="s">
        <v>207</v>
      </c>
      <c r="C2812" s="5">
        <v>2003</v>
      </c>
      <c r="D2812" s="5" t="s">
        <v>249</v>
      </c>
      <c r="E2812" s="5" t="s">
        <v>247</v>
      </c>
      <c r="F2812" s="60">
        <v>7.3389561726697101</v>
      </c>
      <c r="G2812" s="61">
        <v>48104048</v>
      </c>
      <c r="H2812" s="61">
        <v>6.3957635871328904</v>
      </c>
      <c r="I2812" s="61">
        <f>(I2513+I2628+I2651)/3</f>
        <v>79.778529828872053</v>
      </c>
      <c r="J2812" s="61">
        <v>783136092.25813997</v>
      </c>
      <c r="K2812" s="61">
        <v>45.723862568978952</v>
      </c>
      <c r="L2812" s="61">
        <v>4095.6837002303209</v>
      </c>
      <c r="M2812" s="61">
        <v>70.547020818377604</v>
      </c>
      <c r="N2812" s="60">
        <v>58.445999999999998</v>
      </c>
    </row>
    <row r="2813" spans="1:14" x14ac:dyDescent="0.4">
      <c r="A2813" s="67">
        <v>125</v>
      </c>
      <c r="B2813" s="5" t="s">
        <v>207</v>
      </c>
      <c r="C2813" s="5">
        <v>2004</v>
      </c>
      <c r="D2813" s="5" t="s">
        <v>249</v>
      </c>
      <c r="E2813" s="5" t="s">
        <v>247</v>
      </c>
      <c r="F2813" s="60">
        <v>7.8247640753305596</v>
      </c>
      <c r="G2813" s="61">
        <v>48556071</v>
      </c>
      <c r="H2813" s="61">
        <v>6.0421715904549984</v>
      </c>
      <c r="I2813" s="61">
        <v>104.60265561632301</v>
      </c>
      <c r="J2813" s="61">
        <v>701422007.62977898</v>
      </c>
      <c r="K2813" s="61">
        <v>45.64357522400406</v>
      </c>
      <c r="L2813" s="61">
        <v>5268.2785762170197</v>
      </c>
      <c r="M2813" s="61">
        <v>69.605519004874409</v>
      </c>
      <c r="N2813" s="60">
        <v>58.993000000000002</v>
      </c>
    </row>
    <row r="2814" spans="1:14" x14ac:dyDescent="0.4">
      <c r="A2814" s="67">
        <v>125</v>
      </c>
      <c r="B2814" s="5" t="s">
        <v>207</v>
      </c>
      <c r="C2814" s="5">
        <v>2005</v>
      </c>
      <c r="D2814" s="5" t="s">
        <v>249</v>
      </c>
      <c r="E2814" s="5" t="s">
        <v>247</v>
      </c>
      <c r="F2814" s="60">
        <v>7.7042978449969768</v>
      </c>
      <c r="G2814" s="61">
        <v>49017147</v>
      </c>
      <c r="H2814" s="61">
        <v>5.597009780640434</v>
      </c>
      <c r="I2814" s="61">
        <v>104.483691345946</v>
      </c>
      <c r="J2814" s="61">
        <v>6522098178.1805096</v>
      </c>
      <c r="K2814" s="61">
        <v>47.427781397032902</v>
      </c>
      <c r="L2814" s="61">
        <v>5893.1870758723271</v>
      </c>
      <c r="M2814" s="61">
        <v>67.425931397566401</v>
      </c>
      <c r="N2814" s="60">
        <v>59.536000000000001</v>
      </c>
    </row>
    <row r="2815" spans="1:14" x14ac:dyDescent="0.4">
      <c r="A2815" s="67">
        <v>125</v>
      </c>
      <c r="B2815" s="5" t="s">
        <v>207</v>
      </c>
      <c r="C2815" s="5">
        <v>2006</v>
      </c>
      <c r="D2815" s="5" t="s">
        <v>249</v>
      </c>
      <c r="E2815" s="5" t="s">
        <v>247</v>
      </c>
      <c r="F2815" s="60">
        <v>7.672712198775085</v>
      </c>
      <c r="G2815" s="61">
        <v>49491756</v>
      </c>
      <c r="H2815" s="61">
        <v>6.0646370145030772</v>
      </c>
      <c r="I2815" s="61">
        <v>98.524901649349104</v>
      </c>
      <c r="J2815" s="61">
        <v>623291744.343521</v>
      </c>
      <c r="K2815" s="61">
        <v>53.768141274114534</v>
      </c>
      <c r="L2815" s="61">
        <v>6139.5816176666422</v>
      </c>
      <c r="M2815" s="61">
        <v>67.435019788212642</v>
      </c>
      <c r="N2815" s="60">
        <v>60.076999999999998</v>
      </c>
    </row>
    <row r="2816" spans="1:14" x14ac:dyDescent="0.4">
      <c r="A2816" s="67">
        <v>125</v>
      </c>
      <c r="B2816" s="5" t="s">
        <v>207</v>
      </c>
      <c r="C2816" s="5">
        <v>2007</v>
      </c>
      <c r="D2816" s="5" t="s">
        <v>249</v>
      </c>
      <c r="E2816" s="5" t="s">
        <v>247</v>
      </c>
      <c r="F2816" s="60">
        <v>7.94385857423182</v>
      </c>
      <c r="G2816" s="61">
        <v>49996094</v>
      </c>
      <c r="H2816" s="61">
        <v>8.2457647661167357</v>
      </c>
      <c r="I2816" s="61">
        <v>92.014310992307799</v>
      </c>
      <c r="J2816" s="61">
        <v>6586792253.1097002</v>
      </c>
      <c r="K2816" s="61">
        <v>57.125139137746963</v>
      </c>
      <c r="L2816" s="61">
        <v>6662.0627854184722</v>
      </c>
      <c r="M2816" s="61">
        <v>67.839260167586332</v>
      </c>
      <c r="N2816" s="60">
        <v>60.616</v>
      </c>
    </row>
    <row r="2817" spans="1:14" x14ac:dyDescent="0.4">
      <c r="A2817" s="67">
        <v>125</v>
      </c>
      <c r="B2817" s="5" t="s">
        <v>207</v>
      </c>
      <c r="C2817" s="5">
        <v>2008</v>
      </c>
      <c r="D2817" s="5" t="s">
        <v>249</v>
      </c>
      <c r="E2817" s="5" t="s">
        <v>247</v>
      </c>
      <c r="F2817" s="60">
        <v>8.4466496849689676</v>
      </c>
      <c r="G2817" s="61">
        <v>50565812</v>
      </c>
      <c r="H2817" s="61">
        <v>7.8503317285133107</v>
      </c>
      <c r="I2817" s="61">
        <v>80.375508754072996</v>
      </c>
      <c r="J2817" s="61">
        <v>9885001293.4435806</v>
      </c>
      <c r="K2817" s="61">
        <v>65.974523799623313</v>
      </c>
      <c r="L2817" s="61">
        <v>6251.8774269126543</v>
      </c>
      <c r="M2817" s="61">
        <v>69.320195647550861</v>
      </c>
      <c r="N2817" s="60">
        <v>61.154000000000003</v>
      </c>
    </row>
    <row r="2818" spans="1:14" x14ac:dyDescent="0.4">
      <c r="A2818" s="67">
        <v>125</v>
      </c>
      <c r="B2818" s="5" t="s">
        <v>207</v>
      </c>
      <c r="C2818" s="5">
        <v>2009</v>
      </c>
      <c r="D2818" s="5" t="s">
        <v>249</v>
      </c>
      <c r="E2818" s="5" t="s">
        <v>247</v>
      </c>
      <c r="F2818" s="60">
        <v>7.9020489408613459</v>
      </c>
      <c r="G2818" s="61">
        <v>51170779</v>
      </c>
      <c r="H2818" s="61">
        <v>8.6630418315964022</v>
      </c>
      <c r="I2818" s="61">
        <v>87.4711495130326</v>
      </c>
      <c r="J2818" s="61">
        <v>7624489973.8818903</v>
      </c>
      <c r="K2818" s="61">
        <v>49.587535327880097</v>
      </c>
      <c r="L2818" s="61">
        <v>6444.186840445188</v>
      </c>
      <c r="M2818" s="61">
        <v>63.987782284312253</v>
      </c>
      <c r="N2818" s="60">
        <v>61.686999999999998</v>
      </c>
    </row>
    <row r="2819" spans="1:14" x14ac:dyDescent="0.4">
      <c r="A2819" s="67">
        <v>125</v>
      </c>
      <c r="B2819" s="5" t="s">
        <v>207</v>
      </c>
      <c r="C2819" s="5">
        <v>2010</v>
      </c>
      <c r="D2819" s="5" t="s">
        <v>249</v>
      </c>
      <c r="E2819" s="5" t="s">
        <v>247</v>
      </c>
      <c r="F2819" s="60">
        <v>8.2176122273122729</v>
      </c>
      <c r="G2819" s="61">
        <v>51784921</v>
      </c>
      <c r="H2819" s="61">
        <v>6.1284324316044376</v>
      </c>
      <c r="I2819" s="61">
        <v>100</v>
      </c>
      <c r="J2819" s="61">
        <v>3693271715.48139</v>
      </c>
      <c r="K2819" s="61">
        <v>50.406087162599924</v>
      </c>
      <c r="L2819" s="61">
        <v>8059.5627982460892</v>
      </c>
      <c r="M2819" s="61">
        <v>70.384029109504851</v>
      </c>
      <c r="N2819" s="60">
        <v>62.218000000000004</v>
      </c>
    </row>
    <row r="2820" spans="1:14" x14ac:dyDescent="0.4">
      <c r="A2820" s="67">
        <v>125</v>
      </c>
      <c r="B2820" s="5" t="s">
        <v>207</v>
      </c>
      <c r="C2820" s="5">
        <v>2011</v>
      </c>
      <c r="D2820" s="5" t="s">
        <v>249</v>
      </c>
      <c r="E2820" s="5" t="s">
        <v>247</v>
      </c>
      <c r="F2820" s="60">
        <v>7.8080537418251037</v>
      </c>
      <c r="G2820" s="61">
        <v>52443325</v>
      </c>
      <c r="H2820" s="61">
        <v>5.5390564315126198</v>
      </c>
      <c r="I2820" s="61">
        <v>98.263278468939703</v>
      </c>
      <c r="J2820" s="61">
        <v>4139289122.6873698</v>
      </c>
      <c r="K2820" s="61">
        <v>54.636350435897121</v>
      </c>
      <c r="L2820" s="61">
        <v>8737.041269424346</v>
      </c>
      <c r="M2820" s="61">
        <v>69.104042580154598</v>
      </c>
      <c r="N2820" s="60">
        <v>62.746000000000002</v>
      </c>
    </row>
    <row r="2821" spans="1:14" x14ac:dyDescent="0.4">
      <c r="A2821" s="67">
        <v>125</v>
      </c>
      <c r="B2821" s="5" t="s">
        <v>207</v>
      </c>
      <c r="C2821" s="5">
        <v>2012</v>
      </c>
      <c r="D2821" s="5" t="s">
        <v>249</v>
      </c>
      <c r="E2821" s="5" t="s">
        <v>247</v>
      </c>
      <c r="F2821" s="60">
        <v>8.0346492587557528</v>
      </c>
      <c r="G2821" s="61">
        <v>53145033</v>
      </c>
      <c r="H2821" s="61">
        <v>4.6852063881398465</v>
      </c>
      <c r="I2821" s="61">
        <v>92.421640659522595</v>
      </c>
      <c r="J2821" s="61">
        <v>4626029122.4000702</v>
      </c>
      <c r="K2821" s="61">
        <v>55.582617193334457</v>
      </c>
      <c r="L2821" s="61">
        <v>8173.8691381715971</v>
      </c>
      <c r="M2821" s="61">
        <v>68.076234393779572</v>
      </c>
      <c r="N2821" s="60">
        <v>63.271999999999998</v>
      </c>
    </row>
    <row r="2822" spans="1:14" x14ac:dyDescent="0.4">
      <c r="A2822" s="67">
        <v>125</v>
      </c>
      <c r="B2822" s="5" t="s">
        <v>207</v>
      </c>
      <c r="C2822" s="5">
        <v>2013</v>
      </c>
      <c r="D2822" s="5" t="s">
        <v>249</v>
      </c>
      <c r="E2822" s="5" t="s">
        <v>247</v>
      </c>
      <c r="F2822" s="60">
        <v>8.1164349539856389</v>
      </c>
      <c r="G2822" s="61">
        <v>53873616</v>
      </c>
      <c r="H2822" s="61">
        <v>5.8441114006734693</v>
      </c>
      <c r="I2822" s="61">
        <v>82.104364333400497</v>
      </c>
      <c r="J2822" s="61">
        <v>8232518815.6208296</v>
      </c>
      <c r="K2822" s="61">
        <v>58.875027630051015</v>
      </c>
      <c r="L2822" s="61">
        <v>7441.2308539967535</v>
      </c>
      <c r="M2822" s="61">
        <v>66.472172351885092</v>
      </c>
      <c r="N2822" s="60">
        <v>63.792999999999999</v>
      </c>
    </row>
    <row r="2823" spans="1:14" x14ac:dyDescent="0.4">
      <c r="A2823" s="67">
        <v>125</v>
      </c>
      <c r="B2823" s="5" t="s">
        <v>207</v>
      </c>
      <c r="C2823" s="5">
        <v>2014</v>
      </c>
      <c r="D2823" s="5" t="s">
        <v>249</v>
      </c>
      <c r="E2823" s="5" t="s">
        <v>247</v>
      </c>
      <c r="F2823" s="60">
        <v>8.1911525274526742</v>
      </c>
      <c r="G2823" s="61">
        <v>54729551</v>
      </c>
      <c r="H2823" s="61">
        <v>5.3665461846838127</v>
      </c>
      <c r="I2823" s="61">
        <v>77.095631829840102</v>
      </c>
      <c r="J2823" s="61">
        <v>5791659020.0999804</v>
      </c>
      <c r="K2823" s="61">
        <v>59.499574055059256</v>
      </c>
      <c r="L2823" s="61">
        <v>6965.1378973692963</v>
      </c>
      <c r="M2823" s="61">
        <v>67.480622813636046</v>
      </c>
      <c r="N2823" s="60">
        <v>64.311999999999998</v>
      </c>
    </row>
    <row r="2824" spans="1:14" x14ac:dyDescent="0.4">
      <c r="A2824" s="67">
        <v>125</v>
      </c>
      <c r="B2824" s="5" t="s">
        <v>207</v>
      </c>
      <c r="C2824" s="5">
        <v>2015</v>
      </c>
      <c r="D2824" s="5" t="s">
        <v>249</v>
      </c>
      <c r="E2824" s="5" t="s">
        <v>247</v>
      </c>
      <c r="F2824" s="60">
        <v>7.6071885241782482</v>
      </c>
      <c r="G2824" s="61">
        <v>55876504</v>
      </c>
      <c r="H2824" s="61">
        <v>5.545528123398725</v>
      </c>
      <c r="I2824" s="61">
        <v>75.243195203613396</v>
      </c>
      <c r="J2824" s="61">
        <v>1521139945.30532</v>
      </c>
      <c r="K2824" s="61">
        <v>56.726676144715626</v>
      </c>
      <c r="L2824" s="61">
        <v>6204.9299014584567</v>
      </c>
      <c r="M2824" s="61">
        <f>(M2525+M2640+M2663)/3</f>
        <v>63.189097045834728</v>
      </c>
      <c r="N2824" s="60">
        <v>64.828000000000003</v>
      </c>
    </row>
    <row r="2825" spans="1:14" x14ac:dyDescent="0.4">
      <c r="A2825" s="67">
        <v>125</v>
      </c>
      <c r="B2825" s="5" t="s">
        <v>207</v>
      </c>
      <c r="C2825" s="5">
        <v>2016</v>
      </c>
      <c r="D2825" s="5" t="s">
        <v>249</v>
      </c>
      <c r="E2825" s="5" t="s">
        <v>247</v>
      </c>
      <c r="F2825" s="60">
        <v>7.5445895711328479</v>
      </c>
      <c r="G2825" s="61">
        <v>56422274</v>
      </c>
      <c r="H2825" s="61">
        <v>6.9521719608847974</v>
      </c>
      <c r="I2825" s="61">
        <v>70.673819883329102</v>
      </c>
      <c r="J2825" s="61">
        <v>2215307020.3954101</v>
      </c>
      <c r="K2825" s="61">
        <v>55.861257504878189</v>
      </c>
      <c r="L2825" s="61">
        <v>5735.0667871784217</v>
      </c>
      <c r="M2825" s="61">
        <f>(M2641+M2526+M2664)/3</f>
        <v>62.915493353981816</v>
      </c>
      <c r="N2825" s="60">
        <v>65.340999999999994</v>
      </c>
    </row>
    <row r="2826" spans="1:14" x14ac:dyDescent="0.4">
      <c r="A2826" s="67">
        <v>125</v>
      </c>
      <c r="B2826" s="5" t="s">
        <v>207</v>
      </c>
      <c r="C2826" s="5">
        <v>2017</v>
      </c>
      <c r="D2826" s="5" t="s">
        <v>249</v>
      </c>
      <c r="E2826" s="5" t="s">
        <v>247</v>
      </c>
      <c r="F2826" s="60">
        <v>7.683707810686033</v>
      </c>
      <c r="G2826" s="61">
        <v>56641209</v>
      </c>
      <c r="H2826" s="61">
        <v>5.4733219754919276</v>
      </c>
      <c r="I2826" s="61">
        <v>79.646317515888398</v>
      </c>
      <c r="J2826" s="61">
        <v>2058579911.05235</v>
      </c>
      <c r="K2826" s="61">
        <v>53.535931829298022</v>
      </c>
      <c r="L2826" s="61">
        <v>6734.4751531454767</v>
      </c>
      <c r="M2826" s="61">
        <f>(M2642+M2665+M2527)/3</f>
        <v>62.649080607470459</v>
      </c>
      <c r="N2826" s="60">
        <v>65.849999999999994</v>
      </c>
    </row>
    <row r="2827" spans="1:14" x14ac:dyDescent="0.4">
      <c r="A2827" s="67">
        <v>125</v>
      </c>
      <c r="B2827" s="5" t="s">
        <v>207</v>
      </c>
      <c r="C2827" s="5">
        <v>2018</v>
      </c>
      <c r="D2827" s="5" t="s">
        <v>249</v>
      </c>
      <c r="E2827" s="5" t="s">
        <v>247</v>
      </c>
      <c r="F2827" s="60">
        <v>7.6673770246357513</v>
      </c>
      <c r="G2827" s="61">
        <v>57339635</v>
      </c>
      <c r="H2827" s="61">
        <v>3.9932950855769604</v>
      </c>
      <c r="I2827" s="61">
        <v>80.825570345556997</v>
      </c>
      <c r="J2827" s="61">
        <v>5569462350.15205</v>
      </c>
      <c r="K2827" s="61">
        <v>54.48554512757228</v>
      </c>
      <c r="L2827" s="61">
        <v>7067.7241648445824</v>
      </c>
      <c r="M2827" s="61">
        <f>(M2643+M2528+M2666)/3</f>
        <v>62.917890335762337</v>
      </c>
      <c r="N2827" s="60">
        <v>66.355000000000004</v>
      </c>
    </row>
    <row r="2828" spans="1:14" x14ac:dyDescent="0.4">
      <c r="A2828" s="67">
        <v>125</v>
      </c>
      <c r="B2828" s="5" t="s">
        <v>207</v>
      </c>
      <c r="C2828" s="5">
        <v>2019</v>
      </c>
      <c r="D2828" s="5" t="s">
        <v>249</v>
      </c>
      <c r="E2828" s="5" t="s">
        <v>247</v>
      </c>
      <c r="F2828" s="60">
        <v>7.6889076232217315</v>
      </c>
      <c r="G2828" s="61">
        <v>58087055</v>
      </c>
      <c r="H2828" s="61">
        <v>4.6135246893716158</v>
      </c>
      <c r="I2828" s="61">
        <v>78.270054214688201</v>
      </c>
      <c r="J2828" s="61">
        <v>5116098443.4871502</v>
      </c>
      <c r="K2828" s="61">
        <v>53.897996408610297</v>
      </c>
      <c r="L2828" s="61">
        <v>6702.5266166630436</v>
      </c>
      <c r="M2828" s="61">
        <f>(M2529+M2644+M2667)/3</f>
        <v>62.827488099071537</v>
      </c>
      <c r="N2828" s="60">
        <v>66.855999999999995</v>
      </c>
    </row>
    <row r="2829" spans="1:14" x14ac:dyDescent="0.4">
      <c r="A2829" s="67">
        <v>125</v>
      </c>
      <c r="B2829" s="5" t="s">
        <v>207</v>
      </c>
      <c r="C2829" s="5">
        <v>2020</v>
      </c>
      <c r="D2829" s="5" t="s">
        <v>249</v>
      </c>
      <c r="E2829" s="5" t="s">
        <v>247</v>
      </c>
      <c r="F2829" s="60">
        <v>6.6875631473778059</v>
      </c>
      <c r="G2829" s="61">
        <v>58801927</v>
      </c>
      <c r="H2829" s="61">
        <v>5.2595678971009079</v>
      </c>
      <c r="I2829" s="61">
        <v>71.050108980407302</v>
      </c>
      <c r="J2829" s="61">
        <v>3153552569.39325</v>
      </c>
      <c r="K2829" s="61">
        <v>50.686843337492924</v>
      </c>
      <c r="L2829" s="61">
        <v>5753.0664943336942</v>
      </c>
      <c r="M2829" s="61">
        <f>(M2530+M2645+M2668)/3</f>
        <v>62.798153014101452</v>
      </c>
      <c r="N2829" s="60">
        <v>67.353999999999999</v>
      </c>
    </row>
    <row r="2830" spans="1:14" x14ac:dyDescent="0.4">
      <c r="A2830" s="67">
        <v>125</v>
      </c>
      <c r="B2830" s="5" t="s">
        <v>207</v>
      </c>
      <c r="C2830" s="5">
        <v>2021</v>
      </c>
      <c r="D2830" s="5" t="s">
        <v>249</v>
      </c>
      <c r="E2830" s="5" t="s">
        <v>247</v>
      </c>
      <c r="F2830" s="60">
        <f>(F2827+F2828+F2829)/3</f>
        <v>7.3479492650784293</v>
      </c>
      <c r="G2830" s="61">
        <v>59392255</v>
      </c>
      <c r="H2830" s="61">
        <v>6.5001283767391413</v>
      </c>
      <c r="I2830" s="61">
        <v>77.653427206219106</v>
      </c>
      <c r="J2830" s="61">
        <v>40658789144.938202</v>
      </c>
      <c r="K2830" s="61">
        <v>56.084624744104872</v>
      </c>
      <c r="L2830" s="61">
        <v>7073.6127541182068</v>
      </c>
      <c r="M2830" s="61">
        <f>(M2531+M2646+M2669)/3</f>
        <v>62.84784381631178</v>
      </c>
      <c r="N2830" s="60">
        <v>67.846999999999994</v>
      </c>
    </row>
    <row r="2831" spans="1:14" x14ac:dyDescent="0.4">
      <c r="A2831" s="67">
        <v>125</v>
      </c>
      <c r="B2831" s="5" t="s">
        <v>207</v>
      </c>
      <c r="C2831" s="5">
        <v>2022</v>
      </c>
      <c r="D2831" s="5" t="s">
        <v>249</v>
      </c>
      <c r="E2831" s="5" t="s">
        <v>247</v>
      </c>
      <c r="F2831" s="60">
        <f>(F2828+F2829+F2830)/3</f>
        <v>7.2414733452259883</v>
      </c>
      <c r="G2831" s="61">
        <v>59893885</v>
      </c>
      <c r="H2831" s="61">
        <v>4.759484162645137</v>
      </c>
      <c r="I2831" s="61">
        <v>75.964365161211404</v>
      </c>
      <c r="J2831" s="61">
        <v>9194808415.5922794</v>
      </c>
      <c r="K2831" s="61">
        <v>65.06073541910331</v>
      </c>
      <c r="L2831" s="61">
        <v>6766.4812542947766</v>
      </c>
      <c r="M2831" s="61">
        <f>(M2532+M2647+M2670)/3</f>
        <v>62.824494976494918</v>
      </c>
      <c r="N2831" s="60">
        <v>68.334999999999994</v>
      </c>
    </row>
    <row r="2832" spans="1:14" hidden="1" x14ac:dyDescent="0.4">
      <c r="A2832" s="67">
        <v>125</v>
      </c>
      <c r="B2832" s="5" t="s">
        <v>208</v>
      </c>
      <c r="C2832" s="5">
        <v>2000</v>
      </c>
      <c r="D2832" s="5" t="s">
        <v>246</v>
      </c>
      <c r="E2832" s="5" t="s">
        <v>254</v>
      </c>
      <c r="F2832" s="60">
        <v>7.5202414611967736E-2</v>
      </c>
      <c r="G2832" s="61">
        <v>6114440</v>
      </c>
      <c r="H2832" s="61">
        <f>(H2786+H2211+H2671)/3</f>
        <v>4.1615214590263703</v>
      </c>
      <c r="I2832" s="61">
        <f>(I2786+I2671+I2211)/3</f>
        <v>160.25594476663267</v>
      </c>
      <c r="J2832" s="61">
        <f>(J2786+J2211+J2671)/3</f>
        <v>18346012.296502434</v>
      </c>
      <c r="K2832" s="61">
        <f>(K2786+K2671+K2211)/3</f>
        <v>43.952145222552566</v>
      </c>
      <c r="L2832" s="61">
        <f>(L2671+L2786+L2211)/3</f>
        <v>184.46020088521755</v>
      </c>
      <c r="M2832" s="61">
        <f>(M2786+M2671+M2211)/3</f>
        <v>30.226293425182764</v>
      </c>
      <c r="N2832" s="60">
        <v>16.504000000000001</v>
      </c>
    </row>
    <row r="2833" spans="1:14" hidden="1" x14ac:dyDescent="0.4">
      <c r="A2833" s="67">
        <v>125</v>
      </c>
      <c r="B2833" s="5" t="s">
        <v>208</v>
      </c>
      <c r="C2833" s="5">
        <v>2001</v>
      </c>
      <c r="D2833" s="5" t="s">
        <v>246</v>
      </c>
      <c r="E2833" s="5" t="s">
        <v>254</v>
      </c>
      <c r="F2833" s="60">
        <v>8.2741313026913579E-2</v>
      </c>
      <c r="G2833" s="61">
        <v>6394431</v>
      </c>
      <c r="H2833" s="61">
        <f>(H2787+H2672+H2212)/3</f>
        <v>35.582220403957741</v>
      </c>
      <c r="I2833" s="61">
        <f>(I2787+I2672+I2212)/3</f>
        <v>149.5719194308742</v>
      </c>
      <c r="J2833" s="61">
        <f>(J2787+J2672+J2212)/3</f>
        <v>10821065.702061241</v>
      </c>
      <c r="K2833" s="61">
        <f>(K2787+K2672+K2212)/3</f>
        <v>36.883483494040213</v>
      </c>
      <c r="L2833" s="61">
        <f>(L2787+L2672+L2212)/3</f>
        <v>223.26459560719169</v>
      </c>
      <c r="M2833" s="61">
        <f>(M2787+M2672+M2212)/3</f>
        <v>27.936242334905987</v>
      </c>
      <c r="N2833" s="60">
        <v>16.632000000000001</v>
      </c>
    </row>
    <row r="2834" spans="1:14" hidden="1" x14ac:dyDescent="0.4">
      <c r="A2834" s="67">
        <v>125</v>
      </c>
      <c r="B2834" s="5" t="s">
        <v>208</v>
      </c>
      <c r="C2834" s="5">
        <v>2002</v>
      </c>
      <c r="D2834" s="5" t="s">
        <v>246</v>
      </c>
      <c r="E2834" s="5" t="s">
        <v>254</v>
      </c>
      <c r="F2834" s="60">
        <v>0.10085434812521502</v>
      </c>
      <c r="G2834" s="61">
        <v>6686100</v>
      </c>
      <c r="H2834" s="61">
        <f>(H2788+H2213+H2673)/3</f>
        <v>0.48715748100496309</v>
      </c>
      <c r="I2834" s="61">
        <f>(I2788+I2673+I2213)/3</f>
        <v>133.17108700687868</v>
      </c>
      <c r="J2834" s="61">
        <f>(J2788+J2673+J2213)/3</f>
        <v>6126950.4661748968</v>
      </c>
      <c r="K2834" s="61">
        <f>(K2788+K2673+K2213)/3</f>
        <v>37.881528535815342</v>
      </c>
      <c r="L2834" s="61">
        <f>(L2788+L2673+L2213)/3</f>
        <v>241.52762679984957</v>
      </c>
      <c r="M2834" s="61">
        <f>(M2788+M2673+M2213)/3</f>
        <v>29.440144535977705</v>
      </c>
      <c r="N2834" s="60">
        <v>16.760999999999999</v>
      </c>
    </row>
    <row r="2835" spans="1:14" hidden="1" x14ac:dyDescent="0.4">
      <c r="A2835" s="67">
        <v>125</v>
      </c>
      <c r="B2835" s="5" t="s">
        <v>208</v>
      </c>
      <c r="C2835" s="5">
        <v>2003</v>
      </c>
      <c r="D2835" s="5" t="s">
        <v>246</v>
      </c>
      <c r="E2835" s="5" t="s">
        <v>254</v>
      </c>
      <c r="F2835" s="60">
        <v>0.10773879059837677</v>
      </c>
      <c r="G2835" s="61">
        <v>6992367</v>
      </c>
      <c r="H2835" s="61">
        <f>(H2789+H2674+H2214)/3</f>
        <v>6.1863298479921847</v>
      </c>
      <c r="I2835" s="61">
        <f>(I2789+I2674+I2214)/3</f>
        <v>102.48726796690455</v>
      </c>
      <c r="J2835" s="61">
        <f>(J2674+J2789+J2214)/3</f>
        <v>8764729.547123028</v>
      </c>
      <c r="K2835" s="61">
        <f>(K2789+K2674+K2214)/3</f>
        <v>42.010896922293561</v>
      </c>
      <c r="L2835" s="61">
        <f>(L2789+L2674+L2214)/3</f>
        <v>268.82046096219023</v>
      </c>
      <c r="M2835" s="61">
        <f>(M2789+M2674+M2214)/3</f>
        <v>27.873991232960549</v>
      </c>
      <c r="N2835" s="60">
        <v>16.890999999999998</v>
      </c>
    </row>
    <row r="2836" spans="1:14" hidden="1" x14ac:dyDescent="0.4">
      <c r="A2836" s="67">
        <v>125</v>
      </c>
      <c r="B2836" s="5" t="s">
        <v>208</v>
      </c>
      <c r="C2836" s="5">
        <v>2004</v>
      </c>
      <c r="D2836" s="5" t="s">
        <v>246</v>
      </c>
      <c r="E2836" s="5" t="s">
        <v>254</v>
      </c>
      <c r="F2836" s="60">
        <v>0.13010373250779883</v>
      </c>
      <c r="G2836" s="61">
        <v>7317118</v>
      </c>
      <c r="H2836" s="61">
        <f>(H2790+H2675+H2215)/3</f>
        <v>6.5164269695608903</v>
      </c>
      <c r="I2836" s="61">
        <f>(I2675+I2790+I2215)/3</f>
        <v>93.527157742801705</v>
      </c>
      <c r="J2836" s="61">
        <f>(J2790+J2675+J2215)/3</f>
        <v>26924867.031393632</v>
      </c>
      <c r="K2836" s="61">
        <f>(K2790+K2675+K2215)/3</f>
        <v>43.923775304369826</v>
      </c>
      <c r="L2836" s="61">
        <f>(L2833+L2834+L2835)/3</f>
        <v>244.53756112307715</v>
      </c>
      <c r="M2836" s="61">
        <f>(M2833+M2834+M2835)/3</f>
        <v>28.416792701281413</v>
      </c>
      <c r="N2836" s="60">
        <v>17.023</v>
      </c>
    </row>
    <row r="2837" spans="1:14" hidden="1" x14ac:dyDescent="0.4">
      <c r="A2837" s="67">
        <v>125</v>
      </c>
      <c r="B2837" s="5" t="s">
        <v>208</v>
      </c>
      <c r="C2837" s="5">
        <v>2005</v>
      </c>
      <c r="D2837" s="5" t="s">
        <v>246</v>
      </c>
      <c r="E2837" s="5" t="s">
        <v>254</v>
      </c>
      <c r="F2837" s="60">
        <v>0.11902054105535759</v>
      </c>
      <c r="G2837" s="61">
        <v>7662654</v>
      </c>
      <c r="H2837" s="61">
        <f>(H2791+H2676+H2216)/3</f>
        <v>12.014850590242595</v>
      </c>
      <c r="I2837" s="61">
        <f>(I2791+I2676+I2216)/3</f>
        <v>95.462338576679471</v>
      </c>
      <c r="J2837" s="61">
        <f>(J2791+J2676+J2216)/3</f>
        <v>54828422.188912429</v>
      </c>
      <c r="K2837" s="61">
        <f>(K2791+K2216+K2676)/3</f>
        <v>45.696898548014275</v>
      </c>
      <c r="L2837" s="61">
        <f>(L2791+L2676+L2216)/3</f>
        <v>316.59996537531396</v>
      </c>
      <c r="M2837" s="61">
        <f>(M2791+M2676+M2216)/3</f>
        <v>28.882046290920886</v>
      </c>
      <c r="N2837" s="60">
        <v>17.154</v>
      </c>
    </row>
    <row r="2838" spans="1:14" hidden="1" x14ac:dyDescent="0.4">
      <c r="A2838" s="67">
        <v>125</v>
      </c>
      <c r="B2838" s="5" t="s">
        <v>208</v>
      </c>
      <c r="C2838" s="5">
        <v>2006</v>
      </c>
      <c r="D2838" s="5" t="s">
        <v>246</v>
      </c>
      <c r="E2838" s="5" t="s">
        <v>254</v>
      </c>
      <c r="F2838" s="60">
        <v>0.12437463075300795</v>
      </c>
      <c r="G2838" s="61">
        <v>8029517</v>
      </c>
      <c r="H2838" s="61">
        <f>(H2792+H2677+H2217)/3</f>
        <v>7.0464551233982826</v>
      </c>
      <c r="I2838" s="61">
        <f>(I2792+I2677+I2217)/3</f>
        <v>96.423377695280124</v>
      </c>
      <c r="J2838" s="61">
        <f>(J2792+J2217+J2677)/3</f>
        <v>65059729.349460788</v>
      </c>
      <c r="K2838" s="61">
        <f>(K2792+K2677+K2217)/3</f>
        <v>44.283736438698817</v>
      </c>
      <c r="L2838" s="61">
        <f>(L2792+L2677+L2217)/3</f>
        <v>340.56531857074606</v>
      </c>
      <c r="M2838" s="61">
        <f>(M2792+M2677+M2217)/3</f>
        <v>26.424245828638735</v>
      </c>
      <c r="N2838" s="60">
        <v>17.286999999999999</v>
      </c>
    </row>
    <row r="2839" spans="1:14" hidden="1" x14ac:dyDescent="0.4">
      <c r="A2839" s="67">
        <v>125</v>
      </c>
      <c r="B2839" s="5" t="s">
        <v>208</v>
      </c>
      <c r="C2839" s="5">
        <v>2007</v>
      </c>
      <c r="D2839" s="5" t="s">
        <v>246</v>
      </c>
      <c r="E2839" s="5" t="s">
        <v>254</v>
      </c>
      <c r="F2839" s="60">
        <v>0.13937079444412173</v>
      </c>
      <c r="G2839" s="61">
        <v>8417823</v>
      </c>
      <c r="H2839" s="61">
        <f>(H2793+H2678+H2218)/3</f>
        <v>6.8878887543121659</v>
      </c>
      <c r="I2839" s="61">
        <f>(I2793+I2678+I2218)/3</f>
        <v>97.063474595456867</v>
      </c>
      <c r="J2839" s="61">
        <f>(J2793+J2678+J2218)/3</f>
        <v>111847947.74938302</v>
      </c>
      <c r="K2839" s="61">
        <f>(K2793+K2678+K2218)/3</f>
        <v>44.375592271415535</v>
      </c>
      <c r="L2839" s="61">
        <f>(L2793+L2678+L2218)/3</f>
        <v>386.58083774620445</v>
      </c>
      <c r="M2839" s="61">
        <f>(M2793+M2678+M2218)/3</f>
        <v>23.540397754441653</v>
      </c>
      <c r="N2839" s="60">
        <v>17.420000000000002</v>
      </c>
    </row>
    <row r="2840" spans="1:14" hidden="1" x14ac:dyDescent="0.4">
      <c r="A2840" s="67">
        <v>125</v>
      </c>
      <c r="B2840" s="5" t="s">
        <v>208</v>
      </c>
      <c r="C2840" s="5">
        <v>2008</v>
      </c>
      <c r="D2840" s="5" t="s">
        <v>246</v>
      </c>
      <c r="E2840" s="5" t="s">
        <v>254</v>
      </c>
      <c r="F2840" s="60">
        <v>0.14042622571818683</v>
      </c>
      <c r="G2840" s="61">
        <v>8823888</v>
      </c>
      <c r="H2840" s="61">
        <f>(H2794+H2679+H2219)/3</f>
        <v>9.169348544452161</v>
      </c>
      <c r="I2840" s="61">
        <f>(I2794+I2679+I2219)/3</f>
        <v>101.24073444918123</v>
      </c>
      <c r="J2840" s="61">
        <f>(J2794+J2679+J2219)/3</f>
        <v>141057091.65129873</v>
      </c>
      <c r="K2840" s="61">
        <v>97.266297318348776</v>
      </c>
      <c r="L2840" s="61">
        <v>1653.0415371390898</v>
      </c>
      <c r="M2840" s="61">
        <f>(M2794+M2679+M2219)/3</f>
        <v>24.231856197326763</v>
      </c>
      <c r="N2840" s="60">
        <v>17.555</v>
      </c>
    </row>
    <row r="2841" spans="1:14" hidden="1" x14ac:dyDescent="0.4">
      <c r="A2841" s="67">
        <v>125</v>
      </c>
      <c r="B2841" s="5" t="s">
        <v>208</v>
      </c>
      <c r="C2841" s="5">
        <v>2009</v>
      </c>
      <c r="D2841" s="5" t="s">
        <v>246</v>
      </c>
      <c r="E2841" s="5" t="s">
        <v>254</v>
      </c>
      <c r="F2841" s="60">
        <v>0.13984606814850259</v>
      </c>
      <c r="G2841" s="61">
        <v>9229227</v>
      </c>
      <c r="H2841" s="61">
        <v>-11.829329539105316</v>
      </c>
      <c r="I2841" s="61">
        <f>(I2795+I2680+I2220)/3</f>
        <v>104.00357667046376</v>
      </c>
      <c r="J2841" s="61">
        <f>(J2795+J2680+J2220)/3</f>
        <v>284083133.21748334</v>
      </c>
      <c r="K2841" s="61">
        <v>94.835764087996338</v>
      </c>
      <c r="L2841" s="61">
        <v>1325.2750772157954</v>
      </c>
      <c r="M2841" s="61">
        <f>(M2795+M2680+M2220)/3</f>
        <v>22.204534165262505</v>
      </c>
      <c r="N2841" s="60">
        <v>17.701000000000001</v>
      </c>
    </row>
    <row r="2842" spans="1:14" hidden="1" x14ac:dyDescent="0.4">
      <c r="A2842" s="67">
        <v>125</v>
      </c>
      <c r="B2842" s="5" t="s">
        <v>208</v>
      </c>
      <c r="C2842" s="5">
        <v>2010</v>
      </c>
      <c r="D2842" s="5" t="s">
        <v>246</v>
      </c>
      <c r="E2842" s="5" t="s">
        <v>254</v>
      </c>
      <c r="F2842" s="60">
        <v>0.1351856682319344</v>
      </c>
      <c r="G2842" s="61">
        <v>9714419</v>
      </c>
      <c r="H2842" s="61">
        <v>12.926402431149171</v>
      </c>
      <c r="I2842" s="61">
        <v>100</v>
      </c>
      <c r="J2842" s="61">
        <f>(J2796+J2681+J2221)/3</f>
        <v>382346789.07536</v>
      </c>
      <c r="K2842" s="61">
        <v>90.943448366113103</v>
      </c>
      <c r="L2842" s="61">
        <v>1503.1338890108184</v>
      </c>
      <c r="M2842" s="61">
        <f>(M2796+M2221+M2681)/3</f>
        <v>23.603187409241489</v>
      </c>
      <c r="N2842" s="60">
        <v>17.86</v>
      </c>
    </row>
    <row r="2843" spans="1:14" hidden="1" x14ac:dyDescent="0.4">
      <c r="A2843" s="67">
        <v>125</v>
      </c>
      <c r="B2843" s="5" t="s">
        <v>208</v>
      </c>
      <c r="C2843" s="5">
        <v>2011</v>
      </c>
      <c r="D2843" s="5" t="s">
        <v>246</v>
      </c>
      <c r="E2843" s="5" t="s">
        <v>254</v>
      </c>
      <c r="F2843" s="60">
        <v>0.12508113198705464</v>
      </c>
      <c r="G2843" s="61">
        <v>10243050</v>
      </c>
      <c r="H2843" s="61">
        <v>38.833342972193122</v>
      </c>
      <c r="I2843" s="61">
        <f>(I2797+I2682+I2222)/3</f>
        <v>99.315644709513165</v>
      </c>
      <c r="J2843" s="61">
        <f>(J2797+J2682+J2222)/3</f>
        <v>706554642.47686231</v>
      </c>
      <c r="K2843" s="61">
        <v>93.226859754919047</v>
      </c>
      <c r="L2843" s="61">
        <v>1455.3584071886235</v>
      </c>
      <c r="M2843" s="61">
        <f>(M2889+M2935+M3050)/3</f>
        <v>22.747296291300756</v>
      </c>
      <c r="N2843" s="60">
        <v>18.032</v>
      </c>
    </row>
    <row r="2844" spans="1:14" hidden="1" x14ac:dyDescent="0.4">
      <c r="A2844" s="67">
        <v>125</v>
      </c>
      <c r="B2844" s="5" t="s">
        <v>208</v>
      </c>
      <c r="C2844" s="5">
        <v>2012</v>
      </c>
      <c r="D2844" s="5" t="s">
        <v>246</v>
      </c>
      <c r="E2844" s="5" t="s">
        <v>254</v>
      </c>
      <c r="F2844" s="60">
        <v>0.1325595677059252</v>
      </c>
      <c r="G2844" s="61">
        <v>10701604</v>
      </c>
      <c r="H2844" s="61">
        <v>46.50690475548015</v>
      </c>
      <c r="I2844" s="61">
        <f>(I2798+I2683+I2223)/3</f>
        <v>100.65718385762716</v>
      </c>
      <c r="J2844" s="61">
        <v>161000000</v>
      </c>
      <c r="K2844" s="61">
        <v>71.619811394748851</v>
      </c>
      <c r="L2844" s="61">
        <v>1114.9237226019134</v>
      </c>
      <c r="M2844" s="61">
        <v>26.388888888888889</v>
      </c>
      <c r="N2844" s="60">
        <v>18.216999999999999</v>
      </c>
    </row>
    <row r="2845" spans="1:14" hidden="1" x14ac:dyDescent="0.4">
      <c r="A2845" s="67">
        <v>125</v>
      </c>
      <c r="B2845" s="5" t="s">
        <v>208</v>
      </c>
      <c r="C2845" s="5">
        <v>2013</v>
      </c>
      <c r="D2845" s="5" t="s">
        <v>246</v>
      </c>
      <c r="E2845" s="5" t="s">
        <v>254</v>
      </c>
      <c r="F2845" s="60">
        <v>0.13083882081726586</v>
      </c>
      <c r="G2845" s="61">
        <v>11106031</v>
      </c>
      <c r="H2845" s="61">
        <v>36.512158499485736</v>
      </c>
      <c r="I2845" s="61">
        <f>(I2799+I2684+I2224)/3</f>
        <v>168.20451923512911</v>
      </c>
      <c r="J2845" s="61">
        <v>-793000000</v>
      </c>
      <c r="K2845" s="61">
        <v>50.811246590746265</v>
      </c>
      <c r="L2845" s="61">
        <v>1659.1407872847781</v>
      </c>
      <c r="M2845" s="61">
        <v>30.612244897959183</v>
      </c>
      <c r="N2845" s="60">
        <v>18.414999999999999</v>
      </c>
    </row>
    <row r="2846" spans="1:14" hidden="1" x14ac:dyDescent="0.4">
      <c r="A2846" s="67">
        <v>125</v>
      </c>
      <c r="B2846" s="5" t="s">
        <v>208</v>
      </c>
      <c r="C2846" s="5">
        <v>2014</v>
      </c>
      <c r="D2846" s="5" t="s">
        <v>246</v>
      </c>
      <c r="E2846" s="5" t="s">
        <v>254</v>
      </c>
      <c r="F2846" s="60">
        <v>0.13551783759334018</v>
      </c>
      <c r="G2846" s="61">
        <v>11213284</v>
      </c>
      <c r="H2846" s="61">
        <v>-26.700284582256671</v>
      </c>
      <c r="I2846" s="61">
        <f>(I2800+I2685+I2225)/3</f>
        <v>390660.158919351</v>
      </c>
      <c r="J2846" s="61">
        <v>1035825.73</v>
      </c>
      <c r="K2846" s="61">
        <v>64.63451780708094</v>
      </c>
      <c r="L2846" s="61">
        <v>1245.1493110722627</v>
      </c>
      <c r="M2846" s="61">
        <v>30.921052631578949</v>
      </c>
      <c r="N2846" s="60">
        <v>18.626000000000001</v>
      </c>
    </row>
    <row r="2847" spans="1:14" hidden="1" x14ac:dyDescent="0.4">
      <c r="A2847" s="67">
        <v>125</v>
      </c>
      <c r="B2847" s="5" t="s">
        <v>208</v>
      </c>
      <c r="C2847" s="5">
        <v>2015</v>
      </c>
      <c r="D2847" s="5" t="s">
        <v>246</v>
      </c>
      <c r="E2847" s="5" t="s">
        <v>254</v>
      </c>
      <c r="F2847" s="60">
        <v>0.17592883663371867</v>
      </c>
      <c r="G2847" s="61">
        <v>11194299</v>
      </c>
      <c r="H2847" s="61">
        <v>17.689332139315056</v>
      </c>
      <c r="I2847" s="61">
        <f>(I2801+I2226+I2686)/3</f>
        <v>111.24839408508474</v>
      </c>
      <c r="J2847" s="61">
        <v>150000</v>
      </c>
      <c r="K2847" s="61">
        <v>65.551349184500282</v>
      </c>
      <c r="L2847" s="61">
        <v>1071.7777647554512</v>
      </c>
      <c r="M2847" s="61">
        <f>(M2801+M2686+M2226)/3</f>
        <v>24.961554174483847</v>
      </c>
      <c r="N2847" s="60">
        <v>18.852</v>
      </c>
    </row>
    <row r="2848" spans="1:14" hidden="1" x14ac:dyDescent="0.4">
      <c r="A2848" s="67">
        <v>125</v>
      </c>
      <c r="B2848" s="5" t="s">
        <v>208</v>
      </c>
      <c r="C2848" s="5">
        <v>2016</v>
      </c>
      <c r="D2848" s="5" t="s">
        <v>246</v>
      </c>
      <c r="E2848" s="5" t="s">
        <v>254</v>
      </c>
      <c r="F2848" s="60">
        <v>0.15635130879383488</v>
      </c>
      <c r="G2848" s="61">
        <v>11066105</v>
      </c>
      <c r="H2848" s="61">
        <f>(H2847)</f>
        <v>17.689332139315056</v>
      </c>
      <c r="I2848" s="61">
        <f>(I2687+I2802+I2227)/3</f>
        <v>103.95354821516578</v>
      </c>
      <c r="J2848" s="61">
        <v>-7850000</v>
      </c>
      <c r="K2848" s="61">
        <f>(K2802+K2687+K2227)/3</f>
        <v>61.076134560509125</v>
      </c>
      <c r="L2848" s="61">
        <f>(L2802+L2227+L2687)/3</f>
        <v>509.86051398007095</v>
      </c>
      <c r="M2848" s="61">
        <f>(M2802+M2687+M2227)/3</f>
        <v>25.545081591472577</v>
      </c>
      <c r="N2848" s="60">
        <v>19.091999999999999</v>
      </c>
    </row>
    <row r="2849" spans="1:14" hidden="1" x14ac:dyDescent="0.4">
      <c r="A2849" s="67">
        <v>125</v>
      </c>
      <c r="B2849" s="5" t="s">
        <v>208</v>
      </c>
      <c r="C2849" s="5">
        <v>2017</v>
      </c>
      <c r="D2849" s="5" t="s">
        <v>246</v>
      </c>
      <c r="E2849" s="5" t="s">
        <v>254</v>
      </c>
      <c r="F2849" s="60">
        <v>0.14187163980197079</v>
      </c>
      <c r="G2849" s="61">
        <v>10658226</v>
      </c>
      <c r="H2849" s="61">
        <f t="shared" ref="H2849:H2854" si="123">(H2848+H2847+H2846)/3</f>
        <v>2.8927932321244803</v>
      </c>
      <c r="I2849" s="61">
        <f>(I2846+I2847+I2848)/3</f>
        <v>130291.78695388375</v>
      </c>
      <c r="J2849" s="61">
        <v>1420000</v>
      </c>
      <c r="K2849" s="61">
        <f>(K2846+K2847+K2848)/3</f>
        <v>63.754000517363458</v>
      </c>
      <c r="L2849" s="61">
        <f>(L2846+L2847+L2848)/3</f>
        <v>942.26252993592834</v>
      </c>
      <c r="M2849" s="61">
        <f>(M2846+M2847+M2848)/3</f>
        <v>27.14256279917846</v>
      </c>
      <c r="N2849" s="60">
        <v>19.346</v>
      </c>
    </row>
    <row r="2850" spans="1:14" hidden="1" x14ac:dyDescent="0.4">
      <c r="A2850" s="67">
        <v>125</v>
      </c>
      <c r="B2850" s="5" t="s">
        <v>208</v>
      </c>
      <c r="C2850" s="5">
        <v>2018</v>
      </c>
      <c r="D2850" s="5" t="s">
        <v>246</v>
      </c>
      <c r="E2850" s="5" t="s">
        <v>254</v>
      </c>
      <c r="F2850" s="60">
        <v>0.17016296453916946</v>
      </c>
      <c r="G2850" s="61">
        <v>10395329</v>
      </c>
      <c r="H2850" s="61">
        <f t="shared" si="123"/>
        <v>12.757152503584862</v>
      </c>
      <c r="I2850" s="61">
        <f>(I2804+I2689+I2229)/3</f>
        <v>93.755864705618592</v>
      </c>
      <c r="J2850" s="61">
        <v>60140000</v>
      </c>
      <c r="K2850" s="61">
        <f>(K2804+K2689+K2229)/3</f>
        <v>56.541785300289888</v>
      </c>
      <c r="L2850" s="61">
        <f>(L2847+L2848+L2849)/3</f>
        <v>841.30026955715005</v>
      </c>
      <c r="M2850" s="61">
        <f>(M2847+M2848+M2849)/3</f>
        <v>25.883066188378294</v>
      </c>
      <c r="N2850" s="60">
        <v>19.614999999999998</v>
      </c>
    </row>
    <row r="2851" spans="1:14" hidden="1" x14ac:dyDescent="0.4">
      <c r="A2851" s="67">
        <v>125</v>
      </c>
      <c r="B2851" s="5" t="s">
        <v>208</v>
      </c>
      <c r="C2851" s="5">
        <v>2019</v>
      </c>
      <c r="D2851" s="5" t="s">
        <v>246</v>
      </c>
      <c r="E2851" s="5" t="s">
        <v>254</v>
      </c>
      <c r="F2851" s="60">
        <v>0.17464187695127315</v>
      </c>
      <c r="G2851" s="61">
        <v>10447666</v>
      </c>
      <c r="H2851" s="61">
        <f t="shared" si="123"/>
        <v>11.113092625008134</v>
      </c>
      <c r="I2851" s="61">
        <f>(I2805+I2690+I2230)/3</f>
        <v>99.248769412487334</v>
      </c>
      <c r="J2851" s="61">
        <v>-2210000</v>
      </c>
      <c r="K2851" s="61">
        <f>(K2805+K2690+K2230)/3</f>
        <v>54.28846725223115</v>
      </c>
      <c r="L2851" s="61">
        <f>(L2805+L2690+L2230)/3</f>
        <v>548.62964448715832</v>
      </c>
      <c r="M2851" s="61">
        <f>(M2805+M2690+M2230)/3</f>
        <v>25.767994663916571</v>
      </c>
      <c r="N2851" s="60">
        <v>19.899000000000001</v>
      </c>
    </row>
    <row r="2852" spans="1:14" hidden="1" x14ac:dyDescent="0.4">
      <c r="A2852" s="67">
        <v>125</v>
      </c>
      <c r="B2852" s="5" t="s">
        <v>208</v>
      </c>
      <c r="C2852" s="5">
        <v>2020</v>
      </c>
      <c r="D2852" s="5" t="s">
        <v>246</v>
      </c>
      <c r="E2852" s="5" t="s">
        <v>254</v>
      </c>
      <c r="F2852" s="60">
        <v>0.1643091365100898</v>
      </c>
      <c r="G2852" s="61">
        <v>10606227</v>
      </c>
      <c r="H2852" s="61">
        <f t="shared" si="123"/>
        <v>8.9210127869058251</v>
      </c>
      <c r="I2852" s="61">
        <f>(I2806+I2691+I2231)/3</f>
        <v>102.790217114676</v>
      </c>
      <c r="J2852" s="61">
        <v>17500000</v>
      </c>
      <c r="K2852" s="61">
        <f>(K2806+K2691+K2231)/3</f>
        <v>54.360066443226721</v>
      </c>
      <c r="L2852" s="61">
        <f>(L2806+L2691+L2231)/3</f>
        <v>538.28398963273855</v>
      </c>
      <c r="M2852" s="61">
        <f>(M2691+M2806+M2231)/3</f>
        <v>25.842299021397903</v>
      </c>
      <c r="N2852" s="60">
        <v>20.199000000000002</v>
      </c>
    </row>
    <row r="2853" spans="1:14" hidden="1" x14ac:dyDescent="0.4">
      <c r="A2853" s="67">
        <v>125</v>
      </c>
      <c r="B2853" s="5" t="s">
        <v>208</v>
      </c>
      <c r="C2853" s="5">
        <v>2021</v>
      </c>
      <c r="D2853" s="5" t="s">
        <v>246</v>
      </c>
      <c r="E2853" s="5" t="s">
        <v>254</v>
      </c>
      <c r="F2853" s="60">
        <f>(F2850+F2851+F2852)/3</f>
        <v>0.16970465933351078</v>
      </c>
      <c r="G2853" s="61">
        <v>10748272</v>
      </c>
      <c r="H2853" s="61">
        <f t="shared" si="123"/>
        <v>10.930419305166273</v>
      </c>
      <c r="I2853" s="61">
        <f>(I2807+I2692+I2232)/3</f>
        <v>100.86044608307151</v>
      </c>
      <c r="J2853" s="61">
        <v>67500000</v>
      </c>
      <c r="K2853" s="61">
        <f>(K2807+K2692+K2232)/3</f>
        <v>59.16354690649316</v>
      </c>
      <c r="L2853" s="61">
        <f>(L2807+L2692+L2232)/3</f>
        <v>557.25815353879227</v>
      </c>
      <c r="M2853" s="61">
        <f>(M2807+M2692+M2232)/3</f>
        <v>25.725559408957622</v>
      </c>
      <c r="N2853" s="60">
        <v>20.513999999999999</v>
      </c>
    </row>
    <row r="2854" spans="1:14" hidden="1" x14ac:dyDescent="0.4">
      <c r="A2854" s="67">
        <v>125</v>
      </c>
      <c r="B2854" s="5" t="s">
        <v>208</v>
      </c>
      <c r="C2854" s="5">
        <v>2022</v>
      </c>
      <c r="D2854" s="5" t="s">
        <v>246</v>
      </c>
      <c r="E2854" s="5" t="s">
        <v>254</v>
      </c>
      <c r="F2854" s="60">
        <f>(F2851+F2852+F2853)/3</f>
        <v>0.16955189093162457</v>
      </c>
      <c r="G2854" s="61">
        <v>10913164</v>
      </c>
      <c r="H2854" s="61">
        <f t="shared" si="123"/>
        <v>10.321508239026743</v>
      </c>
      <c r="I2854" s="61">
        <f>(I2808+I2693+I2233)/3</f>
        <v>101.68895469799672</v>
      </c>
      <c r="J2854" s="61">
        <v>121500000</v>
      </c>
      <c r="K2854" s="61">
        <f>(K2808+K2693+K2233)/3</f>
        <v>73.07669897113901</v>
      </c>
      <c r="L2854" s="61">
        <f>(L2808+L2693+L2233)/3</f>
        <v>551.10125966257885</v>
      </c>
      <c r="M2854" s="61">
        <f>(M2808+M2693+M2233)/3</f>
        <v>25.778617698090699</v>
      </c>
      <c r="N2854" s="60">
        <v>20.846</v>
      </c>
    </row>
    <row r="2855" spans="1:14" hidden="1" x14ac:dyDescent="0.4">
      <c r="A2855" s="36">
        <v>126</v>
      </c>
      <c r="B2855" s="5" t="s">
        <v>9</v>
      </c>
      <c r="C2855" s="5">
        <v>2000</v>
      </c>
      <c r="D2855" s="5" t="s">
        <v>250</v>
      </c>
      <c r="E2855" s="5" t="s">
        <v>247</v>
      </c>
      <c r="F2855" s="60">
        <v>0.58205603202024503</v>
      </c>
      <c r="G2855" s="61">
        <v>18776371</v>
      </c>
      <c r="H2855" s="61">
        <v>7.2774302093247627</v>
      </c>
      <c r="I2855" s="61">
        <f>(I2556+I2602+I2763)/3</f>
        <v>90.994617146939746</v>
      </c>
      <c r="J2855" s="61">
        <v>172941409.83050001</v>
      </c>
      <c r="K2855" s="61">
        <v>88.636441704913025</v>
      </c>
      <c r="L2855" s="61">
        <v>869.75348857223935</v>
      </c>
      <c r="M2855" s="61">
        <v>31.558935361216729</v>
      </c>
      <c r="N2855" s="60">
        <v>18.38</v>
      </c>
    </row>
    <row r="2856" spans="1:14" hidden="1" x14ac:dyDescent="0.4">
      <c r="A2856" s="36">
        <v>126</v>
      </c>
      <c r="B2856" s="5" t="s">
        <v>9</v>
      </c>
      <c r="C2856" s="5">
        <v>2001</v>
      </c>
      <c r="D2856" s="5" t="s">
        <v>250</v>
      </c>
      <c r="E2856" s="5" t="s">
        <v>247</v>
      </c>
      <c r="F2856" s="60">
        <v>0.57335318857680451</v>
      </c>
      <c r="G2856" s="61">
        <v>18920275</v>
      </c>
      <c r="H2856" s="61">
        <v>13.66480016244293</v>
      </c>
      <c r="I2856" s="61">
        <f>(I2603+I2557+I2764)/3</f>
        <v>93.775804925560848</v>
      </c>
      <c r="J2856" s="61">
        <v>171790000</v>
      </c>
      <c r="K2856" s="61">
        <v>80.898601532757624</v>
      </c>
      <c r="L2856" s="61">
        <v>832.42731962587106</v>
      </c>
      <c r="M2856" s="61">
        <v>29.519230769230763</v>
      </c>
      <c r="N2856" s="60">
        <v>18.364999999999998</v>
      </c>
    </row>
    <row r="2857" spans="1:14" hidden="1" x14ac:dyDescent="0.4">
      <c r="A2857" s="36">
        <v>126</v>
      </c>
      <c r="B2857" s="5" t="s">
        <v>9</v>
      </c>
      <c r="C2857" s="5">
        <v>2002</v>
      </c>
      <c r="D2857" s="5" t="s">
        <v>250</v>
      </c>
      <c r="E2857" s="5" t="s">
        <v>247</v>
      </c>
      <c r="F2857" s="60">
        <v>0.5957498066398067</v>
      </c>
      <c r="G2857" s="61">
        <v>19110707</v>
      </c>
      <c r="H2857" s="61">
        <v>8.1115702573062691</v>
      </c>
      <c r="I2857" s="61">
        <f>(I2765+I2604+I2558)/3</f>
        <v>88.448502173869429</v>
      </c>
      <c r="J2857" s="61">
        <v>196500000</v>
      </c>
      <c r="K2857" s="61">
        <v>76.335131782651715</v>
      </c>
      <c r="L2857" s="61">
        <v>865.30213911413227</v>
      </c>
      <c r="M2857" s="61">
        <v>31.996353691886963</v>
      </c>
      <c r="N2857" s="60">
        <v>18.349</v>
      </c>
    </row>
    <row r="2858" spans="1:14" hidden="1" x14ac:dyDescent="0.4">
      <c r="A2858" s="36">
        <v>126</v>
      </c>
      <c r="B2858" s="5" t="s">
        <v>9</v>
      </c>
      <c r="C2858" s="5">
        <v>2003</v>
      </c>
      <c r="D2858" s="5" t="s">
        <v>250</v>
      </c>
      <c r="E2858" s="5" t="s">
        <v>247</v>
      </c>
      <c r="F2858" s="60">
        <v>0.6430184042214806</v>
      </c>
      <c r="G2858" s="61">
        <v>19303180</v>
      </c>
      <c r="H2858" s="61">
        <v>8.7486643975612282</v>
      </c>
      <c r="I2858" s="61">
        <f>(I2605+I2559+I2766)/3</f>
        <v>83.804338202949197</v>
      </c>
      <c r="J2858" s="61">
        <v>228720000</v>
      </c>
      <c r="K2858" s="61">
        <v>75.336247330542989</v>
      </c>
      <c r="L2858" s="61">
        <v>978.16864564362368</v>
      </c>
      <c r="M2858" s="61">
        <v>33.138075313807533</v>
      </c>
      <c r="N2858" s="60">
        <v>18.334</v>
      </c>
    </row>
    <row r="2859" spans="1:14" hidden="1" x14ac:dyDescent="0.4">
      <c r="A2859" s="36">
        <v>126</v>
      </c>
      <c r="B2859" s="5" t="s">
        <v>9</v>
      </c>
      <c r="C2859" s="5">
        <v>2004</v>
      </c>
      <c r="D2859" s="5" t="s">
        <v>250</v>
      </c>
      <c r="E2859" s="5" t="s">
        <v>247</v>
      </c>
      <c r="F2859" s="60">
        <v>0.66023167984330366</v>
      </c>
      <c r="G2859" s="61">
        <v>19490431</v>
      </c>
      <c r="H2859" s="61">
        <v>8.8014924613156325</v>
      </c>
      <c r="I2859" s="61">
        <f>(I2606+I2560+I2767)/3</f>
        <v>87.283916009208724</v>
      </c>
      <c r="J2859" s="61">
        <v>232800000</v>
      </c>
      <c r="K2859" s="61">
        <v>79.482944901118742</v>
      </c>
      <c r="L2859" s="61">
        <v>1060.1369431644969</v>
      </c>
      <c r="M2859" s="61">
        <v>36.149471974004868</v>
      </c>
      <c r="N2859" s="60">
        <v>18.318999999999999</v>
      </c>
    </row>
    <row r="2860" spans="1:14" hidden="1" x14ac:dyDescent="0.4">
      <c r="A2860" s="36">
        <v>126</v>
      </c>
      <c r="B2860" s="5" t="s">
        <v>9</v>
      </c>
      <c r="C2860" s="5">
        <v>2005</v>
      </c>
      <c r="D2860" s="5" t="s">
        <v>250</v>
      </c>
      <c r="E2860" s="5" t="s">
        <v>247</v>
      </c>
      <c r="F2860" s="60">
        <v>0.71081098143089916</v>
      </c>
      <c r="G2860" s="61">
        <v>19673866</v>
      </c>
      <c r="H2860" s="61">
        <v>10.41872675165159</v>
      </c>
      <c r="I2860" s="61">
        <f>(I2607+I2561+I2768)/3</f>
        <v>88.051875852706146</v>
      </c>
      <c r="J2860" s="61">
        <v>272400000</v>
      </c>
      <c r="K2860" s="61">
        <v>73.603972958053347</v>
      </c>
      <c r="L2860" s="61">
        <v>1240.5183122003637</v>
      </c>
      <c r="M2860" s="61">
        <v>34.65272591486184</v>
      </c>
      <c r="N2860" s="60">
        <v>18.303000000000001</v>
      </c>
    </row>
    <row r="2861" spans="1:14" hidden="1" x14ac:dyDescent="0.4">
      <c r="A2861" s="36">
        <v>126</v>
      </c>
      <c r="B2861" s="5" t="s">
        <v>9</v>
      </c>
      <c r="C2861" s="5">
        <v>2006</v>
      </c>
      <c r="D2861" s="5" t="s">
        <v>250</v>
      </c>
      <c r="E2861" s="5" t="s">
        <v>247</v>
      </c>
      <c r="F2861" s="60">
        <v>0.62428078801024989</v>
      </c>
      <c r="G2861" s="61">
        <v>19870706</v>
      </c>
      <c r="H2861" s="61">
        <v>11.277029447260077</v>
      </c>
      <c r="I2861" s="61">
        <f>(I2608+I2562+I2769)/3</f>
        <v>81.286544512413485</v>
      </c>
      <c r="J2861" s="61">
        <v>479700000</v>
      </c>
      <c r="K2861" s="61">
        <v>71.261178488300871</v>
      </c>
      <c r="L2861" s="61">
        <v>1423.190620701338</v>
      </c>
      <c r="M2861" s="61">
        <v>28.862478777589139</v>
      </c>
      <c r="N2861" s="60">
        <v>18.288</v>
      </c>
    </row>
    <row r="2862" spans="1:14" hidden="1" x14ac:dyDescent="0.4">
      <c r="A2862" s="36">
        <v>126</v>
      </c>
      <c r="B2862" s="5" t="s">
        <v>9</v>
      </c>
      <c r="C2862" s="5">
        <v>2007</v>
      </c>
      <c r="D2862" s="5" t="s">
        <v>250</v>
      </c>
      <c r="E2862" s="5" t="s">
        <v>247</v>
      </c>
      <c r="F2862" s="60">
        <v>0.67691785132022042</v>
      </c>
      <c r="G2862" s="61">
        <v>20078655</v>
      </c>
      <c r="H2862" s="61">
        <v>14.028442824711206</v>
      </c>
      <c r="I2862" s="61">
        <f>(I2563+I2609+I2770)/3</f>
        <v>91.376506407780752</v>
      </c>
      <c r="J2862" s="61">
        <v>603000000</v>
      </c>
      <c r="K2862" s="61">
        <v>68.606511660139134</v>
      </c>
      <c r="L2862" s="61">
        <v>1611.1755872305123</v>
      </c>
      <c r="M2862" s="61">
        <v>31.7092034029389</v>
      </c>
      <c r="N2862" s="60">
        <v>18.271999999999998</v>
      </c>
    </row>
    <row r="2863" spans="1:14" hidden="1" x14ac:dyDescent="0.4">
      <c r="A2863" s="36">
        <v>126</v>
      </c>
      <c r="B2863" s="5" t="s">
        <v>9</v>
      </c>
      <c r="C2863" s="5">
        <v>2008</v>
      </c>
      <c r="D2863" s="5" t="s">
        <v>250</v>
      </c>
      <c r="E2863" s="5" t="s">
        <v>247</v>
      </c>
      <c r="F2863" s="60">
        <v>0.63151559948087421</v>
      </c>
      <c r="G2863" s="61">
        <v>20285643</v>
      </c>
      <c r="H2863" s="61">
        <v>16.327016024828083</v>
      </c>
      <c r="I2863" s="61">
        <f>(I2564+I2610+I2771)/3</f>
        <v>96.193720092074159</v>
      </c>
      <c r="J2863" s="61">
        <v>752200000</v>
      </c>
      <c r="K2863" s="61">
        <v>63.369043608222043</v>
      </c>
      <c r="L2863" s="61">
        <v>2007.0266550096171</v>
      </c>
      <c r="M2863" s="61">
        <v>33.250825082508257</v>
      </c>
      <c r="N2863" s="60">
        <v>18.257000000000001</v>
      </c>
    </row>
    <row r="2864" spans="1:14" hidden="1" x14ac:dyDescent="0.4">
      <c r="A2864" s="36">
        <v>126</v>
      </c>
      <c r="B2864" s="5" t="s">
        <v>9</v>
      </c>
      <c r="C2864" s="5">
        <v>2009</v>
      </c>
      <c r="D2864" s="5" t="s">
        <v>250</v>
      </c>
      <c r="E2864" s="5" t="s">
        <v>247</v>
      </c>
      <c r="F2864" s="60">
        <v>0.60009343596480047</v>
      </c>
      <c r="G2864" s="61">
        <v>20482477</v>
      </c>
      <c r="H2864" s="61">
        <v>5.8798826358662239</v>
      </c>
      <c r="I2864" s="61">
        <f>(I2611+I2565+I2772)/3</f>
        <v>102.47305285105217</v>
      </c>
      <c r="J2864" s="61">
        <v>404000000</v>
      </c>
      <c r="K2864" s="61">
        <v>49.149141530823471</v>
      </c>
      <c r="L2864" s="61">
        <v>2053.7664508548678</v>
      </c>
      <c r="M2864" s="61">
        <v>35.553633217993081</v>
      </c>
      <c r="N2864" s="60">
        <v>18.242000000000001</v>
      </c>
    </row>
    <row r="2865" spans="1:14" hidden="1" x14ac:dyDescent="0.4">
      <c r="A2865" s="36">
        <v>126</v>
      </c>
      <c r="B2865" s="5" t="s">
        <v>9</v>
      </c>
      <c r="C2865" s="5">
        <v>2010</v>
      </c>
      <c r="D2865" s="5" t="s">
        <v>250</v>
      </c>
      <c r="E2865" s="5" t="s">
        <v>247</v>
      </c>
      <c r="F2865" s="60">
        <v>0.63244860296729954</v>
      </c>
      <c r="G2865" s="61">
        <v>20668557</v>
      </c>
      <c r="H2865" s="61">
        <v>26.934876176157303</v>
      </c>
      <c r="I2865" s="61">
        <v>100</v>
      </c>
      <c r="J2865" s="61">
        <v>477559000</v>
      </c>
      <c r="K2865" s="61">
        <f>(K2566+K2612+K2773)/3</f>
        <v>75.725220550222602</v>
      </c>
      <c r="L2865" s="61">
        <v>2836.9741091123078</v>
      </c>
      <c r="M2865" s="61">
        <v>27.500000000000004</v>
      </c>
      <c r="N2865" s="60">
        <v>18.225999999999999</v>
      </c>
    </row>
    <row r="2866" spans="1:14" hidden="1" x14ac:dyDescent="0.4">
      <c r="A2866" s="36">
        <v>126</v>
      </c>
      <c r="B2866" s="5" t="s">
        <v>9</v>
      </c>
      <c r="C2866" s="5">
        <v>2011</v>
      </c>
      <c r="D2866" s="5" t="s">
        <v>250</v>
      </c>
      <c r="E2866" s="5" t="s">
        <v>247</v>
      </c>
      <c r="F2866" s="60">
        <v>0.7387531092784797</v>
      </c>
      <c r="G2866" s="61">
        <v>20859743</v>
      </c>
      <c r="H2866" s="61">
        <v>3.9799293429318539</v>
      </c>
      <c r="I2866" s="61">
        <f>(I2613+I2567+I2774)/3</f>
        <v>102.93776609519666</v>
      </c>
      <c r="J2866" s="61">
        <v>955920000</v>
      </c>
      <c r="K2866" s="61">
        <f>(K2567+K2613+K2774)/3</f>
        <v>82.141836805642683</v>
      </c>
      <c r="L2866" s="61">
        <v>3248.0402104631958</v>
      </c>
      <c r="M2866" s="61">
        <v>35.31015678254942</v>
      </c>
      <c r="N2866" s="60">
        <v>18.210999999999999</v>
      </c>
    </row>
    <row r="2867" spans="1:14" hidden="1" x14ac:dyDescent="0.4">
      <c r="A2867" s="36">
        <v>126</v>
      </c>
      <c r="B2867" s="5" t="s">
        <v>9</v>
      </c>
      <c r="C2867" s="5">
        <v>2012</v>
      </c>
      <c r="D2867" s="5" t="s">
        <v>250</v>
      </c>
      <c r="E2867" s="5" t="s">
        <v>247</v>
      </c>
      <c r="F2867" s="60">
        <v>0.82981767220831637</v>
      </c>
      <c r="G2867" s="61">
        <v>21017147</v>
      </c>
      <c r="H2867" s="61">
        <v>10.46344717678582</v>
      </c>
      <c r="I2867" s="61">
        <f>(I2568+I2614+I2775)/3</f>
        <v>108.83072670655122</v>
      </c>
      <c r="J2867" s="61">
        <v>941116591.23040795</v>
      </c>
      <c r="K2867" s="61">
        <f>(K2568+K2614+K2775)/3</f>
        <v>83.177638477403249</v>
      </c>
      <c r="L2867" s="61">
        <v>3351.8924757645068</v>
      </c>
      <c r="M2867" s="61">
        <v>40.535491905354917</v>
      </c>
      <c r="N2867" s="60">
        <v>18.196000000000002</v>
      </c>
    </row>
    <row r="2868" spans="1:14" hidden="1" x14ac:dyDescent="0.4">
      <c r="A2868" s="36">
        <v>126</v>
      </c>
      <c r="B2868" s="5" t="s">
        <v>9</v>
      </c>
      <c r="C2868" s="5">
        <v>2013</v>
      </c>
      <c r="D2868" s="5" t="s">
        <v>250</v>
      </c>
      <c r="E2868" s="5" t="s">
        <v>247</v>
      </c>
      <c r="F2868" s="60">
        <v>0.68372926509278253</v>
      </c>
      <c r="G2868" s="61">
        <v>21131756</v>
      </c>
      <c r="H2868" s="61">
        <v>6.2528852591672717</v>
      </c>
      <c r="I2868" s="61">
        <f>(I2615+I2569+I2776)/3</f>
        <v>111.23359560466288</v>
      </c>
      <c r="J2868" s="61">
        <v>932551317.58288097</v>
      </c>
      <c r="K2868" s="61">
        <f>(K2569+K2615+K2776)/3</f>
        <v>79.370514315926599</v>
      </c>
      <c r="L2868" s="61">
        <v>3643.832446643476</v>
      </c>
      <c r="M2868" s="61">
        <v>29.694323144104807</v>
      </c>
      <c r="N2868" s="60">
        <v>18.198</v>
      </c>
    </row>
    <row r="2869" spans="1:14" hidden="1" x14ac:dyDescent="0.4">
      <c r="A2869" s="36">
        <v>126</v>
      </c>
      <c r="B2869" s="5" t="s">
        <v>9</v>
      </c>
      <c r="C2869" s="5">
        <v>2014</v>
      </c>
      <c r="D2869" s="5" t="s">
        <v>250</v>
      </c>
      <c r="E2869" s="5" t="s">
        <v>247</v>
      </c>
      <c r="F2869" s="60">
        <v>0.82197487440474581</v>
      </c>
      <c r="G2869" s="61">
        <v>21239457</v>
      </c>
      <c r="H2869" s="61">
        <v>1.9206288110165275</v>
      </c>
      <c r="I2869" s="61">
        <f>(I2616+I2570+I2777)/3</f>
        <v>112.0694007856891</v>
      </c>
      <c r="J2869" s="61">
        <v>893628980.28706503</v>
      </c>
      <c r="K2869" s="61">
        <f>(K2777+K2570+K2616)/3</f>
        <v>77.465770625868529</v>
      </c>
      <c r="L2869" s="61">
        <v>3885.6236161746515</v>
      </c>
      <c r="M2869" s="61">
        <v>40.800477897252094</v>
      </c>
      <c r="N2869" s="60">
        <v>18.218</v>
      </c>
    </row>
    <row r="2870" spans="1:14" hidden="1" x14ac:dyDescent="0.4">
      <c r="A2870" s="36">
        <v>126</v>
      </c>
      <c r="B2870" s="5" t="s">
        <v>9</v>
      </c>
      <c r="C2870" s="5">
        <v>2015</v>
      </c>
      <c r="D2870" s="5" t="s">
        <v>250</v>
      </c>
      <c r="E2870" s="5" t="s">
        <v>247</v>
      </c>
      <c r="F2870" s="60">
        <v>0.90177500294445767</v>
      </c>
      <c r="G2870" s="61">
        <v>21336697</v>
      </c>
      <c r="H2870" s="61">
        <v>3.0143807983594115</v>
      </c>
      <c r="I2870" s="61">
        <f>(I2571+I2617+I2778)/3</f>
        <v>115.16330674465856</v>
      </c>
      <c r="J2870" s="61">
        <v>679655644.244789</v>
      </c>
      <c r="K2870" s="61">
        <v>46.917970809275467</v>
      </c>
      <c r="L2870" s="61">
        <v>3990.3531173944552</v>
      </c>
      <c r="M2870" s="61">
        <f>(M2617+M2571+M2778)/3</f>
        <v>39.363230718442786</v>
      </c>
      <c r="N2870" s="60">
        <v>18.256</v>
      </c>
    </row>
    <row r="2871" spans="1:14" hidden="1" x14ac:dyDescent="0.4">
      <c r="A2871" s="36">
        <v>126</v>
      </c>
      <c r="B2871" s="5" t="s">
        <v>9</v>
      </c>
      <c r="C2871" s="5">
        <v>2016</v>
      </c>
      <c r="D2871" s="5" t="s">
        <v>250</v>
      </c>
      <c r="E2871" s="5" t="s">
        <v>247</v>
      </c>
      <c r="F2871" s="60">
        <v>1.0813099571939857</v>
      </c>
      <c r="G2871" s="61">
        <v>21425494</v>
      </c>
      <c r="H2871" s="61">
        <v>5.4432217152607763</v>
      </c>
      <c r="I2871" s="61">
        <f>(I2618+I2572+I2779)/3</f>
        <v>114.9219386128688</v>
      </c>
      <c r="J2871" s="61">
        <v>897049375.883533</v>
      </c>
      <c r="K2871" s="61">
        <v>46.471537025801489</v>
      </c>
      <c r="L2871" s="61">
        <v>4107.8297753991437</v>
      </c>
      <c r="M2871" s="61">
        <f>(M2572+M2618+M2779)/3</f>
        <v>39.077815766494361</v>
      </c>
      <c r="N2871" s="60">
        <v>18.311</v>
      </c>
    </row>
    <row r="2872" spans="1:14" hidden="1" x14ac:dyDescent="0.4">
      <c r="A2872" s="36">
        <v>126</v>
      </c>
      <c r="B2872" s="5" t="s">
        <v>9</v>
      </c>
      <c r="C2872" s="5">
        <v>2017</v>
      </c>
      <c r="D2872" s="5" t="s">
        <v>250</v>
      </c>
      <c r="E2872" s="5" t="s">
        <v>247</v>
      </c>
      <c r="F2872" s="60">
        <v>1.0759613709385951</v>
      </c>
      <c r="G2872" s="61">
        <v>21506813</v>
      </c>
      <c r="H2872" s="61">
        <v>5.4728452947040154</v>
      </c>
      <c r="I2872" s="61">
        <f>(I2573+I2619+I2780)/3</f>
        <v>113.72429379635935</v>
      </c>
      <c r="J2872" s="61">
        <v>1372723043.1340201</v>
      </c>
      <c r="K2872" s="61">
        <v>47.140409801460038</v>
      </c>
      <c r="L2872" s="61">
        <v>4388.2019059372833</v>
      </c>
      <c r="M2872" s="61">
        <f>(M2573+M2619+M2780)/3</f>
        <v>38.783172294581988</v>
      </c>
      <c r="N2872" s="60">
        <v>18.384</v>
      </c>
    </row>
    <row r="2873" spans="1:14" hidden="1" x14ac:dyDescent="0.4">
      <c r="A2873" s="36">
        <v>126</v>
      </c>
      <c r="B2873" s="5" t="s">
        <v>9</v>
      </c>
      <c r="C2873" s="5">
        <v>2018</v>
      </c>
      <c r="D2873" s="5" t="s">
        <v>250</v>
      </c>
      <c r="E2873" s="5" t="s">
        <v>247</v>
      </c>
      <c r="F2873" s="60">
        <v>1.0009367789570836</v>
      </c>
      <c r="G2873" s="61">
        <v>21670000</v>
      </c>
      <c r="H2873" s="61">
        <v>4.2953062020184802</v>
      </c>
      <c r="I2873" s="61">
        <f>(I2574+I2620+I2781)/3</f>
        <v>113.5108954255121</v>
      </c>
      <c r="J2873" s="61">
        <v>1614044009.2288401</v>
      </c>
      <c r="K2873" s="61">
        <v>49.809396750745854</v>
      </c>
      <c r="L2873" s="61">
        <v>4360.5847346925184</v>
      </c>
      <c r="M2873" s="61">
        <f>(M2574+M2620+M2781)/3</f>
        <v>38.484018831177934</v>
      </c>
      <c r="N2873" s="60">
        <v>18.475999999999999</v>
      </c>
    </row>
    <row r="2874" spans="1:14" hidden="1" x14ac:dyDescent="0.4">
      <c r="A2874" s="36">
        <v>126</v>
      </c>
      <c r="B2874" s="5" t="s">
        <v>9</v>
      </c>
      <c r="C2874" s="5">
        <v>2019</v>
      </c>
      <c r="D2874" s="5" t="s">
        <v>250</v>
      </c>
      <c r="E2874" s="5" t="s">
        <v>247</v>
      </c>
      <c r="F2874" s="60">
        <v>1.0745264413154154</v>
      </c>
      <c r="G2874" s="61">
        <v>21803000</v>
      </c>
      <c r="H2874" s="61">
        <v>3.8705276117724026</v>
      </c>
      <c r="I2874" s="61">
        <f>(I2575+I2621+I2782)/3</f>
        <v>115.00918657976324</v>
      </c>
      <c r="J2874" s="61">
        <v>743466231.46803105</v>
      </c>
      <c r="K2874" s="61">
        <v>49.425525854372204</v>
      </c>
      <c r="L2874" s="61">
        <v>4082.6940487153324</v>
      </c>
      <c r="M2874" s="61">
        <f>(M2575+M2621+M2782)/3</f>
        <v>38.2204842401894</v>
      </c>
      <c r="N2874" s="60">
        <v>18.585000000000001</v>
      </c>
    </row>
    <row r="2875" spans="1:14" hidden="1" x14ac:dyDescent="0.4">
      <c r="A2875" s="36">
        <v>126</v>
      </c>
      <c r="B2875" s="5" t="s">
        <v>9</v>
      </c>
      <c r="C2875" s="5">
        <v>2020</v>
      </c>
      <c r="D2875" s="5" t="s">
        <v>250</v>
      </c>
      <c r="E2875" s="5" t="s">
        <v>247</v>
      </c>
      <c r="F2875" s="60">
        <v>0.99668324284867016</v>
      </c>
      <c r="G2875" s="61">
        <v>21919000</v>
      </c>
      <c r="H2875" s="61">
        <v>3.2709021053862273</v>
      </c>
      <c r="I2875" s="61">
        <f>(I2576+I2622+I2783)/3</f>
        <v>115.37376533515423</v>
      </c>
      <c r="J2875" s="61">
        <v>434075668.46641999</v>
      </c>
      <c r="K2875" s="61">
        <v>37.029289090060416</v>
      </c>
      <c r="L2875" s="61">
        <v>3852.3890910219397</v>
      </c>
      <c r="M2875" s="61">
        <f>(M2783+M2576+M2622)/3</f>
        <v>37.962766300949191</v>
      </c>
      <c r="N2875" s="60">
        <v>18.713000000000001</v>
      </c>
    </row>
    <row r="2876" spans="1:14" hidden="1" x14ac:dyDescent="0.4">
      <c r="A2876" s="36">
        <v>126</v>
      </c>
      <c r="B2876" s="5" t="s">
        <v>9</v>
      </c>
      <c r="C2876" s="5">
        <v>2021</v>
      </c>
      <c r="D2876" s="5" t="s">
        <v>250</v>
      </c>
      <c r="E2876" s="5" t="s">
        <v>247</v>
      </c>
      <c r="F2876" s="60">
        <f>(F2873+F2874+F2875)/3</f>
        <v>1.0240488210403897</v>
      </c>
      <c r="G2876" s="61">
        <v>22156000</v>
      </c>
      <c r="H2876" s="61">
        <v>8.4961186364112393</v>
      </c>
      <c r="I2876" s="61">
        <f>(I2577+I2784+I2623)/3</f>
        <v>112.64852950077589</v>
      </c>
      <c r="J2876" s="61">
        <v>592289969.90296996</v>
      </c>
      <c r="K2876" s="61">
        <v>41.258506796886465</v>
      </c>
      <c r="L2876" s="61">
        <v>3996.5719950125103</v>
      </c>
      <c r="M2876" s="61">
        <f>(M2577+M2623+M2784)/3</f>
        <v>37.715953910789956</v>
      </c>
      <c r="N2876" s="60">
        <v>18.86</v>
      </c>
    </row>
    <row r="2877" spans="1:14" hidden="1" x14ac:dyDescent="0.4">
      <c r="A2877" s="36">
        <v>126</v>
      </c>
      <c r="B2877" s="5" t="s">
        <v>9</v>
      </c>
      <c r="C2877" s="5">
        <v>2022</v>
      </c>
      <c r="D2877" s="5" t="s">
        <v>250</v>
      </c>
      <c r="E2877" s="5" t="s">
        <v>247</v>
      </c>
      <c r="F2877" s="60">
        <f>(F2874+F2875+F2876)/3</f>
        <v>1.0317528350681584</v>
      </c>
      <c r="G2877" s="61">
        <v>22181000</v>
      </c>
      <c r="H2877" s="61">
        <v>48.847276882634333</v>
      </c>
      <c r="I2877" s="61">
        <f>(I2578+I2785+I2624)/3</f>
        <v>118.79463911776755</v>
      </c>
      <c r="J2877" s="61">
        <v>898295213.76949894</v>
      </c>
      <c r="K2877" s="61">
        <v>46.519245745955537</v>
      </c>
      <c r="L2877" s="61">
        <v>3354.383407575649</v>
      </c>
      <c r="M2877" s="61">
        <f>(M2578+M2624+M2785)/3</f>
        <v>37.485255731326411</v>
      </c>
      <c r="N2877" s="60">
        <v>19.026</v>
      </c>
    </row>
    <row r="2878" spans="1:14" hidden="1" x14ac:dyDescent="0.4">
      <c r="A2878" s="67">
        <v>127</v>
      </c>
      <c r="B2878" s="5" t="s">
        <v>209</v>
      </c>
      <c r="C2878" s="5">
        <v>2000</v>
      </c>
      <c r="D2878" s="5" t="s">
        <v>250</v>
      </c>
      <c r="E2878" s="5" t="s">
        <v>247</v>
      </c>
      <c r="F2878" s="60">
        <v>0.21638804213413301</v>
      </c>
      <c r="G2878" s="61">
        <v>26298773</v>
      </c>
      <c r="H2878" s="61">
        <v>9.8531369204178958</v>
      </c>
      <c r="I2878" s="61">
        <f>(I2832+I2786+I2671)/3</f>
        <v>153.3977938973085</v>
      </c>
      <c r="J2878" s="61">
        <v>392200000</v>
      </c>
      <c r="K2878" s="61">
        <v>29.404234459949169</v>
      </c>
      <c r="L2878" s="61">
        <v>378.15750122070301</v>
      </c>
      <c r="M2878" s="61">
        <v>26.824817518248175</v>
      </c>
      <c r="N2878" s="60">
        <v>32.494999999999997</v>
      </c>
    </row>
    <row r="2879" spans="1:14" hidden="1" x14ac:dyDescent="0.4">
      <c r="A2879" s="67">
        <v>127</v>
      </c>
      <c r="B2879" s="5" t="s">
        <v>209</v>
      </c>
      <c r="C2879" s="5">
        <v>2001</v>
      </c>
      <c r="D2879" s="5" t="s">
        <v>250</v>
      </c>
      <c r="E2879" s="5" t="s">
        <v>247</v>
      </c>
      <c r="F2879" s="60">
        <v>0.23211753717531061</v>
      </c>
      <c r="G2879" s="61">
        <v>26947253</v>
      </c>
      <c r="H2879" s="61">
        <v>21.133991045710701</v>
      </c>
      <c r="I2879" s="61">
        <f>(I2833+I2787+I2672)/3</f>
        <v>147.97076389545688</v>
      </c>
      <c r="J2879" s="61">
        <v>574000000</v>
      </c>
      <c r="K2879" s="61">
        <v>20.293345622341057</v>
      </c>
      <c r="L2879" s="61">
        <v>471.37277221679699</v>
      </c>
      <c r="M2879" s="61">
        <v>25.249169435215951</v>
      </c>
      <c r="N2879" s="60">
        <v>32.548000000000002</v>
      </c>
    </row>
    <row r="2880" spans="1:14" hidden="1" x14ac:dyDescent="0.4">
      <c r="A2880" s="67">
        <v>127</v>
      </c>
      <c r="B2880" s="5" t="s">
        <v>209</v>
      </c>
      <c r="C2880" s="5">
        <v>2002</v>
      </c>
      <c r="D2880" s="5" t="s">
        <v>250</v>
      </c>
      <c r="E2880" s="5" t="s">
        <v>247</v>
      </c>
      <c r="F2880" s="60">
        <v>0.27979002636095818</v>
      </c>
      <c r="G2880" s="61">
        <v>27570318</v>
      </c>
      <c r="H2880" s="61">
        <v>10.801235231863487</v>
      </c>
      <c r="I2880" s="61">
        <f>(I2834+I2788+I2673)/3</f>
        <v>130.21627786635</v>
      </c>
      <c r="J2880" s="61">
        <v>713180000</v>
      </c>
      <c r="K2880" s="61">
        <v>25.625561721305157</v>
      </c>
      <c r="L2880" s="61">
        <v>529.45196533203102</v>
      </c>
      <c r="M2880" s="61">
        <v>28.820375335120641</v>
      </c>
      <c r="N2880" s="60">
        <v>32.600999999999999</v>
      </c>
    </row>
    <row r="2881" spans="1:14" hidden="1" x14ac:dyDescent="0.4">
      <c r="A2881" s="67">
        <v>127</v>
      </c>
      <c r="B2881" s="5" t="s">
        <v>209</v>
      </c>
      <c r="C2881" s="5">
        <v>2003</v>
      </c>
      <c r="D2881" s="5" t="s">
        <v>250</v>
      </c>
      <c r="E2881" s="5" t="s">
        <v>247</v>
      </c>
      <c r="F2881" s="60">
        <v>0.28138303848344692</v>
      </c>
      <c r="G2881" s="61">
        <v>28188977</v>
      </c>
      <c r="H2881" s="61">
        <v>9.7999241039694169</v>
      </c>
      <c r="I2881" s="61">
        <f>(I2835+I2789+I2674)/3</f>
        <v>102.21067684703968</v>
      </c>
      <c r="J2881" s="61">
        <v>1349190000</v>
      </c>
      <c r="K2881" s="61">
        <v>26.440228067055344</v>
      </c>
      <c r="L2881" s="61">
        <v>607.00634765625</v>
      </c>
      <c r="M2881" s="61">
        <v>30.890052356020941</v>
      </c>
      <c r="N2881" s="60">
        <v>32.654000000000003</v>
      </c>
    </row>
    <row r="2882" spans="1:14" hidden="1" x14ac:dyDescent="0.4">
      <c r="A2882" s="67">
        <v>127</v>
      </c>
      <c r="B2882" s="5" t="s">
        <v>209</v>
      </c>
      <c r="C2882" s="5">
        <v>2004</v>
      </c>
      <c r="D2882" s="5" t="s">
        <v>250</v>
      </c>
      <c r="E2882" s="5" t="s">
        <v>247</v>
      </c>
      <c r="F2882" s="60">
        <v>0.30618541146764566</v>
      </c>
      <c r="G2882" s="61">
        <v>28831550</v>
      </c>
      <c r="H2882" s="61">
        <v>17.273997918608089</v>
      </c>
      <c r="I2882" s="61">
        <f>(I2836+I2790+I2675)/3</f>
        <v>92.87396473072674</v>
      </c>
      <c r="J2882" s="61">
        <v>1511070000</v>
      </c>
      <c r="K2882" s="61">
        <v>30.432337619505194</v>
      </c>
      <c r="L2882" s="61">
        <v>737.122802734375</v>
      </c>
      <c r="M2882" s="61">
        <v>29.678188319427889</v>
      </c>
      <c r="N2882" s="60">
        <v>32.707000000000001</v>
      </c>
    </row>
    <row r="2883" spans="1:14" hidden="1" x14ac:dyDescent="0.4">
      <c r="A2883" s="67">
        <v>127</v>
      </c>
      <c r="B2883" s="5" t="s">
        <v>209</v>
      </c>
      <c r="C2883" s="5">
        <v>2005</v>
      </c>
      <c r="D2883" s="5" t="s">
        <v>250</v>
      </c>
      <c r="E2883" s="5" t="s">
        <v>247</v>
      </c>
      <c r="F2883" s="60">
        <v>0.35530788718175677</v>
      </c>
      <c r="G2883" s="61">
        <v>29540577</v>
      </c>
      <c r="H2883" s="61">
        <v>18.054402868471996</v>
      </c>
      <c r="I2883" s="61">
        <f>(I2837+I2791+I2676)/3</f>
        <v>94.697919164527477</v>
      </c>
      <c r="J2883" s="61">
        <v>1561689996.8943501</v>
      </c>
      <c r="K2883" s="61">
        <v>35.871591402194589</v>
      </c>
      <c r="L2883" s="61">
        <v>945.689697265625</v>
      </c>
      <c r="M2883" s="61">
        <v>27.890466531440161</v>
      </c>
      <c r="N2883" s="60">
        <v>32.76</v>
      </c>
    </row>
    <row r="2884" spans="1:14" hidden="1" x14ac:dyDescent="0.4">
      <c r="A2884" s="67">
        <v>127</v>
      </c>
      <c r="B2884" s="5" t="s">
        <v>209</v>
      </c>
      <c r="C2884" s="5">
        <v>2006</v>
      </c>
      <c r="D2884" s="5" t="s">
        <v>250</v>
      </c>
      <c r="E2884" s="5" t="s">
        <v>247</v>
      </c>
      <c r="F2884" s="60">
        <v>0.42528808918401917</v>
      </c>
      <c r="G2884" s="61">
        <v>30332968</v>
      </c>
      <c r="H2884" s="61">
        <v>7.6522543052652878</v>
      </c>
      <c r="I2884" s="61">
        <f>(I2838+I2792+I2677)/3</f>
        <v>96.327214362923641</v>
      </c>
      <c r="J2884" s="61">
        <v>1841833814.0836699</v>
      </c>
      <c r="K2884" s="61">
        <v>36.20259361727026</v>
      </c>
      <c r="L2884" s="61">
        <v>1179.89831542969</v>
      </c>
      <c r="M2884" s="61">
        <v>27.94476035743298</v>
      </c>
      <c r="N2884" s="60">
        <v>32.813000000000002</v>
      </c>
    </row>
    <row r="2885" spans="1:14" hidden="1" x14ac:dyDescent="0.4">
      <c r="A2885" s="67">
        <v>127</v>
      </c>
      <c r="B2885" s="5" t="s">
        <v>209</v>
      </c>
      <c r="C2885" s="5">
        <v>2007</v>
      </c>
      <c r="D2885" s="5" t="s">
        <v>250</v>
      </c>
      <c r="E2885" s="5" t="s">
        <v>247</v>
      </c>
      <c r="F2885" s="60">
        <v>0.44788006141354847</v>
      </c>
      <c r="G2885" s="61">
        <v>31191163</v>
      </c>
      <c r="H2885" s="61">
        <v>15.306621479385768</v>
      </c>
      <c r="I2885" s="61">
        <f>(I2839+I2793+I2678)/3</f>
        <v>97.018249372875346</v>
      </c>
      <c r="J2885" s="61">
        <v>1504379838.3858399</v>
      </c>
      <c r="K2885" s="61">
        <v>34.403336161563189</v>
      </c>
      <c r="L2885" s="61">
        <v>1500.67309570313</v>
      </c>
      <c r="M2885" s="61">
        <v>26.490566037735846</v>
      </c>
      <c r="N2885" s="60">
        <v>32.866</v>
      </c>
    </row>
    <row r="2886" spans="1:14" hidden="1" x14ac:dyDescent="0.4">
      <c r="A2886" s="67">
        <v>127</v>
      </c>
      <c r="B2886" s="5" t="s">
        <v>209</v>
      </c>
      <c r="C2886" s="5">
        <v>2008</v>
      </c>
      <c r="D2886" s="5" t="s">
        <v>250</v>
      </c>
      <c r="E2886" s="5" t="s">
        <v>247</v>
      </c>
      <c r="F2886" s="60">
        <v>0.46653508701213253</v>
      </c>
      <c r="G2886" s="61">
        <v>32065241</v>
      </c>
      <c r="H2886" s="61">
        <v>8.8910166131140898</v>
      </c>
      <c r="I2886" s="61">
        <f>(I2840+I2794+I2679)/3</f>
        <v>101.37695784933597</v>
      </c>
      <c r="J2886" s="61">
        <v>1653120315.4749999</v>
      </c>
      <c r="K2886" s="61">
        <v>36.741097827383513</v>
      </c>
      <c r="L2886" s="61">
        <v>1585.58239746094</v>
      </c>
      <c r="M2886" s="61">
        <v>27.126917712691768</v>
      </c>
      <c r="N2886" s="60">
        <v>32.918999999999997</v>
      </c>
    </row>
    <row r="2887" spans="1:14" hidden="1" x14ac:dyDescent="0.4">
      <c r="A2887" s="67">
        <v>127</v>
      </c>
      <c r="B2887" s="5" t="s">
        <v>209</v>
      </c>
      <c r="C2887" s="5">
        <v>2009</v>
      </c>
      <c r="D2887" s="5" t="s">
        <v>250</v>
      </c>
      <c r="E2887" s="5" t="s">
        <v>247</v>
      </c>
      <c r="F2887" s="60">
        <v>0.47014165133070424</v>
      </c>
      <c r="G2887" s="61">
        <v>32948155</v>
      </c>
      <c r="H2887" s="61">
        <v>1.8621318930236868</v>
      </c>
      <c r="I2887" s="61">
        <f>(I2841+I2795+I2680)/3</f>
        <v>103.8513645396539</v>
      </c>
      <c r="J2887" s="61">
        <v>1726298402.9514501</v>
      </c>
      <c r="K2887" s="61">
        <v>32.780878334483305</v>
      </c>
      <c r="L2887" s="61">
        <v>1382.62145996094</v>
      </c>
      <c r="M2887" s="61">
        <v>22.389078498293514</v>
      </c>
      <c r="N2887" s="60">
        <v>32.993000000000002</v>
      </c>
    </row>
    <row r="2888" spans="1:14" hidden="1" x14ac:dyDescent="0.4">
      <c r="A2888" s="67">
        <v>127</v>
      </c>
      <c r="B2888" s="5" t="s">
        <v>209</v>
      </c>
      <c r="C2888" s="5">
        <v>2010</v>
      </c>
      <c r="D2888" s="5" t="s">
        <v>250</v>
      </c>
      <c r="E2888" s="5" t="s">
        <v>247</v>
      </c>
      <c r="F2888" s="60">
        <v>0.48688300596210438</v>
      </c>
      <c r="G2888" s="61">
        <v>33739933</v>
      </c>
      <c r="H2888" s="61">
        <v>22.669419211621914</v>
      </c>
      <c r="I2888" s="61">
        <v>100</v>
      </c>
      <c r="J2888" s="61">
        <v>2063730997.6621301</v>
      </c>
      <c r="K2888" s="61">
        <v>32.728309950034969</v>
      </c>
      <c r="L2888" s="61">
        <v>1706.41491699219</v>
      </c>
      <c r="M2888" s="61">
        <v>11.022044088176353</v>
      </c>
      <c r="N2888" s="60">
        <v>33.088999999999999</v>
      </c>
    </row>
    <row r="2889" spans="1:14" hidden="1" x14ac:dyDescent="0.4">
      <c r="A2889" s="67">
        <v>127</v>
      </c>
      <c r="B2889" s="5" t="s">
        <v>209</v>
      </c>
      <c r="C2889" s="5">
        <v>2011</v>
      </c>
      <c r="D2889" s="5" t="s">
        <v>250</v>
      </c>
      <c r="E2889" s="5" t="s">
        <v>247</v>
      </c>
      <c r="F2889" s="60">
        <v>0.46300912525947407</v>
      </c>
      <c r="G2889" s="61">
        <v>34419624</v>
      </c>
      <c r="H2889" s="61">
        <v>26.328349965047693</v>
      </c>
      <c r="I2889" s="61">
        <f>(I2843+I2797+I2682)/3</f>
        <v>100.03146108014943</v>
      </c>
      <c r="J2889" s="61">
        <v>1734376994.48388</v>
      </c>
      <c r="K2889" s="61">
        <v>27.512339023517988</v>
      </c>
      <c r="L2889" s="61">
        <v>1982.81616210938</v>
      </c>
      <c r="M2889" s="61">
        <v>15.691868758915836</v>
      </c>
      <c r="N2889" s="60">
        <v>33.207000000000001</v>
      </c>
    </row>
    <row r="2890" spans="1:14" hidden="1" x14ac:dyDescent="0.4">
      <c r="A2890" s="67">
        <v>127</v>
      </c>
      <c r="B2890" s="5" t="s">
        <v>209</v>
      </c>
      <c r="C2890" s="5">
        <v>2012</v>
      </c>
      <c r="D2890" s="5" t="s">
        <v>250</v>
      </c>
      <c r="E2890" s="5" t="s">
        <v>247</v>
      </c>
      <c r="F2890" s="60">
        <v>0.44955612934228956</v>
      </c>
      <c r="G2890" s="61">
        <v>35159792</v>
      </c>
      <c r="H2890" s="61">
        <v>30.128593139555818</v>
      </c>
      <c r="I2890" s="61">
        <f>(I2844+I2798+I2683)/3</f>
        <v>105.48034665717203</v>
      </c>
      <c r="J2890" s="61">
        <v>2311460739.7595301</v>
      </c>
      <c r="K2890" s="61">
        <v>21.8561745247301</v>
      </c>
      <c r="L2890" s="61">
        <v>1797.40087890625</v>
      </c>
      <c r="M2890" s="61">
        <v>15.457875457875456</v>
      </c>
      <c r="N2890" s="60">
        <v>33.345999999999997</v>
      </c>
    </row>
    <row r="2891" spans="1:14" hidden="1" x14ac:dyDescent="0.4">
      <c r="A2891" s="67">
        <v>127</v>
      </c>
      <c r="B2891" s="5" t="s">
        <v>209</v>
      </c>
      <c r="C2891" s="5">
        <v>2013</v>
      </c>
      <c r="D2891" s="5" t="s">
        <v>250</v>
      </c>
      <c r="E2891" s="5" t="s">
        <v>247</v>
      </c>
      <c r="F2891" s="60">
        <v>0.44048040849659403</v>
      </c>
      <c r="G2891" s="61">
        <v>35990704</v>
      </c>
      <c r="H2891" s="61">
        <v>36.428629117693276</v>
      </c>
      <c r="I2891" s="61">
        <f>(I2845+I2799+I2684)/3</f>
        <v>147.15440957233528</v>
      </c>
      <c r="J2891" s="61">
        <v>1687884178.79722</v>
      </c>
      <c r="K2891" s="61">
        <v>26.85852450201342</v>
      </c>
      <c r="L2891" s="61">
        <v>1834.56103515625</v>
      </c>
      <c r="M2891" s="61">
        <v>15.742793791574281</v>
      </c>
      <c r="N2891" s="60">
        <v>33.506999999999998</v>
      </c>
    </row>
    <row r="2892" spans="1:14" hidden="1" x14ac:dyDescent="0.4">
      <c r="A2892" s="67">
        <v>127</v>
      </c>
      <c r="B2892" s="5" t="s">
        <v>209</v>
      </c>
      <c r="C2892" s="5">
        <v>2014</v>
      </c>
      <c r="D2892" s="5" t="s">
        <v>250</v>
      </c>
      <c r="E2892" s="5" t="s">
        <v>247</v>
      </c>
      <c r="F2892" s="60">
        <v>0.45019024682835246</v>
      </c>
      <c r="G2892" s="61">
        <v>37003245</v>
      </c>
      <c r="H2892" s="61">
        <v>34.066985518911139</v>
      </c>
      <c r="I2892" s="61">
        <f>(I2846+I2800+I2685)/3</f>
        <v>353472.15751043853</v>
      </c>
      <c r="J2892" s="61">
        <v>1251280889.37784</v>
      </c>
      <c r="K2892" s="61">
        <v>20.845109004131313</v>
      </c>
      <c r="L2892" s="61">
        <v>2076.0009765625</v>
      </c>
      <c r="M2892" s="61">
        <v>16.491754122938531</v>
      </c>
      <c r="N2892" s="60">
        <v>33.689</v>
      </c>
    </row>
    <row r="2893" spans="1:14" hidden="1" x14ac:dyDescent="0.4">
      <c r="A2893" s="67">
        <v>127</v>
      </c>
      <c r="B2893" s="5" t="s">
        <v>209</v>
      </c>
      <c r="C2893" s="5">
        <v>2015</v>
      </c>
      <c r="D2893" s="5" t="s">
        <v>250</v>
      </c>
      <c r="E2893" s="5" t="s">
        <v>247</v>
      </c>
      <c r="F2893" s="60">
        <v>0.50454822222148865</v>
      </c>
      <c r="G2893" s="61">
        <v>38171178</v>
      </c>
      <c r="H2893" s="61">
        <v>14.022557439230084</v>
      </c>
      <c r="I2893" s="61">
        <f>(I2847+I2686+I2801)/3</f>
        <v>119.72033214599334</v>
      </c>
      <c r="J2893" s="61">
        <v>1728373403.43067</v>
      </c>
      <c r="K2893" s="61">
        <v>18.378272854654139</v>
      </c>
      <c r="L2893" s="61">
        <v>2226.40942382813</v>
      </c>
      <c r="M2893" s="61">
        <f>(M2847+M2801+M2686)/3</f>
        <v>25.747366147282829</v>
      </c>
      <c r="N2893" s="60">
        <v>33.893999999999998</v>
      </c>
    </row>
    <row r="2894" spans="1:14" hidden="1" x14ac:dyDescent="0.4">
      <c r="A2894" s="67">
        <v>127</v>
      </c>
      <c r="B2894" s="5" t="s">
        <v>209</v>
      </c>
      <c r="C2894" s="5">
        <v>2016</v>
      </c>
      <c r="D2894" s="5" t="s">
        <v>250</v>
      </c>
      <c r="E2894" s="5" t="s">
        <v>247</v>
      </c>
      <c r="F2894" s="60">
        <v>0.54608039496186223</v>
      </c>
      <c r="G2894" s="61">
        <v>39377169</v>
      </c>
      <c r="H2894" s="61">
        <v>20.685587730624519</v>
      </c>
      <c r="I2894" s="61">
        <f>(I2802+I2687+I2848)/3</f>
        <v>111.20563678597387</v>
      </c>
      <c r="J2894" s="61">
        <v>1063767535.33587</v>
      </c>
      <c r="K2894" s="61">
        <v>15.281669890346109</v>
      </c>
      <c r="L2894" s="61">
        <v>2614.29443359375</v>
      </c>
      <c r="M2894" s="61">
        <f>(M2848+M2802+M2687)/3</f>
        <v>26.56879538663782</v>
      </c>
      <c r="N2894" s="60">
        <v>34.121000000000002</v>
      </c>
    </row>
    <row r="2895" spans="1:14" hidden="1" x14ac:dyDescent="0.4">
      <c r="A2895" s="67">
        <v>127</v>
      </c>
      <c r="B2895" s="5" t="s">
        <v>209</v>
      </c>
      <c r="C2895" s="5">
        <v>2017</v>
      </c>
      <c r="D2895" s="5" t="s">
        <v>250</v>
      </c>
      <c r="E2895" s="5" t="s">
        <v>247</v>
      </c>
      <c r="F2895" s="60">
        <v>0.5304717610900419</v>
      </c>
      <c r="G2895" s="61">
        <v>40679828</v>
      </c>
      <c r="H2895" s="61">
        <v>34.622370731531618</v>
      </c>
      <c r="I2895" s="61">
        <f>(I2892+I2893+I2894)/3</f>
        <v>117901.02782645682</v>
      </c>
      <c r="J2895" s="61">
        <v>1065298481.4186701</v>
      </c>
      <c r="K2895" s="61">
        <v>17.83138982971024</v>
      </c>
      <c r="L2895" s="61">
        <v>3188.76928710938</v>
      </c>
      <c r="M2895" s="61">
        <f>(M2893+M2892+M2894)/3</f>
        <v>22.935971885619725</v>
      </c>
      <c r="N2895" s="60">
        <v>34.369999999999997</v>
      </c>
    </row>
    <row r="2896" spans="1:14" hidden="1" x14ac:dyDescent="0.4">
      <c r="A2896" s="67">
        <v>127</v>
      </c>
      <c r="B2896" s="5" t="s">
        <v>209</v>
      </c>
      <c r="C2896" s="5">
        <v>2018</v>
      </c>
      <c r="D2896" s="5" t="s">
        <v>250</v>
      </c>
      <c r="E2896" s="5" t="s">
        <v>247</v>
      </c>
      <c r="F2896" s="60">
        <v>0.51597108401881098</v>
      </c>
      <c r="G2896" s="61">
        <v>41999059</v>
      </c>
      <c r="H2896" s="61">
        <v>55.97532544375693</v>
      </c>
      <c r="I2896" s="61">
        <f>(I2850+I2804+I2689)/3</f>
        <v>95.819569783189493</v>
      </c>
      <c r="J2896" s="61">
        <v>1135787164.0494101</v>
      </c>
      <c r="K2896" s="61">
        <v>21.867918727432269</v>
      </c>
      <c r="L2896" s="61">
        <v>769.869140625</v>
      </c>
      <c r="M2896" s="61">
        <f>(M2894+M2893+M2895)/3</f>
        <v>25.084044473180125</v>
      </c>
      <c r="N2896" s="60">
        <v>34.642000000000003</v>
      </c>
    </row>
    <row r="2897" spans="1:14" hidden="1" x14ac:dyDescent="0.4">
      <c r="A2897" s="67">
        <v>127</v>
      </c>
      <c r="B2897" s="5" t="s">
        <v>209</v>
      </c>
      <c r="C2897" s="5">
        <v>2019</v>
      </c>
      <c r="D2897" s="5" t="s">
        <v>250</v>
      </c>
      <c r="E2897" s="5" t="s">
        <v>247</v>
      </c>
      <c r="F2897" s="60">
        <v>0.51192293650922704</v>
      </c>
      <c r="G2897" s="61">
        <v>43232093</v>
      </c>
      <c r="H2897" s="61">
        <v>51.978893346545163</v>
      </c>
      <c r="I2897" s="61">
        <f>(I2851+I2805+I2690)/3</f>
        <v>100.66393405862567</v>
      </c>
      <c r="J2897" s="61">
        <v>825354992.31027305</v>
      </c>
      <c r="K2897" s="61">
        <v>26.119620455262481</v>
      </c>
      <c r="L2897" s="61">
        <v>748.01092529296898</v>
      </c>
      <c r="M2897" s="61">
        <f>(M2851+M2805+M2690)/3</f>
        <v>26.805604957954859</v>
      </c>
      <c r="N2897" s="60">
        <v>34.936</v>
      </c>
    </row>
    <row r="2898" spans="1:14" hidden="1" x14ac:dyDescent="0.4">
      <c r="A2898" s="67">
        <v>127</v>
      </c>
      <c r="B2898" s="5" t="s">
        <v>209</v>
      </c>
      <c r="C2898" s="5">
        <v>2020</v>
      </c>
      <c r="D2898" s="5" t="s">
        <v>250</v>
      </c>
      <c r="E2898" s="5" t="s">
        <v>247</v>
      </c>
      <c r="F2898" s="60">
        <v>0.46795392831662552</v>
      </c>
      <c r="G2898" s="61">
        <v>44440486</v>
      </c>
      <c r="H2898" s="61">
        <v>115.65291501439003</v>
      </c>
      <c r="I2898" s="61">
        <f>(I2806+I2691+I2852)/3</f>
        <v>104.08261507927539</v>
      </c>
      <c r="J2898" s="61">
        <v>716939710.59487998</v>
      </c>
      <c r="K2898" s="61">
        <v>9.9551450762615055</v>
      </c>
      <c r="L2898" s="61">
        <v>608.33251953125</v>
      </c>
      <c r="M2898" s="61">
        <f>(M2852+M2806+M2691)/3</f>
        <v>26.884541481727208</v>
      </c>
      <c r="N2898" s="60">
        <v>35.253</v>
      </c>
    </row>
    <row r="2899" spans="1:14" hidden="1" x14ac:dyDescent="0.4">
      <c r="A2899" s="67">
        <v>127</v>
      </c>
      <c r="B2899" s="5" t="s">
        <v>209</v>
      </c>
      <c r="C2899" s="5">
        <v>2021</v>
      </c>
      <c r="D2899" s="5" t="s">
        <v>250</v>
      </c>
      <c r="E2899" s="5" t="s">
        <v>247</v>
      </c>
      <c r="F2899" s="60">
        <f>(F2896+F2897+F2898)/3</f>
        <v>0.49861598294822124</v>
      </c>
      <c r="G2899" s="61">
        <v>45657202</v>
      </c>
      <c r="H2899" s="61">
        <v>235.51544357231825</v>
      </c>
      <c r="I2899" s="61">
        <f>(I2853+I2807+I2692)/3</f>
        <v>102.55525288646781</v>
      </c>
      <c r="J2899" s="61">
        <v>522869616.85592097</v>
      </c>
      <c r="K2899" s="61">
        <v>4.1275486384075872</v>
      </c>
      <c r="L2899" s="61">
        <v>749.706787109375</v>
      </c>
      <c r="M2899" s="61">
        <f>(M2853+M2807+M2692)/3</f>
        <v>26.743730564989637</v>
      </c>
      <c r="N2899" s="60">
        <v>35.593000000000004</v>
      </c>
    </row>
    <row r="2900" spans="1:14" hidden="1" x14ac:dyDescent="0.4">
      <c r="A2900" s="67">
        <v>127</v>
      </c>
      <c r="B2900" s="5" t="s">
        <v>209</v>
      </c>
      <c r="C2900" s="5">
        <v>2022</v>
      </c>
      <c r="D2900" s="5" t="s">
        <v>250</v>
      </c>
      <c r="E2900" s="5" t="s">
        <v>247</v>
      </c>
      <c r="F2900" s="60">
        <f>(F2897+F2898+F2899)/3</f>
        <v>0.49283094925802456</v>
      </c>
      <c r="G2900" s="61">
        <v>46874204</v>
      </c>
      <c r="H2900" s="61">
        <v>116.8644486120578</v>
      </c>
      <c r="I2900" s="61">
        <f>(I2854+I2808+I2693)/3</f>
        <v>102.29845316693452</v>
      </c>
      <c r="J2900" s="61">
        <v>573504494.77600002</v>
      </c>
      <c r="K2900" s="61">
        <v>2.6988340540145068</v>
      </c>
      <c r="L2900" s="61">
        <v>1102.146484375</v>
      </c>
      <c r="M2900" s="61">
        <f>(M2854+M2808+M2693)/3</f>
        <v>26.811292334890567</v>
      </c>
      <c r="N2900" s="60">
        <v>35.956000000000003</v>
      </c>
    </row>
    <row r="2901" spans="1:14" x14ac:dyDescent="0.4">
      <c r="A2901" s="57">
        <v>128</v>
      </c>
      <c r="B2901" s="5" t="s">
        <v>210</v>
      </c>
      <c r="C2901" s="5">
        <v>2000</v>
      </c>
      <c r="D2901" s="5" t="s">
        <v>249</v>
      </c>
      <c r="E2901" s="5" t="s">
        <v>247</v>
      </c>
      <c r="F2901" s="60">
        <v>3.0906600862634082</v>
      </c>
      <c r="G2901" s="61">
        <v>478998</v>
      </c>
      <c r="H2901" s="61">
        <v>60.742821379891723</v>
      </c>
      <c r="I2901" s="61">
        <f>(I2648+I2625+I2809)/3</f>
        <v>87.614255302103473</v>
      </c>
      <c r="J2901" s="61">
        <v>-97200000</v>
      </c>
      <c r="K2901" s="61">
        <f>(K2625+K2648+K2809)/3</f>
        <v>73.338448993115108</v>
      </c>
      <c r="L2901" s="61">
        <v>1978.4466108354725</v>
      </c>
      <c r="M2901" s="61">
        <v>18.493150684931507</v>
      </c>
      <c r="N2901" s="60">
        <v>66.444000000000003</v>
      </c>
    </row>
    <row r="2902" spans="1:14" x14ac:dyDescent="0.4">
      <c r="A2902" s="57">
        <v>128</v>
      </c>
      <c r="B2902" s="5" t="s">
        <v>210</v>
      </c>
      <c r="C2902" s="5">
        <v>2001</v>
      </c>
      <c r="D2902" s="5" t="s">
        <v>249</v>
      </c>
      <c r="E2902" s="5" t="s">
        <v>247</v>
      </c>
      <c r="F2902" s="60">
        <v>3.1197757871455125</v>
      </c>
      <c r="G2902" s="61">
        <v>487394</v>
      </c>
      <c r="H2902" s="61">
        <v>39.530228233386993</v>
      </c>
      <c r="I2902" s="61">
        <f>(I2626+I2649+I2810)/3</f>
        <v>86.07082737775751</v>
      </c>
      <c r="J2902" s="61">
        <v>-26800000</v>
      </c>
      <c r="K2902" s="61">
        <f>(K2649+K2626+K2810)/3</f>
        <v>95.201224496121824</v>
      </c>
      <c r="L2902" s="61">
        <v>1711.714460576382</v>
      </c>
      <c r="M2902" s="61">
        <v>21.476510067114095</v>
      </c>
      <c r="N2902" s="60">
        <v>66.516999999999996</v>
      </c>
    </row>
    <row r="2903" spans="1:14" x14ac:dyDescent="0.4">
      <c r="A2903" s="57">
        <v>128</v>
      </c>
      <c r="B2903" s="5" t="s">
        <v>210</v>
      </c>
      <c r="C2903" s="5">
        <v>2002</v>
      </c>
      <c r="D2903" s="5" t="s">
        <v>249</v>
      </c>
      <c r="E2903" s="5" t="s">
        <v>247</v>
      </c>
      <c r="F2903" s="60">
        <v>2.2508301961401429</v>
      </c>
      <c r="G2903" s="61">
        <v>495666</v>
      </c>
      <c r="H2903" s="61">
        <v>37.453282319257909</v>
      </c>
      <c r="I2903" s="61">
        <f>(I2650+I2627+I2811)/3</f>
        <v>81.759643656095776</v>
      </c>
      <c r="J2903" s="61">
        <v>-73599999.900000006</v>
      </c>
      <c r="K2903" s="61">
        <f>(K2627+K2650+K2811)/3</f>
        <v>89.087259361877045</v>
      </c>
      <c r="L2903" s="61">
        <v>2206.2729097519427</v>
      </c>
      <c r="M2903" s="61">
        <v>25.925925925925924</v>
      </c>
      <c r="N2903" s="60">
        <v>66.590999999999994</v>
      </c>
    </row>
    <row r="2904" spans="1:14" x14ac:dyDescent="0.4">
      <c r="A2904" s="57">
        <v>128</v>
      </c>
      <c r="B2904" s="5" t="s">
        <v>210</v>
      </c>
      <c r="C2904" s="5">
        <v>2003</v>
      </c>
      <c r="D2904" s="5" t="s">
        <v>249</v>
      </c>
      <c r="E2904" s="5" t="s">
        <v>247</v>
      </c>
      <c r="F2904" s="60">
        <v>2.449402516971694</v>
      </c>
      <c r="G2904" s="61">
        <v>503780</v>
      </c>
      <c r="H2904" s="61">
        <v>21.317978216122896</v>
      </c>
      <c r="I2904" s="61">
        <f>(I2628+I2651+I2812)/3</f>
        <v>83.438153834012994</v>
      </c>
      <c r="J2904" s="61">
        <v>-76099999.900000006</v>
      </c>
      <c r="K2904" s="61">
        <f>(K2628+K2651+K2812)/3</f>
        <v>91.91281570048011</v>
      </c>
      <c r="L2904" s="61">
        <v>2529.2594216099988</v>
      </c>
      <c r="M2904" s="61">
        <v>30</v>
      </c>
      <c r="N2904" s="60">
        <v>66.664000000000001</v>
      </c>
    </row>
    <row r="2905" spans="1:14" x14ac:dyDescent="0.4">
      <c r="A2905" s="57">
        <v>128</v>
      </c>
      <c r="B2905" s="5" t="s">
        <v>210</v>
      </c>
      <c r="C2905" s="5">
        <v>2004</v>
      </c>
      <c r="D2905" s="5" t="s">
        <v>249</v>
      </c>
      <c r="E2905" s="5" t="s">
        <v>247</v>
      </c>
      <c r="F2905" s="60">
        <v>2.728234215742344</v>
      </c>
      <c r="G2905" s="61">
        <v>510572</v>
      </c>
      <c r="H2905" s="61">
        <v>12.837927847588844</v>
      </c>
      <c r="I2905" s="61">
        <f>(I2629+I2652+I2813)/3</f>
        <v>93.92531271799696</v>
      </c>
      <c r="J2905" s="61">
        <v>-37300000</v>
      </c>
      <c r="K2905" s="61">
        <f>(K2629+K2652+K2813)/3</f>
        <v>89.804762000443361</v>
      </c>
      <c r="L2905" s="61">
        <v>2906.7252775421821</v>
      </c>
      <c r="M2905" s="61">
        <v>34.558823529411761</v>
      </c>
      <c r="N2905" s="60">
        <v>66.736999999999995</v>
      </c>
    </row>
    <row r="2906" spans="1:14" x14ac:dyDescent="0.4">
      <c r="A2906" s="57">
        <v>128</v>
      </c>
      <c r="B2906" s="5" t="s">
        <v>210</v>
      </c>
      <c r="C2906" s="5">
        <v>2005</v>
      </c>
      <c r="D2906" s="5" t="s">
        <v>249</v>
      </c>
      <c r="E2906" s="5" t="s">
        <v>247</v>
      </c>
      <c r="F2906" s="60">
        <v>3.268490178606021</v>
      </c>
      <c r="G2906" s="61">
        <v>516220</v>
      </c>
      <c r="H2906" s="61">
        <v>15.539811940085514</v>
      </c>
      <c r="I2906" s="61">
        <f>(I2630+I2653+I2814)/3</f>
        <v>97.962565339736429</v>
      </c>
      <c r="J2906" s="61">
        <v>28000000</v>
      </c>
      <c r="K2906" s="61">
        <f>(K2630+K2653+K2814)/3</f>
        <v>97.182148968422283</v>
      </c>
      <c r="L2906" s="61">
        <v>3474.1203312296752</v>
      </c>
      <c r="M2906" s="61">
        <v>42.424242424242422</v>
      </c>
      <c r="N2906" s="60">
        <v>66.682000000000002</v>
      </c>
    </row>
    <row r="2907" spans="1:14" x14ac:dyDescent="0.4">
      <c r="A2907" s="57">
        <v>128</v>
      </c>
      <c r="B2907" s="5" t="s">
        <v>210</v>
      </c>
      <c r="C2907" s="5">
        <v>2006</v>
      </c>
      <c r="D2907" s="5" t="s">
        <v>249</v>
      </c>
      <c r="E2907" s="5" t="s">
        <v>247</v>
      </c>
      <c r="F2907" s="60">
        <v>2.9295069374337914</v>
      </c>
      <c r="G2907" s="61">
        <v>522023</v>
      </c>
      <c r="H2907" s="61">
        <v>39.036124631904812</v>
      </c>
      <c r="I2907" s="61">
        <f>(I2815+I2654+I2631)/3</f>
        <v>94.786303852163982</v>
      </c>
      <c r="J2907" s="61">
        <v>-163400000</v>
      </c>
      <c r="K2907" s="61">
        <v>98.168193172356368</v>
      </c>
      <c r="L2907" s="61">
        <v>5031.1584646246865</v>
      </c>
      <c r="M2907" s="61">
        <v>34</v>
      </c>
      <c r="N2907" s="60">
        <v>66.614999999999995</v>
      </c>
    </row>
    <row r="2908" spans="1:14" x14ac:dyDescent="0.4">
      <c r="A2908" s="57">
        <v>128</v>
      </c>
      <c r="B2908" s="5" t="s">
        <v>210</v>
      </c>
      <c r="C2908" s="5">
        <v>2007</v>
      </c>
      <c r="D2908" s="5" t="s">
        <v>249</v>
      </c>
      <c r="E2908" s="5" t="s">
        <v>247</v>
      </c>
      <c r="F2908" s="60">
        <v>2.6731521784424923</v>
      </c>
      <c r="G2908" s="61">
        <v>527946</v>
      </c>
      <c r="H2908" s="61">
        <v>6.4252012519073958</v>
      </c>
      <c r="I2908" s="61">
        <f>(I2816+I2655+I2632)/3</f>
        <v>94.508453665922005</v>
      </c>
      <c r="J2908" s="61">
        <v>-246700000</v>
      </c>
      <c r="K2908" s="61">
        <v>101.37700037216226</v>
      </c>
      <c r="L2908" s="61">
        <v>5562.3340679878693</v>
      </c>
      <c r="M2908" s="61">
        <v>29.710144927536238</v>
      </c>
      <c r="N2908" s="60">
        <v>66.546999999999997</v>
      </c>
    </row>
    <row r="2909" spans="1:14" x14ac:dyDescent="0.4">
      <c r="A2909" s="57">
        <v>128</v>
      </c>
      <c r="B2909" s="5" t="s">
        <v>210</v>
      </c>
      <c r="C2909" s="5">
        <v>2008</v>
      </c>
      <c r="D2909" s="5" t="s">
        <v>249</v>
      </c>
      <c r="E2909" s="5" t="s">
        <v>247</v>
      </c>
      <c r="F2909" s="60">
        <v>2.7259532005588665</v>
      </c>
      <c r="G2909" s="61">
        <v>533938</v>
      </c>
      <c r="H2909" s="61">
        <v>15.521143220118233</v>
      </c>
      <c r="I2909" s="61">
        <f>(I2633+I2656+I2817)/3</f>
        <v>94.258000582919237</v>
      </c>
      <c r="J2909" s="61">
        <v>-231400000</v>
      </c>
      <c r="K2909" s="61">
        <v>109.16683852340689</v>
      </c>
      <c r="L2909" s="61">
        <v>6616.8151257419004</v>
      </c>
      <c r="M2909" s="61">
        <v>28.873239436619723</v>
      </c>
      <c r="N2909" s="60">
        <v>66.478999999999999</v>
      </c>
    </row>
    <row r="2910" spans="1:14" x14ac:dyDescent="0.4">
      <c r="A2910" s="57">
        <v>128</v>
      </c>
      <c r="B2910" s="5" t="s">
        <v>210</v>
      </c>
      <c r="C2910" s="5">
        <v>2009</v>
      </c>
      <c r="D2910" s="5" t="s">
        <v>249</v>
      </c>
      <c r="E2910" s="5" t="s">
        <v>247</v>
      </c>
      <c r="F2910" s="60">
        <v>2.6792682046049259</v>
      </c>
      <c r="G2910" s="61">
        <v>539987</v>
      </c>
      <c r="H2910" s="61">
        <v>6.4836242478257589</v>
      </c>
      <c r="I2910" s="61">
        <f>(I2634+I2657+I2818)/3</f>
        <v>94.777286043406278</v>
      </c>
      <c r="J2910" s="61">
        <v>-93400000</v>
      </c>
      <c r="K2910" s="61">
        <v>87.920661778529791</v>
      </c>
      <c r="L2910" s="61">
        <v>7176.8576578057873</v>
      </c>
      <c r="M2910" s="61">
        <v>30.281690140845068</v>
      </c>
      <c r="N2910" s="60">
        <v>66.412000000000006</v>
      </c>
    </row>
    <row r="2911" spans="1:14" x14ac:dyDescent="0.4">
      <c r="A2911" s="57">
        <v>128</v>
      </c>
      <c r="B2911" s="5" t="s">
        <v>210</v>
      </c>
      <c r="C2911" s="5">
        <v>2010</v>
      </c>
      <c r="D2911" s="5" t="s">
        <v>249</v>
      </c>
      <c r="E2911" s="5" t="s">
        <v>247</v>
      </c>
      <c r="F2911" s="60">
        <v>3.1952644301201287</v>
      </c>
      <c r="G2911" s="61">
        <v>546080</v>
      </c>
      <c r="H2911" s="61">
        <v>7.1965541906269266</v>
      </c>
      <c r="I2911" s="61">
        <v>100</v>
      </c>
      <c r="J2911" s="61">
        <v>-255700000</v>
      </c>
      <c r="K2911" s="61">
        <v>90.961394146585505</v>
      </c>
      <c r="L2911" s="61">
        <v>7999.5073943767629</v>
      </c>
      <c r="M2911" s="61">
        <v>32.352941176470587</v>
      </c>
      <c r="N2911" s="60">
        <v>66.343999999999994</v>
      </c>
    </row>
    <row r="2912" spans="1:14" x14ac:dyDescent="0.4">
      <c r="A2912" s="57">
        <v>128</v>
      </c>
      <c r="B2912" s="5" t="s">
        <v>210</v>
      </c>
      <c r="C2912" s="5">
        <v>2011</v>
      </c>
      <c r="D2912" s="5" t="s">
        <v>249</v>
      </c>
      <c r="E2912" s="5" t="s">
        <v>247</v>
      </c>
      <c r="F2912" s="60">
        <v>3.536618937744727</v>
      </c>
      <c r="G2912" s="61">
        <v>552146</v>
      </c>
      <c r="H2912" s="61">
        <v>13.844446845950557</v>
      </c>
      <c r="I2912" s="61">
        <f>(I2636+I2659+I2820)/3</f>
        <v>101.057872386496</v>
      </c>
      <c r="J2912" s="61">
        <v>145288761.19999999</v>
      </c>
      <c r="K2912" s="61">
        <f>(K2659+K2636+K2820)/3</f>
        <v>114.48502746447529</v>
      </c>
      <c r="L2912" s="61">
        <v>8009.2523024472266</v>
      </c>
      <c r="M2912" s="61">
        <v>43.575418994413404</v>
      </c>
      <c r="N2912" s="60">
        <v>66.275999999999996</v>
      </c>
    </row>
    <row r="2913" spans="1:14" x14ac:dyDescent="0.4">
      <c r="A2913" s="57">
        <v>128</v>
      </c>
      <c r="B2913" s="5" t="s">
        <v>210</v>
      </c>
      <c r="C2913" s="5">
        <v>2012</v>
      </c>
      <c r="D2913" s="5" t="s">
        <v>249</v>
      </c>
      <c r="E2913" s="5" t="s">
        <v>247</v>
      </c>
      <c r="F2913" s="60">
        <v>4.3748107455326988</v>
      </c>
      <c r="G2913" s="61">
        <v>558111</v>
      </c>
      <c r="H2913" s="61">
        <v>10.735200604833082</v>
      </c>
      <c r="I2913" s="61">
        <f>(I2637+I2660+I2821)/3</f>
        <v>99.608479540215001</v>
      </c>
      <c r="J2913" s="61">
        <v>169442185.07279301</v>
      </c>
      <c r="K2913" s="61">
        <f>(K2637+K2821+K2660)/3</f>
        <v>121.04510226459693</v>
      </c>
      <c r="L2913" s="61">
        <v>8922.9561861350157</v>
      </c>
      <c r="M2913" s="61">
        <v>37.313432835820898</v>
      </c>
      <c r="N2913" s="60">
        <v>66.207999999999998</v>
      </c>
    </row>
    <row r="2914" spans="1:14" x14ac:dyDescent="0.4">
      <c r="A2914" s="57">
        <v>128</v>
      </c>
      <c r="B2914" s="5" t="s">
        <v>210</v>
      </c>
      <c r="C2914" s="5">
        <v>2013</v>
      </c>
      <c r="D2914" s="5" t="s">
        <v>249</v>
      </c>
      <c r="E2914" s="5" t="s">
        <v>247</v>
      </c>
      <c r="F2914" s="60">
        <v>4.0603283641902523</v>
      </c>
      <c r="G2914" s="61">
        <v>563947</v>
      </c>
      <c r="H2914" s="61">
        <v>0.38376616817397746</v>
      </c>
      <c r="I2914" s="61">
        <f>(I2638+I2661+I2822)/3</f>
        <v>96.788494747858451</v>
      </c>
      <c r="J2914" s="61">
        <v>186765030.570088</v>
      </c>
      <c r="K2914" s="61">
        <f>(K2638+K2661+K2822)/3</f>
        <v>114.40818874238384</v>
      </c>
      <c r="L2914" s="61">
        <v>9124.5410929707505</v>
      </c>
      <c r="M2914" s="61">
        <v>46.192893401015226</v>
      </c>
      <c r="N2914" s="60">
        <v>66.14</v>
      </c>
    </row>
    <row r="2915" spans="1:14" x14ac:dyDescent="0.4">
      <c r="A2915" s="57">
        <v>128</v>
      </c>
      <c r="B2915" s="5" t="s">
        <v>210</v>
      </c>
      <c r="C2915" s="5">
        <v>2014</v>
      </c>
      <c r="D2915" s="5" t="s">
        <v>249</v>
      </c>
      <c r="E2915" s="5" t="s">
        <v>247</v>
      </c>
      <c r="F2915" s="60">
        <v>4.5990570177748289</v>
      </c>
      <c r="G2915" s="61">
        <v>569682</v>
      </c>
      <c r="H2915" s="61">
        <v>1.5836871581602168</v>
      </c>
      <c r="I2915" s="61">
        <f>(I2662+I2639+I2823)/3</f>
        <v>91.696313499468928</v>
      </c>
      <c r="J2915" s="61">
        <v>-59673138.084193401</v>
      </c>
      <c r="K2915" s="61">
        <f>(K2639+K2662+K2823)/3</f>
        <v>121.63003774057326</v>
      </c>
      <c r="L2915" s="61">
        <v>9199.1778932914513</v>
      </c>
      <c r="M2915" s="61">
        <v>41.708542713567837</v>
      </c>
      <c r="N2915" s="60">
        <v>66.088999999999999</v>
      </c>
    </row>
    <row r="2916" spans="1:14" x14ac:dyDescent="0.4">
      <c r="A2916" s="57">
        <v>128</v>
      </c>
      <c r="B2916" s="5" t="s">
        <v>210</v>
      </c>
      <c r="C2916" s="5">
        <v>2015</v>
      </c>
      <c r="D2916" s="5" t="s">
        <v>249</v>
      </c>
      <c r="E2916" s="5" t="s">
        <v>247</v>
      </c>
      <c r="F2916" s="60">
        <v>4.7336548068986488</v>
      </c>
      <c r="G2916" s="61">
        <v>575475</v>
      </c>
      <c r="H2916" s="61">
        <v>4.8524773539369477</v>
      </c>
      <c r="I2916" s="61">
        <f>(I2640+I2663+I2824)/3</f>
        <v>85.161343653542033</v>
      </c>
      <c r="J2916" s="61">
        <v>183665852.69756001</v>
      </c>
      <c r="K2916" s="61">
        <f>(K2640+K2663+K2824)/3</f>
        <v>115.70641596549278</v>
      </c>
      <c r="L2916" s="61">
        <v>8907.8372583009113</v>
      </c>
      <c r="M2916" s="61">
        <f>(M2640+M2778+M2893)/3</f>
        <v>46.1406048432166</v>
      </c>
      <c r="N2916" s="60">
        <v>66.055999999999997</v>
      </c>
    </row>
    <row r="2917" spans="1:14" x14ac:dyDescent="0.4">
      <c r="A2917" s="57">
        <v>128</v>
      </c>
      <c r="B2917" s="5" t="s">
        <v>210</v>
      </c>
      <c r="C2917" s="5">
        <v>2016</v>
      </c>
      <c r="D2917" s="5" t="s">
        <v>249</v>
      </c>
      <c r="E2917" s="5" t="s">
        <v>247</v>
      </c>
      <c r="F2917" s="60">
        <v>5.0818999987961195</v>
      </c>
      <c r="G2917" s="61">
        <v>581453</v>
      </c>
      <c r="H2917" s="61">
        <v>24.074747529167254</v>
      </c>
      <c r="I2917" s="61">
        <f>(I2825+I2641+I2664)/3</f>
        <v>83.594054780201461</v>
      </c>
      <c r="J2917" s="61">
        <v>231666845.65376601</v>
      </c>
      <c r="K2917" s="61">
        <f>(K2664+K2641+K2825)/3</f>
        <v>117.38956103312712</v>
      </c>
      <c r="L2917" s="61">
        <v>5705.3994873174288</v>
      </c>
      <c r="M2917" s="61">
        <f>(M2641+M2779+M2894)/3</f>
        <v>46.42847619789368</v>
      </c>
      <c r="N2917" s="60">
        <v>66.040000000000006</v>
      </c>
    </row>
    <row r="2918" spans="1:14" x14ac:dyDescent="0.4">
      <c r="A2918" s="57">
        <v>128</v>
      </c>
      <c r="B2918" s="5" t="s">
        <v>210</v>
      </c>
      <c r="C2918" s="5">
        <v>2017</v>
      </c>
      <c r="D2918" s="5" t="s">
        <v>249</v>
      </c>
      <c r="E2918" s="5" t="s">
        <v>247</v>
      </c>
      <c r="F2918" s="60">
        <v>4.1601439174619061</v>
      </c>
      <c r="G2918" s="61">
        <v>587559</v>
      </c>
      <c r="H2918" s="61">
        <v>28.142127817392549</v>
      </c>
      <c r="I2918" s="61">
        <f>(I2665+I2642+I2826)/3</f>
        <v>90.519472392474015</v>
      </c>
      <c r="J2918" s="61">
        <v>96075554.741453707</v>
      </c>
      <c r="K2918" s="61">
        <f>(K2642+K2665+K2826)/3</f>
        <v>125.76675387555746</v>
      </c>
      <c r="L2918" s="61">
        <v>6112.8830143013392</v>
      </c>
      <c r="M2918" s="61">
        <f>(M2734+M2757+M2619)/3</f>
        <v>38.112201249573566</v>
      </c>
      <c r="N2918" s="60">
        <v>66.040999999999997</v>
      </c>
    </row>
    <row r="2919" spans="1:14" x14ac:dyDescent="0.4">
      <c r="A2919" s="57">
        <v>128</v>
      </c>
      <c r="B2919" s="5" t="s">
        <v>210</v>
      </c>
      <c r="C2919" s="5">
        <v>2018</v>
      </c>
      <c r="D2919" s="5" t="s">
        <v>249</v>
      </c>
      <c r="E2919" s="5" t="s">
        <v>247</v>
      </c>
      <c r="F2919" s="60">
        <v>3.6154215406381853</v>
      </c>
      <c r="G2919" s="61">
        <v>593715</v>
      </c>
      <c r="H2919" s="61">
        <v>5.6605937708962557</v>
      </c>
      <c r="I2919" s="61">
        <f>(I2666+I2643+I2827)/3</f>
        <v>90.302986423791253</v>
      </c>
      <c r="J2919" s="61">
        <v>130960766.326423</v>
      </c>
      <c r="K2919" s="61">
        <f>(K2666+K2643+K2827)/3</f>
        <v>124.22388575587253</v>
      </c>
      <c r="L2919" s="61">
        <v>6730.8369614622079</v>
      </c>
      <c r="M2919" s="61">
        <f>(M2666+M2643+M2827)/3</f>
        <v>63.008510369002643</v>
      </c>
      <c r="N2919" s="60">
        <v>66.06</v>
      </c>
    </row>
    <row r="2920" spans="1:14" x14ac:dyDescent="0.4">
      <c r="A2920" s="57">
        <v>128</v>
      </c>
      <c r="B2920" s="5" t="s">
        <v>210</v>
      </c>
      <c r="C2920" s="5">
        <v>2019</v>
      </c>
      <c r="D2920" s="5" t="s">
        <v>249</v>
      </c>
      <c r="E2920" s="5" t="s">
        <v>247</v>
      </c>
      <c r="F2920" s="60">
        <v>4.4258130504530229</v>
      </c>
      <c r="G2920" s="61">
        <v>600301</v>
      </c>
      <c r="H2920" s="61">
        <v>5.1789085915781641</v>
      </c>
      <c r="I2920" s="61">
        <f>(I2644+I2828+I2667)/3</f>
        <v>88.591877623688347</v>
      </c>
      <c r="J2920" s="61">
        <v>84160363.825740695</v>
      </c>
      <c r="K2920" s="61">
        <f>(K2828+K2644+K2667)/3</f>
        <v>120.94164087444183</v>
      </c>
      <c r="L2920" s="61">
        <v>6690.0447860122822</v>
      </c>
      <c r="M2920" s="61">
        <f>(M2644+M2782+M2897)/3</f>
        <v>46.19996283178719</v>
      </c>
      <c r="N2920" s="60">
        <v>66.094999999999999</v>
      </c>
    </row>
    <row r="2921" spans="1:14" x14ac:dyDescent="0.4">
      <c r="A2921" s="57">
        <v>128</v>
      </c>
      <c r="B2921" s="5" t="s">
        <v>210</v>
      </c>
      <c r="C2921" s="5">
        <v>2020</v>
      </c>
      <c r="D2921" s="5" t="s">
        <v>249</v>
      </c>
      <c r="E2921" s="5" t="s">
        <v>247</v>
      </c>
      <c r="F2921" s="60">
        <v>4.2850765568761169</v>
      </c>
      <c r="G2921" s="61">
        <v>607065</v>
      </c>
      <c r="H2921" s="61">
        <v>45.217756349246372</v>
      </c>
      <c r="I2921" s="61">
        <f>(I2668+I2645+I2829)/3</f>
        <v>86.329796087206716</v>
      </c>
      <c r="J2921" s="61">
        <v>1039899.70549925</v>
      </c>
      <c r="K2921" s="61">
        <f>(K2645+K2668+K2829)/3</f>
        <v>111.5660757571376</v>
      </c>
      <c r="L2921" s="61">
        <v>4796.5333138992783</v>
      </c>
      <c r="M2921" s="61">
        <f>(M2645+M2783+M2898)/3</f>
        <v>46.130806518800391</v>
      </c>
      <c r="N2921" s="60">
        <v>66.149000000000001</v>
      </c>
    </row>
    <row r="2922" spans="1:14" x14ac:dyDescent="0.4">
      <c r="A2922" s="57">
        <v>128</v>
      </c>
      <c r="B2922" s="5" t="s">
        <v>210</v>
      </c>
      <c r="C2922" s="5">
        <v>2021</v>
      </c>
      <c r="D2922" s="5" t="s">
        <v>249</v>
      </c>
      <c r="E2922" s="5" t="s">
        <v>247</v>
      </c>
      <c r="F2922" s="60">
        <f>(F2919+F2920+F2921)/3</f>
        <v>4.1087703826557744</v>
      </c>
      <c r="G2922" s="61">
        <v>612985</v>
      </c>
      <c r="H2922" s="61">
        <v>60.691469930917066</v>
      </c>
      <c r="I2922" s="61">
        <f>(I2646+I2669+I2830)/3</f>
        <v>89.050775678258489</v>
      </c>
      <c r="J2922" s="61">
        <v>-132705617.4897</v>
      </c>
      <c r="K2922" s="61">
        <f>(K2669+K2646+K2830)/3</f>
        <v>136.55929639066392</v>
      </c>
      <c r="L2922" s="61">
        <v>5026.8794927907293</v>
      </c>
      <c r="M2922" s="61">
        <f>(M2646+M2784+M2899)/3</f>
        <v>46.043500922700588</v>
      </c>
      <c r="N2922" s="60">
        <v>66.218999999999994</v>
      </c>
    </row>
    <row r="2923" spans="1:14" x14ac:dyDescent="0.4">
      <c r="A2923" s="57">
        <v>128</v>
      </c>
      <c r="B2923" s="5" t="s">
        <v>210</v>
      </c>
      <c r="C2923" s="5">
        <v>2022</v>
      </c>
      <c r="D2923" s="5" t="s">
        <v>249</v>
      </c>
      <c r="E2923" s="5" t="s">
        <v>247</v>
      </c>
      <c r="F2923" s="60">
        <f>(F2920+F2921+F2922)/3</f>
        <v>4.2732199966616378</v>
      </c>
      <c r="G2923" s="61">
        <v>618040</v>
      </c>
      <c r="H2923" s="61">
        <v>43.889075336149148</v>
      </c>
      <c r="I2923" s="61">
        <f>(I2647+I2831+I2670)/3</f>
        <v>99.515591899340635</v>
      </c>
      <c r="J2923" s="61">
        <v>-9305315.3695988003</v>
      </c>
      <c r="K2923" s="61">
        <f>(K2647+K2670+K2831)/3</f>
        <v>145.5938009528341</v>
      </c>
      <c r="L2923" s="61">
        <v>5858.8246607442334</v>
      </c>
      <c r="M2923" s="61">
        <f>(M2647+M2785+M2900)/3</f>
        <v>46.004470319600273</v>
      </c>
      <c r="N2923" s="60">
        <v>66.307000000000002</v>
      </c>
    </row>
    <row r="2924" spans="1:14" hidden="1" x14ac:dyDescent="0.4">
      <c r="A2924" s="67">
        <v>129</v>
      </c>
      <c r="B2924" s="5" t="s">
        <v>211</v>
      </c>
      <c r="C2924" s="5">
        <v>2000</v>
      </c>
      <c r="D2924" s="5" t="s">
        <v>246</v>
      </c>
      <c r="E2924" s="5" t="s">
        <v>247</v>
      </c>
      <c r="F2924" s="60">
        <v>2.722715358076643</v>
      </c>
      <c r="G2924" s="61">
        <v>16307654</v>
      </c>
      <c r="H2924" s="61">
        <v>9.7009859698300289</v>
      </c>
      <c r="I2924" s="61">
        <f>(I2878+I2832+I2786)/3</f>
        <v>160.89864185629435</v>
      </c>
      <c r="J2924" s="61">
        <v>270000000</v>
      </c>
      <c r="K2924" s="61">
        <v>65.284986121290302</v>
      </c>
      <c r="L2924" s="61">
        <v>4941.8525970513556</v>
      </c>
      <c r="M2924" s="61">
        <v>43.988111321264526</v>
      </c>
      <c r="N2924" s="60">
        <v>51.947000000000003</v>
      </c>
    </row>
    <row r="2925" spans="1:14" hidden="1" x14ac:dyDescent="0.4">
      <c r="A2925" s="67">
        <v>129</v>
      </c>
      <c r="B2925" s="5" t="s">
        <v>211</v>
      </c>
      <c r="C2925" s="5">
        <v>2001</v>
      </c>
      <c r="D2925" s="5" t="s">
        <v>246</v>
      </c>
      <c r="E2925" s="5" t="s">
        <v>247</v>
      </c>
      <c r="F2925" s="60">
        <v>2.6739023818103691</v>
      </c>
      <c r="G2925" s="61">
        <v>16727948</v>
      </c>
      <c r="H2925" s="61">
        <v>6.5541184360084372</v>
      </c>
      <c r="I2925" s="61">
        <f>(I2879+I2833+I2787)/3</f>
        <v>149.68188623571254</v>
      </c>
      <c r="J2925" s="61">
        <v>110000000</v>
      </c>
      <c r="K2925" s="61">
        <v>67.368132499938397</v>
      </c>
      <c r="L2925" s="61">
        <v>5187.2061074783596</v>
      </c>
      <c r="M2925" s="61">
        <v>43.918745178709187</v>
      </c>
      <c r="N2925" s="60">
        <v>52.314</v>
      </c>
    </row>
    <row r="2926" spans="1:14" hidden="1" x14ac:dyDescent="0.4">
      <c r="A2926" s="67">
        <v>129</v>
      </c>
      <c r="B2926" s="5" t="s">
        <v>211</v>
      </c>
      <c r="C2926" s="5">
        <v>2002</v>
      </c>
      <c r="D2926" s="5" t="s">
        <v>246</v>
      </c>
      <c r="E2926" s="5" t="s">
        <v>247</v>
      </c>
      <c r="F2926" s="60">
        <v>2.5790751479504719</v>
      </c>
      <c r="G2926" s="61">
        <v>17164021</v>
      </c>
      <c r="H2926" s="61">
        <v>0.39412432535841901</v>
      </c>
      <c r="I2926" s="61">
        <f>(I2880+I2834+I2788)/3</f>
        <v>132.46168291666501</v>
      </c>
      <c r="J2926" s="61">
        <v>115000000</v>
      </c>
      <c r="K2926" s="61">
        <v>71.64430768141078</v>
      </c>
      <c r="L2926" s="61">
        <v>5276.0647125394044</v>
      </c>
      <c r="M2926" s="61">
        <v>47.23618090452262</v>
      </c>
      <c r="N2926" s="60">
        <v>52.682000000000002</v>
      </c>
    </row>
    <row r="2927" spans="1:14" hidden="1" x14ac:dyDescent="0.4">
      <c r="A2927" s="67">
        <v>129</v>
      </c>
      <c r="B2927" s="5" t="s">
        <v>211</v>
      </c>
      <c r="C2927" s="5">
        <v>2003</v>
      </c>
      <c r="D2927" s="5" t="s">
        <v>246</v>
      </c>
      <c r="E2927" s="5" t="s">
        <v>247</v>
      </c>
      <c r="F2927" s="60">
        <v>2.5198911429648003</v>
      </c>
      <c r="G2927" s="61">
        <v>17611356</v>
      </c>
      <c r="H2927" s="61">
        <v>-1.430640218417949</v>
      </c>
      <c r="I2927" s="61">
        <f>(I2881+I2835+I2789)/3</f>
        <v>102.24742544095658</v>
      </c>
      <c r="J2927" s="61">
        <v>160000000</v>
      </c>
      <c r="K2927" s="61">
        <v>61.546990540541799</v>
      </c>
      <c r="L2927" s="61">
        <v>5433.6422739539012</v>
      </c>
      <c r="M2927" s="61">
        <v>50.799600199900055</v>
      </c>
      <c r="N2927" s="60">
        <v>53.048999999999999</v>
      </c>
    </row>
    <row r="2928" spans="1:14" hidden="1" x14ac:dyDescent="0.4">
      <c r="A2928" s="67">
        <v>129</v>
      </c>
      <c r="B2928" s="5" t="s">
        <v>211</v>
      </c>
      <c r="C2928" s="5">
        <v>2004</v>
      </c>
      <c r="D2928" s="5" t="s">
        <v>246</v>
      </c>
      <c r="E2928" s="5" t="s">
        <v>247</v>
      </c>
      <c r="F2928" s="60">
        <v>2.563828912474984</v>
      </c>
      <c r="G2928" s="61">
        <v>18084007</v>
      </c>
      <c r="H2928" s="61">
        <v>10.326371239865153</v>
      </c>
      <c r="I2928" s="61">
        <f>(I2882+I2836+I2790)/3</f>
        <v>93.381222761734421</v>
      </c>
      <c r="J2928" s="61">
        <v>275000000</v>
      </c>
      <c r="K2928" s="61">
        <v>78.11492859290972</v>
      </c>
      <c r="L2928" s="61">
        <v>6241.0582321295451</v>
      </c>
      <c r="M2928" s="61">
        <v>47.716572504708111</v>
      </c>
      <c r="N2928" s="60">
        <v>53.417000000000002</v>
      </c>
    </row>
    <row r="2929" spans="1:14" hidden="1" x14ac:dyDescent="0.4">
      <c r="A2929" s="67">
        <v>129</v>
      </c>
      <c r="B2929" s="5" t="s">
        <v>211</v>
      </c>
      <c r="C2929" s="5">
        <v>2005</v>
      </c>
      <c r="D2929" s="5" t="s">
        <v>246</v>
      </c>
      <c r="E2929" s="5" t="s">
        <v>247</v>
      </c>
      <c r="F2929" s="60">
        <v>3.0790822230641854</v>
      </c>
      <c r="G2929" s="61">
        <v>18583557</v>
      </c>
      <c r="H2929" s="61">
        <v>11.950448970805326</v>
      </c>
      <c r="I2929" s="61">
        <f>(I2883+I2837+I2791)/3</f>
        <v>95.327982992145095</v>
      </c>
      <c r="J2929" s="61">
        <v>500000000</v>
      </c>
      <c r="K2929" s="61">
        <v>80.133002486660587</v>
      </c>
      <c r="L2929" s="61">
        <v>7221.6438830825873</v>
      </c>
      <c r="M2929" s="61">
        <v>43.498596819457433</v>
      </c>
      <c r="N2929" s="60">
        <v>53.781999999999996</v>
      </c>
    </row>
    <row r="2930" spans="1:14" hidden="1" x14ac:dyDescent="0.4">
      <c r="A2930" s="67">
        <v>129</v>
      </c>
      <c r="B2930" s="5" t="s">
        <v>211</v>
      </c>
      <c r="C2930" s="5">
        <v>2006</v>
      </c>
      <c r="D2930" s="5" t="s">
        <v>246</v>
      </c>
      <c r="E2930" s="5" t="s">
        <v>247</v>
      </c>
      <c r="F2930" s="60">
        <v>3.0986965887057791</v>
      </c>
      <c r="G2930" s="61">
        <v>19432009</v>
      </c>
      <c r="H2930" s="61">
        <v>9.0965063238064374</v>
      </c>
      <c r="I2930" s="61">
        <f>(I2884+I2838+I2792)/3</f>
        <v>96.40825102374896</v>
      </c>
      <c r="J2930" s="61">
        <v>659000000</v>
      </c>
      <c r="K2930" s="61">
        <v>74.205226586592715</v>
      </c>
      <c r="L2930" s="61">
        <v>7914.7714944522886</v>
      </c>
      <c r="M2930" s="61">
        <v>43.74448561849303</v>
      </c>
      <c r="N2930" s="60">
        <v>54.146000000000001</v>
      </c>
    </row>
    <row r="2931" spans="1:14" hidden="1" x14ac:dyDescent="0.4">
      <c r="A2931" s="67">
        <v>129</v>
      </c>
      <c r="B2931" s="5" t="s">
        <v>211</v>
      </c>
      <c r="C2931" s="5">
        <v>2007</v>
      </c>
      <c r="D2931" s="5" t="s">
        <v>246</v>
      </c>
      <c r="E2931" s="5" t="s">
        <v>247</v>
      </c>
      <c r="F2931" s="60">
        <v>3.0722351658611875</v>
      </c>
      <c r="G2931" s="61">
        <v>20703005</v>
      </c>
      <c r="H2931" s="61">
        <v>10.769064374043495</v>
      </c>
      <c r="I2931" s="61">
        <f>(I2839+I2885+I2793)/3</f>
        <v>97.139359782572924</v>
      </c>
      <c r="J2931" s="61">
        <v>1241959115.1104801</v>
      </c>
      <c r="K2931" s="61">
        <v>76.379353515719714</v>
      </c>
      <c r="L2931" s="61">
        <v>8695.8444611579143</v>
      </c>
      <c r="M2931" s="61">
        <v>44.436986071488505</v>
      </c>
      <c r="N2931" s="60">
        <v>54.511000000000003</v>
      </c>
    </row>
    <row r="2932" spans="1:14" hidden="1" x14ac:dyDescent="0.4">
      <c r="A2932" s="67">
        <v>129</v>
      </c>
      <c r="B2932" s="5" t="s">
        <v>211</v>
      </c>
      <c r="C2932" s="5">
        <v>2008</v>
      </c>
      <c r="D2932" s="5" t="s">
        <v>246</v>
      </c>
      <c r="E2932" s="5" t="s">
        <v>247</v>
      </c>
      <c r="F2932" s="60">
        <v>3.0397560144544635</v>
      </c>
      <c r="G2932" s="61">
        <v>21474059</v>
      </c>
      <c r="H2932" s="61">
        <v>15.950125977090295</v>
      </c>
      <c r="I2932" s="61">
        <f>(I2886+I2840+I2794)/3</f>
        <v>101.36012598910395</v>
      </c>
      <c r="J2932" s="61">
        <v>1465623386.27635</v>
      </c>
      <c r="K2932" s="61">
        <v>74.227960099017182</v>
      </c>
      <c r="L2932" s="61">
        <v>10155.973667031702</v>
      </c>
      <c r="M2932" s="61">
        <v>45.745027714378864</v>
      </c>
      <c r="N2932" s="60">
        <v>54.875</v>
      </c>
    </row>
    <row r="2933" spans="1:14" hidden="1" x14ac:dyDescent="0.4">
      <c r="A2933" s="67">
        <v>129</v>
      </c>
      <c r="B2933" s="5" t="s">
        <v>211</v>
      </c>
      <c r="C2933" s="5">
        <v>2009</v>
      </c>
      <c r="D2933" s="5" t="s">
        <v>246</v>
      </c>
      <c r="E2933" s="5" t="s">
        <v>247</v>
      </c>
      <c r="F2933" s="60">
        <v>2.7807801451582015</v>
      </c>
      <c r="G2933" s="61">
        <v>21827220</v>
      </c>
      <c r="H2933" s="61">
        <v>-2.7802230393940306</v>
      </c>
      <c r="I2933" s="61">
        <f>(I2887+I2841+I2795)/3</f>
        <v>103.91280792185755</v>
      </c>
      <c r="J2933" s="61">
        <v>2569548271.5307102</v>
      </c>
      <c r="K2933" s="61">
        <v>59.943825239367555</v>
      </c>
      <c r="L2933" s="61">
        <v>10288.149047397428</v>
      </c>
      <c r="M2933" s="61">
        <v>52.135545358277447</v>
      </c>
      <c r="N2933" s="60">
        <v>55.237000000000002</v>
      </c>
    </row>
    <row r="2934" spans="1:14" hidden="1" x14ac:dyDescent="0.4">
      <c r="A2934" s="67">
        <v>129</v>
      </c>
      <c r="B2934" s="5" t="s">
        <v>211</v>
      </c>
      <c r="C2934" s="5">
        <v>2010</v>
      </c>
      <c r="D2934" s="5" t="s">
        <v>246</v>
      </c>
      <c r="E2934" s="5" t="s">
        <v>247</v>
      </c>
      <c r="F2934" s="60">
        <v>2.7348865227598913</v>
      </c>
      <c r="G2934" s="61">
        <v>22337563</v>
      </c>
      <c r="H2934" s="61">
        <v>6.8992650940543001</v>
      </c>
      <c r="I2934" s="61">
        <v>100</v>
      </c>
      <c r="J2934" s="61">
        <v>1469196863.4814601</v>
      </c>
      <c r="K2934" s="61">
        <v>64.010164694725773</v>
      </c>
      <c r="L2934" s="61">
        <v>11304.644927596008</v>
      </c>
      <c r="M2934" s="61">
        <v>52.278820375335123</v>
      </c>
      <c r="N2934" s="60">
        <v>55.6</v>
      </c>
    </row>
    <row r="2935" spans="1:14" hidden="1" x14ac:dyDescent="0.4">
      <c r="A2935" s="67">
        <v>129</v>
      </c>
      <c r="B2935" s="5" t="s">
        <v>211</v>
      </c>
      <c r="C2935" s="5">
        <v>2011</v>
      </c>
      <c r="D2935" s="5" t="s">
        <v>246</v>
      </c>
      <c r="E2935" s="5" t="s">
        <v>247</v>
      </c>
      <c r="F2935" s="60">
        <v>2.5323644424489085</v>
      </c>
      <c r="G2935" s="61">
        <v>22730733</v>
      </c>
      <c r="H2935" s="61">
        <v>11.574077815584658</v>
      </c>
      <c r="I2935" s="61">
        <f>(I2889+I2843+I2797)/3</f>
        <v>99.374868148961909</v>
      </c>
      <c r="J2935" s="61">
        <v>804162635.29999995</v>
      </c>
      <c r="K2935" s="61">
        <v>50.696094345655332</v>
      </c>
      <c r="L2935" s="61">
        <v>2971.2824553192972</v>
      </c>
      <c r="M2935" s="61">
        <v>51.491819056785374</v>
      </c>
      <c r="N2935" s="60">
        <v>54.58</v>
      </c>
    </row>
    <row r="2936" spans="1:14" hidden="1" x14ac:dyDescent="0.4">
      <c r="A2936" s="67">
        <v>129</v>
      </c>
      <c r="B2936" s="5" t="s">
        <v>211</v>
      </c>
      <c r="C2936" s="5">
        <v>2012</v>
      </c>
      <c r="D2936" s="5" t="s">
        <v>246</v>
      </c>
      <c r="E2936" s="5" t="s">
        <v>247</v>
      </c>
      <c r="F2936" s="60">
        <v>1.9923932930356079</v>
      </c>
      <c r="G2936" s="61">
        <v>22605577</v>
      </c>
      <c r="H2936" s="61">
        <v>26.246255248555059</v>
      </c>
      <c r="I2936" s="61">
        <f>(I2890+I2844+I2798)/3</f>
        <v>101.27141733574537</v>
      </c>
      <c r="J2936" s="61">
        <f>(J2890+J2844+J2798)/3</f>
        <v>859930246.58651006</v>
      </c>
      <c r="K2936" s="61">
        <v>35.368690331594181</v>
      </c>
      <c r="L2936" s="61">
        <v>1910.6045394268278</v>
      </c>
      <c r="M2936" s="61">
        <v>52.971845672575604</v>
      </c>
      <c r="N2936" s="60">
        <v>53.555</v>
      </c>
    </row>
    <row r="2937" spans="1:14" hidden="1" x14ac:dyDescent="0.4">
      <c r="A2937" s="67">
        <v>129</v>
      </c>
      <c r="B2937" s="5" t="s">
        <v>211</v>
      </c>
      <c r="C2937" s="5">
        <v>2013</v>
      </c>
      <c r="D2937" s="5" t="s">
        <v>246</v>
      </c>
      <c r="E2937" s="5" t="s">
        <v>247</v>
      </c>
      <c r="F2937" s="60">
        <v>1.4280264056906689</v>
      </c>
      <c r="G2937" s="61">
        <v>21495821</v>
      </c>
      <c r="H2937" s="61">
        <v>31.770193913620858</v>
      </c>
      <c r="I2937" s="61">
        <f>(I2891+I2799+I2845)/3</f>
        <v>153.92441016662238</v>
      </c>
      <c r="J2937" s="61">
        <f>(J2891+J2845+J2799)/3</f>
        <v>384294726.26573998</v>
      </c>
      <c r="K2937" s="61">
        <v>44.705254783598967</v>
      </c>
      <c r="L2937" s="61">
        <v>993.73988250709738</v>
      </c>
      <c r="M2937" s="61">
        <v>48.328877005347586</v>
      </c>
      <c r="N2937" s="60">
        <v>52.529000000000003</v>
      </c>
    </row>
    <row r="2938" spans="1:14" hidden="1" x14ac:dyDescent="0.4">
      <c r="A2938" s="67">
        <v>129</v>
      </c>
      <c r="B2938" s="5" t="s">
        <v>211</v>
      </c>
      <c r="C2938" s="5">
        <v>2014</v>
      </c>
      <c r="D2938" s="5" t="s">
        <v>246</v>
      </c>
      <c r="E2938" s="5" t="s">
        <v>247</v>
      </c>
      <c r="F2938" s="60">
        <v>1.3254081559041369</v>
      </c>
      <c r="G2938" s="61">
        <v>20072232</v>
      </c>
      <c r="H2938" s="61">
        <v>37.094584025903856</v>
      </c>
      <c r="I2938" s="61">
        <f>(I2892+I2846+I2800)/3</f>
        <v>471252.2804030648</v>
      </c>
      <c r="J2938" s="61">
        <f>(J2892+J2846+J2800)/3</f>
        <v>504438905.03594667</v>
      </c>
      <c r="K2938" s="61">
        <v>54.26442252079854</v>
      </c>
      <c r="L2938" s="61">
        <v>1071.234203852717</v>
      </c>
      <c r="M2938" s="61">
        <v>44.468625317373956</v>
      </c>
      <c r="N2938" s="60">
        <v>51.5</v>
      </c>
    </row>
    <row r="2939" spans="1:14" hidden="1" x14ac:dyDescent="0.4">
      <c r="A2939" s="67">
        <v>129</v>
      </c>
      <c r="B2939" s="5" t="s">
        <v>211</v>
      </c>
      <c r="C2939" s="5">
        <v>2015</v>
      </c>
      <c r="D2939" s="5" t="s">
        <v>246</v>
      </c>
      <c r="E2939" s="5" t="s">
        <v>247</v>
      </c>
      <c r="F2939" s="60">
        <v>1.3153067365478206</v>
      </c>
      <c r="G2939" s="61">
        <v>19205178</v>
      </c>
      <c r="H2939" s="61">
        <v>38.214547753147855</v>
      </c>
      <c r="I2939" s="61">
        <f>(I2893+I2801+I2847)/3</f>
        <v>112.08502423659678</v>
      </c>
      <c r="J2939" s="61">
        <f>(J2893+J2847+J2801)/3</f>
        <v>677174467.81022334</v>
      </c>
      <c r="K2939" s="61">
        <v>51.086207822836947</v>
      </c>
      <c r="L2939" s="61">
        <v>857.49786713773551</v>
      </c>
      <c r="M2939" s="61">
        <f>(M2893+M2847+M2801)/3</f>
        <v>23.957399796169515</v>
      </c>
      <c r="N2939" s="60">
        <v>52.167999999999999</v>
      </c>
    </row>
    <row r="2940" spans="1:14" hidden="1" x14ac:dyDescent="0.4">
      <c r="A2940" s="67">
        <v>129</v>
      </c>
      <c r="B2940" s="5" t="s">
        <v>211</v>
      </c>
      <c r="C2940" s="5">
        <v>2016</v>
      </c>
      <c r="D2940" s="5" t="s">
        <v>246</v>
      </c>
      <c r="E2940" s="5" t="s">
        <v>247</v>
      </c>
      <c r="F2940" s="60">
        <v>1.2908022947596351</v>
      </c>
      <c r="G2940" s="61">
        <v>18964252</v>
      </c>
      <c r="H2940" s="61">
        <v>36.871041558711283</v>
      </c>
      <c r="I2940" s="61">
        <f>(I2894+I2848+I2802)/3</f>
        <v>104.92424081352749</v>
      </c>
      <c r="J2940" s="61">
        <f>(J2894+J2802+J2848)/3</f>
        <v>461972511.77862334</v>
      </c>
      <c r="K2940" s="61">
        <v>67.111936533092774</v>
      </c>
      <c r="L2940" s="61">
        <v>664.34167238830094</v>
      </c>
      <c r="M2940" s="61">
        <f>(M2894+M2848+M2802)/3</f>
        <v>24.77933324163233</v>
      </c>
      <c r="N2940" s="60">
        <v>52.835000000000001</v>
      </c>
    </row>
    <row r="2941" spans="1:14" hidden="1" x14ac:dyDescent="0.4">
      <c r="A2941" s="67">
        <v>129</v>
      </c>
      <c r="B2941" s="5" t="s">
        <v>211</v>
      </c>
      <c r="C2941" s="5">
        <v>2017</v>
      </c>
      <c r="D2941" s="5" t="s">
        <v>246</v>
      </c>
      <c r="E2941" s="5" t="s">
        <v>247</v>
      </c>
      <c r="F2941" s="60">
        <v>1.3587890834784735</v>
      </c>
      <c r="G2941" s="61">
        <v>18983373</v>
      </c>
      <c r="H2941" s="61">
        <v>37.220938223232082</v>
      </c>
      <c r="I2941" s="61">
        <f>(I2938+I2939+I2940)/3</f>
        <v>157156.42988937165</v>
      </c>
      <c r="J2941" s="61">
        <f>(J2938+J2939+J2940)/3</f>
        <v>547861961.54159772</v>
      </c>
      <c r="K2941" s="61">
        <v>61.050852171963122</v>
      </c>
      <c r="L2941" s="61">
        <v>862.31906333287054</v>
      </c>
      <c r="M2941" s="61">
        <f>(M2938+M2939+M2940)/3</f>
        <v>31.0684527850586</v>
      </c>
      <c r="N2941" s="60">
        <v>53.5</v>
      </c>
    </row>
    <row r="2942" spans="1:14" hidden="1" x14ac:dyDescent="0.4">
      <c r="A2942" s="67">
        <v>129</v>
      </c>
      <c r="B2942" s="5" t="s">
        <v>211</v>
      </c>
      <c r="C2942" s="5">
        <v>2018</v>
      </c>
      <c r="D2942" s="5" t="s">
        <v>246</v>
      </c>
      <c r="E2942" s="5" t="s">
        <v>247</v>
      </c>
      <c r="F2942" s="60">
        <v>1.4639436297573796</v>
      </c>
      <c r="G2942" s="61">
        <v>19333463</v>
      </c>
      <c r="H2942" s="61">
        <v>13.187940283029604</v>
      </c>
      <c r="I2942" s="61">
        <f>(I2896+I2850+I2804)/3</f>
        <v>94.190204868783994</v>
      </c>
      <c r="J2942" s="61">
        <f>(J2896+J2850+J2804)/3</f>
        <v>534642388.01647002</v>
      </c>
      <c r="K2942" s="61">
        <v>50.659099114482828</v>
      </c>
      <c r="L2942" s="61">
        <v>1111.8720918708423</v>
      </c>
      <c r="M2942" s="61">
        <f>(M2939+M2940+M2941)/3</f>
        <v>26.601728607620146</v>
      </c>
      <c r="N2942" s="60">
        <v>54.161999999999999</v>
      </c>
    </row>
    <row r="2943" spans="1:14" hidden="1" x14ac:dyDescent="0.4">
      <c r="A2943" s="67">
        <v>129</v>
      </c>
      <c r="B2943" s="5" t="s">
        <v>211</v>
      </c>
      <c r="C2943" s="5">
        <v>2019</v>
      </c>
      <c r="D2943" s="5" t="s">
        <v>246</v>
      </c>
      <c r="E2943" s="5" t="s">
        <v>247</v>
      </c>
      <c r="F2943" s="60">
        <v>1.3354594884898194</v>
      </c>
      <c r="G2943" s="61">
        <v>20098251</v>
      </c>
      <c r="H2943" s="61">
        <v>19.831354010022423</v>
      </c>
      <c r="I2943" s="61">
        <f>(I2897+I2851+I2805)/3</f>
        <v>99.552893930926572</v>
      </c>
      <c r="J2943" s="61">
        <f>(J2897+J2851+J51018)/3</f>
        <v>274381664.10342437</v>
      </c>
      <c r="K2943" s="61">
        <v>41.999471123616203</v>
      </c>
      <c r="L2943" s="61">
        <v>1124.5205537009117</v>
      </c>
      <c r="M2943" s="61">
        <f>(M2897+M2851+M2736)/3</f>
        <v>30.682169059300609</v>
      </c>
      <c r="N2943" s="60">
        <v>54.820999999999998</v>
      </c>
    </row>
    <row r="2944" spans="1:14" hidden="1" x14ac:dyDescent="0.4">
      <c r="A2944" s="67">
        <v>129</v>
      </c>
      <c r="B2944" s="5" t="s">
        <v>211</v>
      </c>
      <c r="C2944" s="5">
        <v>2020</v>
      </c>
      <c r="D2944" s="5" t="s">
        <v>246</v>
      </c>
      <c r="E2944" s="5" t="s">
        <v>247</v>
      </c>
      <c r="F2944" s="60">
        <v>1.2148024837532334</v>
      </c>
      <c r="G2944" s="61">
        <v>20772595</v>
      </c>
      <c r="H2944" s="61">
        <v>48.852882140084745</v>
      </c>
      <c r="I2944" s="61">
        <f>(I2898+I2852+I2806)/3</f>
        <v>103.02134577484985</v>
      </c>
      <c r="J2944" s="61">
        <f>(J2898+J2852+J2806)/3</f>
        <v>422813236.86496001</v>
      </c>
      <c r="K2944" s="61">
        <v>48.401362179255145</v>
      </c>
      <c r="L2944" s="61">
        <v>537.09023461144136</v>
      </c>
      <c r="M2944" s="61">
        <f>(M2898+M2852+M2806)/3</f>
        <v>25.111835445608648</v>
      </c>
      <c r="N2944" s="60">
        <v>55.475000000000001</v>
      </c>
    </row>
    <row r="2945" spans="1:14" hidden="1" x14ac:dyDescent="0.4">
      <c r="A2945" s="67">
        <v>129</v>
      </c>
      <c r="B2945" s="5" t="s">
        <v>211</v>
      </c>
      <c r="C2945" s="5">
        <v>2021</v>
      </c>
      <c r="D2945" s="5" t="s">
        <v>246</v>
      </c>
      <c r="E2945" s="5" t="s">
        <v>247</v>
      </c>
      <c r="F2945" s="60">
        <f>(F2942+F2943+F2944)/3</f>
        <v>1.3380685340001441</v>
      </c>
      <c r="G2945" s="61">
        <v>21324367</v>
      </c>
      <c r="H2945" s="61">
        <v>48.287689723036351</v>
      </c>
      <c r="I2945" s="61">
        <f>(I2899+I2853+I2807)/3</f>
        <v>101.16774453504009</v>
      </c>
      <c r="J2945" s="61">
        <f>(J2899+J2853+J2807)/3</f>
        <v>397123205.61864036</v>
      </c>
      <c r="K2945" s="61">
        <v>97.851254231197714</v>
      </c>
      <c r="L2945" s="61">
        <v>420.62270516110806</v>
      </c>
      <c r="M2945" s="61">
        <f>(M2899+M2853+M2807)/3</f>
        <v>24.967142570075506</v>
      </c>
      <c r="N2945" s="60">
        <v>56.124000000000002</v>
      </c>
    </row>
    <row r="2946" spans="1:14" hidden="1" x14ac:dyDescent="0.4">
      <c r="A2946" s="67">
        <v>129</v>
      </c>
      <c r="B2946" s="5" t="s">
        <v>211</v>
      </c>
      <c r="C2946" s="5">
        <v>2022</v>
      </c>
      <c r="D2946" s="5" t="s">
        <v>246</v>
      </c>
      <c r="E2946" s="5" t="s">
        <v>247</v>
      </c>
      <c r="F2946" s="60">
        <f>(F2943+F2944+F2945)/3</f>
        <v>1.2961101687477325</v>
      </c>
      <c r="G2946" s="61">
        <v>22125249</v>
      </c>
      <c r="H2946" s="61">
        <f>(H2900+H2854+H2808)/3</f>
        <v>44.574859984549938</v>
      </c>
      <c r="I2946" s="61">
        <f>(I2900+I2854+I2808)/3</f>
        <v>101.91916554511204</v>
      </c>
      <c r="J2946" s="61">
        <f>(J2900+J2854+J2808)/3</f>
        <v>443668164.92533332</v>
      </c>
      <c r="K2946" s="61">
        <f>(K2900+K2854+K2808)/3</f>
        <v>57.205035992315686</v>
      </c>
      <c r="L2946" s="61">
        <f>(L2900+L2854+L2808)/3</f>
        <v>748.45028866988912</v>
      </c>
      <c r="M2946" s="61">
        <f>(M2900+M2854+M2808)/3</f>
        <v>25.035895970099574</v>
      </c>
      <c r="N2946" s="60">
        <v>56.768999999999998</v>
      </c>
    </row>
    <row r="2947" spans="1:14" hidden="1" x14ac:dyDescent="0.4">
      <c r="A2947" s="36">
        <v>130</v>
      </c>
      <c r="B2947" s="5" t="s">
        <v>212</v>
      </c>
      <c r="C2947" s="5">
        <v>2000</v>
      </c>
      <c r="D2947" s="5" t="s">
        <v>246</v>
      </c>
      <c r="E2947" s="5" t="s">
        <v>247</v>
      </c>
      <c r="F2947" s="60">
        <v>0.35086413226976959</v>
      </c>
      <c r="G2947" s="61">
        <v>6272998</v>
      </c>
      <c r="H2947" s="61">
        <v>22.631873605947959</v>
      </c>
      <c r="I2947" s="61">
        <f>(I2763+I2602+I2855)/3</f>
        <v>96.432307612031764</v>
      </c>
      <c r="J2947" s="61">
        <v>23543299.899999999</v>
      </c>
      <c r="K2947" s="61">
        <v>175.3512061342139</v>
      </c>
      <c r="L2947" s="61">
        <v>137.18190923441975</v>
      </c>
      <c r="M2947" s="61">
        <v>26.14678899082568</v>
      </c>
      <c r="N2947" s="60">
        <v>26.501000000000001</v>
      </c>
    </row>
    <row r="2948" spans="1:14" hidden="1" x14ac:dyDescent="0.4">
      <c r="A2948" s="36">
        <v>130</v>
      </c>
      <c r="B2948" s="5" t="s">
        <v>212</v>
      </c>
      <c r="C2948" s="5">
        <v>2001</v>
      </c>
      <c r="D2948" s="5" t="s">
        <v>246</v>
      </c>
      <c r="E2948" s="5" t="s">
        <v>247</v>
      </c>
      <c r="F2948" s="60">
        <v>0.33548349849660081</v>
      </c>
      <c r="G2948" s="61">
        <v>6408810</v>
      </c>
      <c r="H2948" s="61">
        <v>30.947706315930986</v>
      </c>
      <c r="I2948" s="61">
        <f>(I2603+I2764+I2856)/3</f>
        <v>99.391022482720572</v>
      </c>
      <c r="J2948" s="61">
        <v>9495400</v>
      </c>
      <c r="K2948" s="61">
        <v>146.65730556205631</v>
      </c>
      <c r="L2948" s="61">
        <v>168.63859330298374</v>
      </c>
      <c r="M2948" s="61">
        <v>25.943396226415093</v>
      </c>
      <c r="N2948" s="60">
        <v>26.503</v>
      </c>
    </row>
    <row r="2949" spans="1:14" hidden="1" x14ac:dyDescent="0.4">
      <c r="A2949" s="36">
        <v>130</v>
      </c>
      <c r="B2949" s="5" t="s">
        <v>212</v>
      </c>
      <c r="C2949" s="5">
        <v>2002</v>
      </c>
      <c r="D2949" s="5" t="s">
        <v>246</v>
      </c>
      <c r="E2949" s="5" t="s">
        <v>247</v>
      </c>
      <c r="F2949" s="60">
        <v>0.32618311141276307</v>
      </c>
      <c r="G2949" s="61">
        <v>6541755</v>
      </c>
      <c r="H2949" s="61">
        <v>18.81970261470687</v>
      </c>
      <c r="I2949" s="61">
        <f>(I2604+I2765+I2857)/3</f>
        <v>90.826267603037806</v>
      </c>
      <c r="J2949" s="61">
        <v>36066400</v>
      </c>
      <c r="K2949" s="61">
        <v>138.6839688324001</v>
      </c>
      <c r="L2949" s="61">
        <v>186.66337596645738</v>
      </c>
      <c r="M2949" s="61">
        <v>22.596153846153843</v>
      </c>
      <c r="N2949" s="60">
        <v>26.504999999999999</v>
      </c>
    </row>
    <row r="2950" spans="1:14" hidden="1" x14ac:dyDescent="0.4">
      <c r="A2950" s="36">
        <v>130</v>
      </c>
      <c r="B2950" s="5" t="s">
        <v>212</v>
      </c>
      <c r="C2950" s="5">
        <v>2003</v>
      </c>
      <c r="D2950" s="5" t="s">
        <v>246</v>
      </c>
      <c r="E2950" s="5" t="s">
        <v>247</v>
      </c>
      <c r="F2950" s="60">
        <v>0.32598015853746998</v>
      </c>
      <c r="G2950" s="61">
        <v>6672492</v>
      </c>
      <c r="H2950" s="61">
        <v>27.086468911730861</v>
      </c>
      <c r="I2950" s="61">
        <f>(I2605+I2766+I2858)/3</f>
        <v>84.915263267690293</v>
      </c>
      <c r="J2950" s="61">
        <v>31649700</v>
      </c>
      <c r="K2950" s="61">
        <v>137.66959297685554</v>
      </c>
      <c r="L2950" s="61">
        <v>233.09408699917219</v>
      </c>
      <c r="M2950" s="61">
        <v>24.401913875598087</v>
      </c>
      <c r="N2950" s="60">
        <v>26.507000000000001</v>
      </c>
    </row>
    <row r="2951" spans="1:14" hidden="1" x14ac:dyDescent="0.4">
      <c r="A2951" s="36">
        <v>130</v>
      </c>
      <c r="B2951" s="5" t="s">
        <v>212</v>
      </c>
      <c r="C2951" s="5">
        <v>2004</v>
      </c>
      <c r="D2951" s="5" t="s">
        <v>246</v>
      </c>
      <c r="E2951" s="5" t="s">
        <v>247</v>
      </c>
      <c r="F2951" s="60">
        <v>0.38184709648468124</v>
      </c>
      <c r="G2951" s="61">
        <v>6801204</v>
      </c>
      <c r="H2951" s="61">
        <v>17.431578521081079</v>
      </c>
      <c r="I2951" s="61">
        <f>(I2606+I2767+I2859)/3</f>
        <v>86.440455552585647</v>
      </c>
      <c r="J2951" s="61">
        <v>272025100</v>
      </c>
      <c r="K2951" s="61">
        <v>128.33817067436317</v>
      </c>
      <c r="L2951" s="61">
        <v>305.26604355016815</v>
      </c>
      <c r="M2951" s="61">
        <v>23.599999999999998</v>
      </c>
      <c r="N2951" s="60">
        <v>26.507999999999999</v>
      </c>
    </row>
    <row r="2952" spans="1:14" hidden="1" x14ac:dyDescent="0.4">
      <c r="A2952" s="36">
        <v>130</v>
      </c>
      <c r="B2952" s="5" t="s">
        <v>212</v>
      </c>
      <c r="C2952" s="5">
        <v>2005</v>
      </c>
      <c r="D2952" s="5" t="s">
        <v>246</v>
      </c>
      <c r="E2952" s="5" t="s">
        <v>247</v>
      </c>
      <c r="F2952" s="60">
        <v>0.35663851745056568</v>
      </c>
      <c r="G2952" s="61">
        <v>6929145</v>
      </c>
      <c r="H2952" s="61">
        <v>9.5143246621006483</v>
      </c>
      <c r="I2952" s="61">
        <f>(I2607+I2768+I2860)/3</f>
        <v>87.76152331491015</v>
      </c>
      <c r="J2952" s="61">
        <v>54479300</v>
      </c>
      <c r="K2952" s="61">
        <v>126.99469930341631</v>
      </c>
      <c r="L2952" s="61">
        <v>333.71393843864956</v>
      </c>
      <c r="M2952" s="61">
        <v>25.106382978723403</v>
      </c>
      <c r="N2952" s="60">
        <v>26.51</v>
      </c>
    </row>
    <row r="2953" spans="1:14" hidden="1" x14ac:dyDescent="0.4">
      <c r="A2953" s="36">
        <v>130</v>
      </c>
      <c r="B2953" s="5" t="s">
        <v>212</v>
      </c>
      <c r="C2953" s="5">
        <v>2006</v>
      </c>
      <c r="D2953" s="5" t="s">
        <v>246</v>
      </c>
      <c r="E2953" s="5" t="s">
        <v>247</v>
      </c>
      <c r="F2953" s="60">
        <v>0.38066335034475074</v>
      </c>
      <c r="G2953" s="61">
        <v>7057417</v>
      </c>
      <c r="H2953" s="61">
        <v>21.06243886832857</v>
      </c>
      <c r="I2953" s="61">
        <f>(I2769+I2608+I2861)/3</f>
        <v>78.724859073800445</v>
      </c>
      <c r="J2953" s="61">
        <v>338627400</v>
      </c>
      <c r="K2953" s="61">
        <v>141.15391207472791</v>
      </c>
      <c r="L2953" s="61">
        <v>401.02682931032217</v>
      </c>
      <c r="M2953" s="61">
        <v>23.137254901960784</v>
      </c>
      <c r="N2953" s="60">
        <v>26.512</v>
      </c>
    </row>
    <row r="2954" spans="1:14" hidden="1" x14ac:dyDescent="0.4">
      <c r="A2954" s="36">
        <v>130</v>
      </c>
      <c r="B2954" s="5" t="s">
        <v>212</v>
      </c>
      <c r="C2954" s="5">
        <v>2007</v>
      </c>
      <c r="D2954" s="5" t="s">
        <v>246</v>
      </c>
      <c r="E2954" s="5" t="s">
        <v>247</v>
      </c>
      <c r="F2954" s="60">
        <v>0.45459408092854159</v>
      </c>
      <c r="G2954" s="61">
        <v>7188391</v>
      </c>
      <c r="H2954" s="61">
        <v>27.238003094103618</v>
      </c>
      <c r="I2954" s="61">
        <f>(I2609+I2770+I2862)/3</f>
        <v>91.822182563294902</v>
      </c>
      <c r="J2954" s="61">
        <v>359967400</v>
      </c>
      <c r="K2954" s="61">
        <v>145.5280997157227</v>
      </c>
      <c r="L2954" s="61">
        <v>517.43487252417128</v>
      </c>
      <c r="M2954" s="61">
        <v>9.9678456591639879</v>
      </c>
      <c r="N2954" s="60">
        <v>26.513999999999999</v>
      </c>
    </row>
    <row r="2955" spans="1:14" hidden="1" x14ac:dyDescent="0.4">
      <c r="A2955" s="36">
        <v>130</v>
      </c>
      <c r="B2955" s="5" t="s">
        <v>212</v>
      </c>
      <c r="C2955" s="5">
        <v>2008</v>
      </c>
      <c r="D2955" s="5" t="s">
        <v>246</v>
      </c>
      <c r="E2955" s="5" t="s">
        <v>247</v>
      </c>
      <c r="F2955" s="60">
        <v>0.41518291648161743</v>
      </c>
      <c r="G2955" s="61">
        <v>7324627</v>
      </c>
      <c r="H2955" s="61">
        <v>28.163487560191101</v>
      </c>
      <c r="I2955" s="61">
        <f>(I2610+I2771+I2863)/3</f>
        <v>97.340972572632396</v>
      </c>
      <c r="J2955" s="61">
        <v>486614340</v>
      </c>
      <c r="K2955" s="61">
        <v>114.48014909357882</v>
      </c>
      <c r="L2955" s="61">
        <v>704.65017881138897</v>
      </c>
      <c r="M2955" s="61">
        <v>6.7796610169491522</v>
      </c>
      <c r="N2955" s="60">
        <v>26.515999999999998</v>
      </c>
    </row>
    <row r="2956" spans="1:14" hidden="1" x14ac:dyDescent="0.4">
      <c r="A2956" s="36">
        <v>130</v>
      </c>
      <c r="B2956" s="5" t="s">
        <v>212</v>
      </c>
      <c r="C2956" s="5">
        <v>2009</v>
      </c>
      <c r="D2956" s="5" t="s">
        <v>246</v>
      </c>
      <c r="E2956" s="5" t="s">
        <v>247</v>
      </c>
      <c r="F2956" s="60">
        <v>0.32203509200390545</v>
      </c>
      <c r="G2956" s="61">
        <v>7468596</v>
      </c>
      <c r="H2956" s="61">
        <v>12.126201494193452</v>
      </c>
      <c r="I2956" s="61">
        <f>(I2611+I2772+I2864)/3</f>
        <v>103.29361789463792</v>
      </c>
      <c r="J2956" s="61">
        <v>149060550</v>
      </c>
      <c r="K2956" s="61">
        <v>85.978137043410811</v>
      </c>
      <c r="L2956" s="61">
        <v>666.72129056543815</v>
      </c>
      <c r="M2956" s="61">
        <v>3.4632034632034632</v>
      </c>
      <c r="N2956" s="60">
        <v>26.518000000000001</v>
      </c>
    </row>
    <row r="2957" spans="1:14" hidden="1" x14ac:dyDescent="0.4">
      <c r="A2957" s="36">
        <v>130</v>
      </c>
      <c r="B2957" s="5" t="s">
        <v>212</v>
      </c>
      <c r="C2957" s="5">
        <v>2010</v>
      </c>
      <c r="D2957" s="5" t="s">
        <v>246</v>
      </c>
      <c r="E2957" s="5" t="s">
        <v>247</v>
      </c>
      <c r="F2957" s="60">
        <v>0.32104053397507326</v>
      </c>
      <c r="G2957" s="61">
        <v>7621779</v>
      </c>
      <c r="H2957" s="61">
        <v>12.461667734970931</v>
      </c>
      <c r="I2957" s="61">
        <v>100</v>
      </c>
      <c r="J2957" s="61">
        <v>93940670</v>
      </c>
      <c r="K2957" s="61">
        <v>73.493044509472981</v>
      </c>
      <c r="L2957" s="61">
        <v>740.27619124461592</v>
      </c>
      <c r="M2957" s="61">
        <v>1.7391304347826086</v>
      </c>
      <c r="N2957" s="60">
        <v>26.52</v>
      </c>
    </row>
    <row r="2958" spans="1:14" hidden="1" x14ac:dyDescent="0.4">
      <c r="A2958" s="36">
        <v>130</v>
      </c>
      <c r="B2958" s="5" t="s">
        <v>212</v>
      </c>
      <c r="C2958" s="5">
        <v>2011</v>
      </c>
      <c r="D2958" s="5" t="s">
        <v>246</v>
      </c>
      <c r="E2958" s="5" t="s">
        <v>247</v>
      </c>
      <c r="F2958" s="60">
        <v>0.32938466520544663</v>
      </c>
      <c r="G2958" s="61">
        <v>7784819</v>
      </c>
      <c r="H2958" s="61">
        <v>13.32435556931469</v>
      </c>
      <c r="I2958" s="61">
        <f>(I2613+I2774+I2866)/3</f>
        <v>103.10412399502722</v>
      </c>
      <c r="J2958" s="61">
        <v>145883670</v>
      </c>
      <c r="K2958" s="61">
        <v>79.784244673457238</v>
      </c>
      <c r="L2958" s="61">
        <v>837.88149518180501</v>
      </c>
      <c r="M2958" s="61">
        <v>1.6528925619834711</v>
      </c>
      <c r="N2958" s="60">
        <v>26.521000000000001</v>
      </c>
    </row>
    <row r="2959" spans="1:14" hidden="1" x14ac:dyDescent="0.4">
      <c r="A2959" s="36">
        <v>130</v>
      </c>
      <c r="B2959" s="5" t="s">
        <v>212</v>
      </c>
      <c r="C2959" s="5">
        <v>2012</v>
      </c>
      <c r="D2959" s="5" t="s">
        <v>246</v>
      </c>
      <c r="E2959" s="5" t="s">
        <v>247</v>
      </c>
      <c r="F2959" s="60">
        <v>0.37896621856517193</v>
      </c>
      <c r="G2959" s="61">
        <v>7956382</v>
      </c>
      <c r="H2959" s="61">
        <v>11.868515588829325</v>
      </c>
      <c r="I2959" s="61">
        <f>(I2775+I2614+I2867)/3</f>
        <v>110.68438143083695</v>
      </c>
      <c r="J2959" s="61">
        <v>241736370</v>
      </c>
      <c r="K2959" s="61">
        <v>83.175944540152813</v>
      </c>
      <c r="L2959" s="61">
        <v>959.36021750697978</v>
      </c>
      <c r="M2959" s="61">
        <v>1.7605633802816902</v>
      </c>
      <c r="N2959" s="60">
        <v>26.545000000000002</v>
      </c>
    </row>
    <row r="2960" spans="1:14" hidden="1" x14ac:dyDescent="0.4">
      <c r="A2960" s="36">
        <v>130</v>
      </c>
      <c r="B2960" s="5" t="s">
        <v>212</v>
      </c>
      <c r="C2960" s="5">
        <v>2013</v>
      </c>
      <c r="D2960" s="5" t="s">
        <v>246</v>
      </c>
      <c r="E2960" s="5" t="s">
        <v>247</v>
      </c>
      <c r="F2960" s="60">
        <v>0.39268196460196564</v>
      </c>
      <c r="G2960" s="61">
        <v>8136610</v>
      </c>
      <c r="H2960" s="61">
        <v>3.6330094505449608</v>
      </c>
      <c r="I2960" s="61">
        <f>(I2615+I2776+I2868)/3</f>
        <v>114.05071733314952</v>
      </c>
      <c r="J2960" s="61">
        <v>283140730</v>
      </c>
      <c r="K2960" s="61">
        <v>71.743742888234095</v>
      </c>
      <c r="L2960" s="61">
        <v>1038.3207167620828</v>
      </c>
      <c r="M2960" s="61">
        <v>1.1331444759206799</v>
      </c>
      <c r="N2960" s="60">
        <v>26.588999999999999</v>
      </c>
    </row>
    <row r="2961" spans="1:14" hidden="1" x14ac:dyDescent="0.4">
      <c r="A2961" s="36">
        <v>130</v>
      </c>
      <c r="B2961" s="5" t="s">
        <v>212</v>
      </c>
      <c r="C2961" s="5">
        <v>2014</v>
      </c>
      <c r="D2961" s="5" t="s">
        <v>246</v>
      </c>
      <c r="E2961" s="5" t="s">
        <v>247</v>
      </c>
      <c r="F2961" s="60">
        <v>0.55049344562586155</v>
      </c>
      <c r="G2961" s="61">
        <v>8326348</v>
      </c>
      <c r="H2961" s="61">
        <v>4.7666613583367052</v>
      </c>
      <c r="I2961" s="61">
        <f>(I2616+I2777+I2869)/3</f>
        <v>115.6032408240178</v>
      </c>
      <c r="J2961" s="61">
        <v>326593810</v>
      </c>
      <c r="K2961" s="61">
        <v>54.607159605370484</v>
      </c>
      <c r="L2961" s="61">
        <v>1094.4301240418511</v>
      </c>
      <c r="M2961" s="61">
        <v>4.2918454935622314</v>
      </c>
      <c r="N2961" s="60">
        <v>26.655000000000001</v>
      </c>
    </row>
    <row r="2962" spans="1:14" hidden="1" x14ac:dyDescent="0.4">
      <c r="A2962" s="36">
        <v>130</v>
      </c>
      <c r="B2962" s="5" t="s">
        <v>212</v>
      </c>
      <c r="C2962" s="5">
        <v>2015</v>
      </c>
      <c r="D2962" s="5" t="s">
        <v>246</v>
      </c>
      <c r="E2962" s="5" t="s">
        <v>247</v>
      </c>
      <c r="F2962" s="60">
        <v>0.57540635258092299</v>
      </c>
      <c r="G2962" s="61">
        <v>8524063</v>
      </c>
      <c r="H2962" s="61">
        <v>6.8662509497970063</v>
      </c>
      <c r="I2962" s="61">
        <f>(I2617+I2778+I2870)/3</f>
        <v>119.05560495181241</v>
      </c>
      <c r="J2962" s="61">
        <v>454012320</v>
      </c>
      <c r="K2962" s="61">
        <v>49.937816068955506</v>
      </c>
      <c r="L2962" s="61">
        <v>970.36259966544651</v>
      </c>
      <c r="M2962" s="61">
        <f>(M2778+M2617+M2870)/3</f>
        <v>39.532429021988634</v>
      </c>
      <c r="N2962" s="60">
        <v>26.742000000000001</v>
      </c>
    </row>
    <row r="2963" spans="1:14" hidden="1" x14ac:dyDescent="0.4">
      <c r="A2963" s="36">
        <v>130</v>
      </c>
      <c r="B2963" s="5" t="s">
        <v>212</v>
      </c>
      <c r="C2963" s="5">
        <v>2016</v>
      </c>
      <c r="D2963" s="5" t="s">
        <v>246</v>
      </c>
      <c r="E2963" s="5" t="s">
        <v>247</v>
      </c>
      <c r="F2963" s="60">
        <v>0.62997130878209817</v>
      </c>
      <c r="G2963" s="61">
        <v>8725318</v>
      </c>
      <c r="H2963" s="61">
        <v>0.54138975684499258</v>
      </c>
      <c r="I2963" s="61">
        <f>(I2618+I2779+I2871)/3</f>
        <v>118.34248826994205</v>
      </c>
      <c r="J2963" s="61">
        <v>241616267.20903</v>
      </c>
      <c r="K2963" s="61">
        <v>55.724644690757309</v>
      </c>
      <c r="L2963" s="61">
        <v>801.3938399597796</v>
      </c>
      <c r="M2963" s="61">
        <f>(M2618+M2779+M2871)/3</f>
        <v>39.364483320201451</v>
      </c>
      <c r="N2963" s="60">
        <v>26.850999999999999</v>
      </c>
    </row>
    <row r="2964" spans="1:14" hidden="1" x14ac:dyDescent="0.4">
      <c r="A2964" s="36">
        <v>130</v>
      </c>
      <c r="B2964" s="5" t="s">
        <v>212</v>
      </c>
      <c r="C2964" s="5">
        <v>2017</v>
      </c>
      <c r="D2964" s="5" t="s">
        <v>246</v>
      </c>
      <c r="E2964" s="5" t="s">
        <v>247</v>
      </c>
      <c r="F2964" s="60">
        <v>0.75712072959293708</v>
      </c>
      <c r="G2964" s="61">
        <v>8925525</v>
      </c>
      <c r="H2964" s="61">
        <v>9.805467570061154</v>
      </c>
      <c r="I2964" s="61">
        <f>(I2780+I2619+I2872)/3</f>
        <v>117.03947776301779</v>
      </c>
      <c r="J2964" s="61">
        <v>185827080.70079499</v>
      </c>
      <c r="K2964" s="61">
        <v>53.786104605776742</v>
      </c>
      <c r="L2964" s="61">
        <v>844.36524984853975</v>
      </c>
      <c r="M2964" s="61">
        <f>(M2619+M2780+M2872)/3</f>
        <v>39.185884215553749</v>
      </c>
      <c r="N2964" s="60">
        <v>26.981999999999999</v>
      </c>
    </row>
    <row r="2965" spans="1:14" hidden="1" x14ac:dyDescent="0.4">
      <c r="A2965" s="36">
        <v>130</v>
      </c>
      <c r="B2965" s="5" t="s">
        <v>212</v>
      </c>
      <c r="C2965" s="5">
        <v>2018</v>
      </c>
      <c r="D2965" s="5" t="s">
        <v>246</v>
      </c>
      <c r="E2965" s="5" t="s">
        <v>247</v>
      </c>
      <c r="F2965" s="60">
        <v>0.88707087057899692</v>
      </c>
      <c r="G2965" s="61">
        <v>9128132</v>
      </c>
      <c r="H2965" s="61">
        <v>2.4922264993285665</v>
      </c>
      <c r="I2965" s="61">
        <f>(I2620+I2781+I2873)/3</f>
        <v>116.39973047378548</v>
      </c>
      <c r="J2965" s="61">
        <v>220862232.33770001</v>
      </c>
      <c r="K2965" s="61">
        <v>55.84611141133027</v>
      </c>
      <c r="L2965" s="61">
        <v>850.66695817563675</v>
      </c>
      <c r="M2965" s="61">
        <f>(M2620+M2781+M2873)/3</f>
        <v>39.016345074750795</v>
      </c>
      <c r="N2965" s="60">
        <v>27.134</v>
      </c>
    </row>
    <row r="2966" spans="1:14" hidden="1" x14ac:dyDescent="0.4">
      <c r="A2966" s="36">
        <v>130</v>
      </c>
      <c r="B2966" s="5" t="s">
        <v>212</v>
      </c>
      <c r="C2966" s="5">
        <v>2019</v>
      </c>
      <c r="D2966" s="5" t="s">
        <v>246</v>
      </c>
      <c r="E2966" s="5" t="s">
        <v>247</v>
      </c>
      <c r="F2966" s="60">
        <v>0.96023317117923179</v>
      </c>
      <c r="G2966" s="61">
        <v>9337003</v>
      </c>
      <c r="H2966" s="61">
        <v>3.6586841075091598</v>
      </c>
      <c r="I2966" s="61">
        <f>(I2621+I2782+I2874)/3</f>
        <v>118.14433992829498</v>
      </c>
      <c r="J2966" s="61">
        <v>212809730.69929701</v>
      </c>
      <c r="K2966" s="61">
        <v>56.045015914589591</v>
      </c>
      <c r="L2966" s="61">
        <v>889.02337180441634</v>
      </c>
      <c r="M2966" s="61">
        <f>(M2621+M2782+M2874)/3</f>
        <v>38.861546447896366</v>
      </c>
      <c r="N2966" s="60">
        <v>27.309000000000001</v>
      </c>
    </row>
    <row r="2967" spans="1:14" hidden="1" x14ac:dyDescent="0.4">
      <c r="A2967" s="36">
        <v>130</v>
      </c>
      <c r="B2967" s="5" t="s">
        <v>212</v>
      </c>
      <c r="C2967" s="5">
        <v>2020</v>
      </c>
      <c r="D2967" s="5" t="s">
        <v>246</v>
      </c>
      <c r="E2967" s="5" t="s">
        <v>247</v>
      </c>
      <c r="F2967" s="60">
        <v>0.97753302427580147</v>
      </c>
      <c r="G2967" s="61">
        <v>9543207</v>
      </c>
      <c r="H2967" s="61">
        <v>1.6559611903404772</v>
      </c>
      <c r="I2967" s="61">
        <f>(I2622+I2875+I2783)/3</f>
        <v>119.66639144970998</v>
      </c>
      <c r="J2967" s="61">
        <v>106534792.807917</v>
      </c>
      <c r="K2967" s="61">
        <v>55.749104019495391</v>
      </c>
      <c r="L2967" s="61">
        <v>852.33022956226853</v>
      </c>
      <c r="M2967" s="61">
        <f>(M2622+M2783+M2875)/3</f>
        <v>38.710268711574962</v>
      </c>
      <c r="N2967" s="60">
        <v>27.506</v>
      </c>
    </row>
    <row r="2968" spans="1:14" hidden="1" x14ac:dyDescent="0.4">
      <c r="A2968" s="36">
        <v>130</v>
      </c>
      <c r="B2968" s="5" t="s">
        <v>212</v>
      </c>
      <c r="C2968" s="5">
        <v>2021</v>
      </c>
      <c r="D2968" s="5" t="s">
        <v>246</v>
      </c>
      <c r="E2968" s="5" t="s">
        <v>247</v>
      </c>
      <c r="F2968" s="60">
        <f>(F2965+F2966+F2967)/3</f>
        <v>0.9416123553446768</v>
      </c>
      <c r="G2968" s="61">
        <v>9750064</v>
      </c>
      <c r="H2968" s="61">
        <v>10.044509102412874</v>
      </c>
      <c r="I2968" s="61">
        <f>(I2784+I2623+I2876)/3</f>
        <v>116.38125462448987</v>
      </c>
      <c r="J2968" s="61">
        <v>84038181.464961693</v>
      </c>
      <c r="K2968" s="61">
        <v>71.825937435382968</v>
      </c>
      <c r="L2968" s="61">
        <v>916.69196706192179</v>
      </c>
      <c r="M2968" s="61">
        <f>(M2784+M2623+M2876)/3</f>
        <v>38.567279703639969</v>
      </c>
      <c r="N2968" s="60">
        <v>27.725999999999999</v>
      </c>
    </row>
    <row r="2969" spans="1:14" hidden="1" x14ac:dyDescent="0.4">
      <c r="A2969" s="36">
        <v>130</v>
      </c>
      <c r="B2969" s="5" t="s">
        <v>212</v>
      </c>
      <c r="C2969" s="5">
        <v>2022</v>
      </c>
      <c r="D2969" s="5" t="s">
        <v>246</v>
      </c>
      <c r="E2969" s="5" t="s">
        <v>247</v>
      </c>
      <c r="F2969" s="60">
        <f>(F2966+F2967+F2968)/3</f>
        <v>0.95979285026657013</v>
      </c>
      <c r="G2969" s="61">
        <v>9952787</v>
      </c>
      <c r="H2969" s="61">
        <v>6.0249644189262597</v>
      </c>
      <c r="I2969" s="61">
        <f>(I2785+I2624+I2877)/3</f>
        <v>122.3615034969384</v>
      </c>
      <c r="J2969" s="61">
        <v>174305128.23998201</v>
      </c>
      <c r="K2969" s="61">
        <f>(K2624+K2785+K2877)/3</f>
        <v>66.625597185609791</v>
      </c>
      <c r="L2969" s="61">
        <v>1054.1894835881769</v>
      </c>
      <c r="M2969" s="61">
        <f>(M2624+M2785+M2877)/3</f>
        <v>38.432363265324739</v>
      </c>
      <c r="N2969" s="60">
        <v>27.968</v>
      </c>
    </row>
    <row r="2970" spans="1:14" hidden="1" x14ac:dyDescent="0.4">
      <c r="A2970" s="36">
        <v>131</v>
      </c>
      <c r="B2970" s="5" t="s">
        <v>213</v>
      </c>
      <c r="C2970" s="5">
        <v>2000</v>
      </c>
      <c r="D2970" s="5" t="s">
        <v>246</v>
      </c>
      <c r="E2970" s="5" t="s">
        <v>247</v>
      </c>
      <c r="F2970" s="60">
        <v>8.5492841976590794E-2</v>
      </c>
      <c r="G2970" s="61">
        <v>34463704</v>
      </c>
      <c r="H2970" s="61">
        <v>8.2011042471399946</v>
      </c>
      <c r="I2970" s="61">
        <f>(I2855+I2763+I2947)/3</f>
        <v>100.28691563055752</v>
      </c>
      <c r="J2970" s="61">
        <v>463400858.7823</v>
      </c>
      <c r="K2970" s="61">
        <v>23.980867699854933</v>
      </c>
      <c r="L2970" s="61">
        <v>399.46276855468801</v>
      </c>
      <c r="M2970" s="61">
        <v>12.643678160919542</v>
      </c>
      <c r="N2970" s="60">
        <v>22.309000000000001</v>
      </c>
    </row>
    <row r="2971" spans="1:14" hidden="1" x14ac:dyDescent="0.4">
      <c r="A2971" s="36">
        <v>131</v>
      </c>
      <c r="B2971" s="5" t="s">
        <v>213</v>
      </c>
      <c r="C2971" s="5">
        <v>2001</v>
      </c>
      <c r="D2971" s="5" t="s">
        <v>246</v>
      </c>
      <c r="E2971" s="5" t="s">
        <v>247</v>
      </c>
      <c r="F2971" s="60">
        <v>8.8333951865832011E-2</v>
      </c>
      <c r="G2971" s="61">
        <v>35414469</v>
      </c>
      <c r="H2971" s="61">
        <v>4.8159692159242269</v>
      </c>
      <c r="I2971" s="61">
        <f>(I2764+I2856+I2948)/3</f>
        <v>105.18904989192714</v>
      </c>
      <c r="J2971" s="61">
        <v>549270351.46000004</v>
      </c>
      <c r="K2971" s="61">
        <v>28.020506468022777</v>
      </c>
      <c r="L2971" s="61">
        <v>394.35324096679699</v>
      </c>
      <c r="M2971" s="61">
        <v>5.4347826086956532</v>
      </c>
      <c r="N2971" s="60">
        <v>22.673999999999999</v>
      </c>
    </row>
    <row r="2972" spans="1:14" hidden="1" x14ac:dyDescent="0.4">
      <c r="A2972" s="36">
        <v>131</v>
      </c>
      <c r="B2972" s="5" t="s">
        <v>213</v>
      </c>
      <c r="C2972" s="5">
        <v>2002</v>
      </c>
      <c r="D2972" s="5" t="s">
        <v>246</v>
      </c>
      <c r="E2972" s="5" t="s">
        <v>247</v>
      </c>
      <c r="F2972" s="60">
        <v>9.808675806484933E-2</v>
      </c>
      <c r="G2972" s="61">
        <v>36353531</v>
      </c>
      <c r="H2972" s="61">
        <v>7.2330306792564301</v>
      </c>
      <c r="I2972" s="61">
        <f>(I2765+I2857+I2949)/3</f>
        <v>93.852047636251413</v>
      </c>
      <c r="J2972" s="61">
        <v>395567134</v>
      </c>
      <c r="K2972" s="61">
        <v>27.489763045561773</v>
      </c>
      <c r="L2972" s="61">
        <v>400.21450805664102</v>
      </c>
      <c r="M2972" s="61">
        <v>3.8095238095238093</v>
      </c>
      <c r="N2972" s="60">
        <v>23.044</v>
      </c>
    </row>
    <row r="2973" spans="1:14" hidden="1" x14ac:dyDescent="0.4">
      <c r="A2973" s="36">
        <v>131</v>
      </c>
      <c r="B2973" s="5" t="s">
        <v>213</v>
      </c>
      <c r="C2973" s="5">
        <v>2003</v>
      </c>
      <c r="D2973" s="5" t="s">
        <v>246</v>
      </c>
      <c r="E2973" s="5" t="s">
        <v>247</v>
      </c>
      <c r="F2973" s="60">
        <v>0.10096716878201746</v>
      </c>
      <c r="G2973" s="61">
        <v>37333918</v>
      </c>
      <c r="H2973" s="61">
        <v>8.418682643615071</v>
      </c>
      <c r="I2973" s="61">
        <f>(I2766+I2858+I2950)/3</f>
        <v>85.952615781419198</v>
      </c>
      <c r="J2973" s="61">
        <v>318401298.68000001</v>
      </c>
      <c r="K2973" s="61">
        <v>30.438367518405645</v>
      </c>
      <c r="L2973" s="61">
        <v>419.56451416015602</v>
      </c>
      <c r="M2973" s="61">
        <v>3.3434650455927049</v>
      </c>
      <c r="N2973" s="60">
        <v>23.611000000000001</v>
      </c>
    </row>
    <row r="2974" spans="1:14" hidden="1" x14ac:dyDescent="0.4">
      <c r="A2974" s="36">
        <v>131</v>
      </c>
      <c r="B2974" s="5" t="s">
        <v>213</v>
      </c>
      <c r="C2974" s="5">
        <v>2004</v>
      </c>
      <c r="D2974" s="5" t="s">
        <v>246</v>
      </c>
      <c r="E2974" s="5" t="s">
        <v>247</v>
      </c>
      <c r="F2974" s="60">
        <v>0.13247089567473153</v>
      </c>
      <c r="G2974" s="61">
        <v>38360879</v>
      </c>
      <c r="H2974" s="61">
        <v>6.8856231303477529</v>
      </c>
      <c r="I2974" s="61">
        <f>(I2859+I2767+I2951)/3</f>
        <v>87.009110872387623</v>
      </c>
      <c r="J2974" s="61">
        <v>442539548.35000002</v>
      </c>
      <c r="K2974" s="61">
        <v>33.598231695578107</v>
      </c>
      <c r="L2974" s="61">
        <v>447.58975219726602</v>
      </c>
      <c r="M2974" s="61">
        <v>27.352297592997811</v>
      </c>
      <c r="N2974" s="60">
        <v>24.222999999999999</v>
      </c>
    </row>
    <row r="2975" spans="1:14" hidden="1" x14ac:dyDescent="0.4">
      <c r="A2975" s="36">
        <v>131</v>
      </c>
      <c r="B2975" s="5" t="s">
        <v>213</v>
      </c>
      <c r="C2975" s="5">
        <v>2005</v>
      </c>
      <c r="D2975" s="5" t="s">
        <v>246</v>
      </c>
      <c r="E2975" s="5" t="s">
        <v>247</v>
      </c>
      <c r="F2975" s="60">
        <v>0.14351092895308906</v>
      </c>
      <c r="G2975" s="61">
        <v>39439505</v>
      </c>
      <c r="H2975" s="61">
        <v>6.3896132061834692</v>
      </c>
      <c r="I2975" s="61">
        <f>(I2768+I2860+I2952)/3</f>
        <v>88.345139587008305</v>
      </c>
      <c r="J2975" s="61">
        <v>935520591.71000004</v>
      </c>
      <c r="K2975" s="61">
        <v>36.959273289401345</v>
      </c>
      <c r="L2975" s="61">
        <v>480.18005371093801</v>
      </c>
      <c r="M2975" s="61">
        <v>26.930693069306933</v>
      </c>
      <c r="N2975" s="60">
        <v>24.844999999999999</v>
      </c>
    </row>
    <row r="2976" spans="1:14" hidden="1" x14ac:dyDescent="0.4">
      <c r="A2976" s="36">
        <v>131</v>
      </c>
      <c r="B2976" s="5" t="s">
        <v>213</v>
      </c>
      <c r="C2976" s="5">
        <v>2006</v>
      </c>
      <c r="D2976" s="5" t="s">
        <v>246</v>
      </c>
      <c r="E2976" s="5" t="s">
        <v>247</v>
      </c>
      <c r="F2976" s="60">
        <v>0.14771688572363154</v>
      </c>
      <c r="G2976" s="61">
        <v>40562052</v>
      </c>
      <c r="H2976" s="61">
        <v>5.5100952874847167</v>
      </c>
      <c r="I2976" s="61">
        <f>(I2769+I2861+I2953)/3</f>
        <v>85.235926552550609</v>
      </c>
      <c r="J2976" s="61">
        <v>403038991.36000001</v>
      </c>
      <c r="K2976" s="61">
        <v>42.768166469146728</v>
      </c>
      <c r="L2976" s="61">
        <v>472.61334228515602</v>
      </c>
      <c r="M2976" s="61">
        <v>29.499072356215216</v>
      </c>
      <c r="N2976" s="60">
        <v>25.478000000000002</v>
      </c>
    </row>
    <row r="2977" spans="1:14" hidden="1" x14ac:dyDescent="0.4">
      <c r="A2977" s="36">
        <v>131</v>
      </c>
      <c r="B2977" s="5" t="s">
        <v>213</v>
      </c>
      <c r="C2977" s="5">
        <v>2007</v>
      </c>
      <c r="D2977" s="5" t="s">
        <v>246</v>
      </c>
      <c r="E2977" s="5" t="s">
        <v>247</v>
      </c>
      <c r="F2977" s="60">
        <v>0.1415866725338899</v>
      </c>
      <c r="G2977" s="61">
        <v>41716497</v>
      </c>
      <c r="H2977" s="61">
        <v>9.0993895275748713</v>
      </c>
      <c r="I2977" s="61">
        <f>(I2770+I2862+I2954)/3</f>
        <v>92.419436536173251</v>
      </c>
      <c r="J2977" s="61">
        <v>581511806.98000002</v>
      </c>
      <c r="K2977" s="61">
        <v>48.058394779655401</v>
      </c>
      <c r="L2977" s="61">
        <v>539.53955078125</v>
      </c>
      <c r="M2977" s="61">
        <v>26.53846153846154</v>
      </c>
      <c r="N2977" s="60">
        <v>26.120999999999999</v>
      </c>
    </row>
    <row r="2978" spans="1:14" hidden="1" x14ac:dyDescent="0.4">
      <c r="A2978" s="36">
        <v>131</v>
      </c>
      <c r="B2978" s="5" t="s">
        <v>213</v>
      </c>
      <c r="C2978" s="5">
        <v>2008</v>
      </c>
      <c r="D2978" s="5" t="s">
        <v>246</v>
      </c>
      <c r="E2978" s="5" t="s">
        <v>247</v>
      </c>
      <c r="F2978" s="60">
        <v>0.14165791402855141</v>
      </c>
      <c r="G2978" s="61">
        <v>42870884</v>
      </c>
      <c r="H2978" s="61">
        <v>16.380754629415819</v>
      </c>
      <c r="I2978" s="61">
        <f>(I2863+I2771+I2955)/3</f>
        <v>98.025331646980192</v>
      </c>
      <c r="J2978" s="61">
        <v>1383260000</v>
      </c>
      <c r="K2978" s="61">
        <v>49.026544551086474</v>
      </c>
      <c r="L2978" s="61">
        <v>671.24444580078102</v>
      </c>
      <c r="M2978" s="61">
        <v>23.120300751879697</v>
      </c>
      <c r="N2978" s="60">
        <v>26.776</v>
      </c>
    </row>
    <row r="2979" spans="1:14" hidden="1" x14ac:dyDescent="0.4">
      <c r="A2979" s="36">
        <v>131</v>
      </c>
      <c r="B2979" s="5" t="s">
        <v>213</v>
      </c>
      <c r="C2979" s="5">
        <v>2009</v>
      </c>
      <c r="D2979" s="5" t="s">
        <v>246</v>
      </c>
      <c r="E2979" s="5" t="s">
        <v>247</v>
      </c>
      <c r="F2979" s="60">
        <v>0.13486985386687769</v>
      </c>
      <c r="G2979" s="61">
        <v>43957933</v>
      </c>
      <c r="H2979" s="61">
        <v>9.0416624540509645</v>
      </c>
      <c r="I2979" s="61">
        <f>(I2772+I2864+I2956)/3</f>
        <v>104.54475980831536</v>
      </c>
      <c r="J2979" s="61">
        <v>952630000</v>
      </c>
      <c r="K2979" s="61">
        <v>43.532600645631682</v>
      </c>
      <c r="L2979" s="61">
        <v>688.71038818359398</v>
      </c>
      <c r="M2979" s="61">
        <v>23.52941176470588</v>
      </c>
      <c r="N2979" s="60">
        <v>27.439</v>
      </c>
    </row>
    <row r="2980" spans="1:14" hidden="1" x14ac:dyDescent="0.4">
      <c r="A2980" s="36">
        <v>131</v>
      </c>
      <c r="B2980" s="5" t="s">
        <v>213</v>
      </c>
      <c r="C2980" s="5">
        <v>2010</v>
      </c>
      <c r="D2980" s="5" t="s">
        <v>246</v>
      </c>
      <c r="E2980" s="5" t="s">
        <v>247</v>
      </c>
      <c r="F2980" s="60">
        <v>0.15317710653214048</v>
      </c>
      <c r="G2980" s="61">
        <v>45110527</v>
      </c>
      <c r="H2980" s="61">
        <v>9.428716252951503</v>
      </c>
      <c r="I2980" s="61">
        <v>100</v>
      </c>
      <c r="J2980" s="61">
        <v>1813200000</v>
      </c>
      <c r="K2980" s="61">
        <v>47.640439429568289</v>
      </c>
      <c r="L2980" s="61">
        <v>730.78234863281295</v>
      </c>
      <c r="M2980" s="61">
        <v>23.980424143556281</v>
      </c>
      <c r="N2980" s="60">
        <v>28.114000000000001</v>
      </c>
    </row>
    <row r="2981" spans="1:14" hidden="1" x14ac:dyDescent="0.4">
      <c r="A2981" s="36">
        <v>131</v>
      </c>
      <c r="B2981" s="5" t="s">
        <v>213</v>
      </c>
      <c r="C2981" s="5">
        <v>2011</v>
      </c>
      <c r="D2981" s="5" t="s">
        <v>246</v>
      </c>
      <c r="E2981" s="5" t="s">
        <v>247</v>
      </c>
      <c r="F2981" s="60">
        <v>0.17277866778398179</v>
      </c>
      <c r="G2981" s="61">
        <v>46416031</v>
      </c>
      <c r="H2981" s="61">
        <v>12.198422878391881</v>
      </c>
      <c r="I2981" s="61">
        <f>(I2774+I2866+I2958)/3</f>
        <v>102.83815159122797</v>
      </c>
      <c r="J2981" s="61">
        <v>1229361018.44368</v>
      </c>
      <c r="K2981" s="61">
        <v>56.166124182180852</v>
      </c>
      <c r="L2981" s="61">
        <v>768.93341064453102</v>
      </c>
      <c r="M2981" s="61">
        <v>24.489795918367346</v>
      </c>
      <c r="N2981" s="60">
        <v>28.797999999999998</v>
      </c>
    </row>
    <row r="2982" spans="1:14" hidden="1" x14ac:dyDescent="0.4">
      <c r="A2982" s="36">
        <v>131</v>
      </c>
      <c r="B2982" s="5" t="s">
        <v>213</v>
      </c>
      <c r="C2982" s="5">
        <v>2012</v>
      </c>
      <c r="D2982" s="5" t="s">
        <v>246</v>
      </c>
      <c r="E2982" s="5" t="s">
        <v>247</v>
      </c>
      <c r="F2982" s="60">
        <v>0.20064187234887806</v>
      </c>
      <c r="G2982" s="61">
        <v>47786137</v>
      </c>
      <c r="H2982" s="61">
        <v>10.483893997397459</v>
      </c>
      <c r="I2982" s="61">
        <f>(I2867+I2775+I2959)/3</f>
        <v>110.21591460483739</v>
      </c>
      <c r="J2982" s="61">
        <v>1799646137.43448</v>
      </c>
      <c r="K2982" s="61">
        <v>54.368949081513819</v>
      </c>
      <c r="L2982" s="61">
        <v>854.54046630859398</v>
      </c>
      <c r="M2982" s="61">
        <v>25.075528700906347</v>
      </c>
      <c r="N2982" s="60">
        <v>29.492999999999999</v>
      </c>
    </row>
    <row r="2983" spans="1:14" hidden="1" x14ac:dyDescent="0.4">
      <c r="A2983" s="36">
        <v>131</v>
      </c>
      <c r="B2983" s="5" t="s">
        <v>213</v>
      </c>
      <c r="C2983" s="5">
        <v>2013</v>
      </c>
      <c r="D2983" s="5" t="s">
        <v>246</v>
      </c>
      <c r="E2983" s="5" t="s">
        <v>247</v>
      </c>
      <c r="F2983" s="60">
        <v>0.21720220776359628</v>
      </c>
      <c r="G2983" s="61">
        <v>49253643</v>
      </c>
      <c r="H2983" s="61">
        <v>9.6661835779582503</v>
      </c>
      <c r="I2983" s="61">
        <f>(I2868+I2776+I2960)/3</f>
        <v>114.58291232334314</v>
      </c>
      <c r="J2983" s="61">
        <v>2087261309.7159801</v>
      </c>
      <c r="K2983" s="61">
        <v>48.631627529549505</v>
      </c>
      <c r="L2983" s="61">
        <v>954.65881347656295</v>
      </c>
      <c r="M2983" s="61">
        <v>27.723735408560312</v>
      </c>
      <c r="N2983" s="60">
        <v>30.196000000000002</v>
      </c>
    </row>
    <row r="2984" spans="1:14" hidden="1" x14ac:dyDescent="0.4">
      <c r="A2984" s="36">
        <v>131</v>
      </c>
      <c r="B2984" s="5" t="s">
        <v>213</v>
      </c>
      <c r="C2984" s="5">
        <v>2014</v>
      </c>
      <c r="D2984" s="5" t="s">
        <v>246</v>
      </c>
      <c r="E2984" s="5" t="s">
        <v>247</v>
      </c>
      <c r="F2984" s="60">
        <v>0.19891939616037549</v>
      </c>
      <c r="G2984" s="61">
        <v>50814552</v>
      </c>
      <c r="H2984" s="61">
        <v>6.0508458893555144</v>
      </c>
      <c r="I2984" s="61">
        <f>(I2869+I2777+I2961)/3</f>
        <v>117.40770509088998</v>
      </c>
      <c r="J2984" s="61">
        <v>1416088064.8110001</v>
      </c>
      <c r="K2984" s="61">
        <v>45.356022343306506</v>
      </c>
      <c r="L2984" s="61">
        <v>1013.42877197266</v>
      </c>
      <c r="M2984" s="61">
        <v>23.336547733847638</v>
      </c>
      <c r="N2984" s="60">
        <v>30.904</v>
      </c>
    </row>
    <row r="2985" spans="1:14" hidden="1" x14ac:dyDescent="0.4">
      <c r="A2985" s="36">
        <v>131</v>
      </c>
      <c r="B2985" s="5" t="s">
        <v>213</v>
      </c>
      <c r="C2985" s="5">
        <v>2015</v>
      </c>
      <c r="D2985" s="5" t="s">
        <v>246</v>
      </c>
      <c r="E2985" s="5" t="s">
        <v>247</v>
      </c>
      <c r="F2985" s="60">
        <v>0.2048976317850299</v>
      </c>
      <c r="G2985" s="61">
        <v>52542823</v>
      </c>
      <c r="H2985" s="61">
        <v>7.5913640233224129</v>
      </c>
      <c r="I2985" s="61">
        <f>(I2778+I2870+I2962)/3</f>
        <v>120.64167927597667</v>
      </c>
      <c r="J2985" s="61">
        <v>1506024896.0109999</v>
      </c>
      <c r="K2985" s="61">
        <v>40.757680877831362</v>
      </c>
      <c r="L2985" s="61">
        <v>929.7998046875</v>
      </c>
      <c r="M2985" s="61">
        <f>(M2778+M2870+M2962)/3</f>
        <v>40.245711077037079</v>
      </c>
      <c r="N2985" s="60">
        <v>31.617000000000001</v>
      </c>
    </row>
    <row r="2986" spans="1:14" hidden="1" x14ac:dyDescent="0.4">
      <c r="A2986" s="36">
        <v>131</v>
      </c>
      <c r="B2986" s="5" t="s">
        <v>213</v>
      </c>
      <c r="C2986" s="5">
        <v>2016</v>
      </c>
      <c r="D2986" s="5" t="s">
        <v>246</v>
      </c>
      <c r="E2986" s="5" t="s">
        <v>247</v>
      </c>
      <c r="F2986" s="60">
        <v>0.19570859068234542</v>
      </c>
      <c r="G2986" s="61">
        <v>54401802</v>
      </c>
      <c r="H2986" s="61">
        <v>7.4720336675972732</v>
      </c>
      <c r="I2986" s="61">
        <f>(I2779+I2871+I2963)/3</f>
        <v>120.63313797877295</v>
      </c>
      <c r="J2986" s="61">
        <v>864040000</v>
      </c>
      <c r="K2986" s="61">
        <v>35.420470400263596</v>
      </c>
      <c r="L2986" s="61">
        <v>942.88903808593795</v>
      </c>
      <c r="M2986" s="61">
        <f>(M2779+M2871+M2963)/3</f>
        <v>40.060663647135037</v>
      </c>
      <c r="N2986" s="60">
        <v>32.332999999999998</v>
      </c>
    </row>
    <row r="2987" spans="1:14" hidden="1" x14ac:dyDescent="0.4">
      <c r="A2987" s="36">
        <v>131</v>
      </c>
      <c r="B2987" s="5" t="s">
        <v>213</v>
      </c>
      <c r="C2987" s="5">
        <v>2017</v>
      </c>
      <c r="D2987" s="5" t="s">
        <v>246</v>
      </c>
      <c r="E2987" s="5" t="s">
        <v>247</v>
      </c>
      <c r="F2987" s="60">
        <v>0.20721370197738526</v>
      </c>
      <c r="G2987" s="61">
        <v>56267032</v>
      </c>
      <c r="H2987" s="61">
        <v>2.6717898683394878</v>
      </c>
      <c r="I2987" s="61">
        <f>(I2780+I2964+I2872)/3</f>
        <v>119.41283303621439</v>
      </c>
      <c r="J2987" s="61">
        <v>937700000</v>
      </c>
      <c r="K2987" s="61">
        <v>33.112591985312442</v>
      </c>
      <c r="L2987" s="61">
        <v>975.90466308593795</v>
      </c>
      <c r="M2987" s="61">
        <f>(M2872+M2780+M2964)/3</f>
        <v>39.828908284708398</v>
      </c>
      <c r="N2987" s="60">
        <v>33.052999999999997</v>
      </c>
    </row>
    <row r="2988" spans="1:14" hidden="1" x14ac:dyDescent="0.4">
      <c r="A2988" s="36">
        <v>131</v>
      </c>
      <c r="B2988" s="5" t="s">
        <v>213</v>
      </c>
      <c r="C2988" s="5">
        <v>2018</v>
      </c>
      <c r="D2988" s="5" t="s">
        <v>246</v>
      </c>
      <c r="E2988" s="5" t="s">
        <v>247</v>
      </c>
      <c r="F2988" s="60">
        <v>0.20689978212078705</v>
      </c>
      <c r="G2988" s="61">
        <v>58090443</v>
      </c>
      <c r="H2988" s="61">
        <v>3.007575121417247</v>
      </c>
      <c r="I2988" s="61">
        <f>(I2781+I2873+I2965)/3</f>
        <v>118.9457329155412</v>
      </c>
      <c r="J2988" s="61">
        <v>971576866.04275596</v>
      </c>
      <c r="K2988" s="61">
        <v>32.642609904373707</v>
      </c>
      <c r="L2988" s="61">
        <v>1011.60015869141</v>
      </c>
      <c r="M2988" s="61">
        <f>(M2781+M2873+M2965)/3</f>
        <v>39.585644854741751</v>
      </c>
      <c r="N2988" s="60">
        <v>33.776000000000003</v>
      </c>
    </row>
    <row r="2989" spans="1:14" hidden="1" x14ac:dyDescent="0.4">
      <c r="A2989" s="36">
        <v>131</v>
      </c>
      <c r="B2989" s="5" t="s">
        <v>213</v>
      </c>
      <c r="C2989" s="5">
        <v>2019</v>
      </c>
      <c r="D2989" s="5" t="s">
        <v>246</v>
      </c>
      <c r="E2989" s="5" t="s">
        <v>247</v>
      </c>
      <c r="F2989" s="60">
        <v>0.24987732698135481</v>
      </c>
      <c r="G2989" s="61">
        <v>59872579</v>
      </c>
      <c r="H2989" s="61">
        <v>2.2804089300173018</v>
      </c>
      <c r="I2989" s="61">
        <f>(I2782+I2874+I2966)/3</f>
        <v>120.22745868513975</v>
      </c>
      <c r="J2989" s="61">
        <v>1217235252.41974</v>
      </c>
      <c r="K2989" s="61">
        <v>33.018589250231109</v>
      </c>
      <c r="L2989" s="61">
        <v>1050.93176269531</v>
      </c>
      <c r="M2989" s="61">
        <f>(M2874+M2782+M2966)/3</f>
        <v>39.388595254720883</v>
      </c>
      <c r="N2989" s="60">
        <v>34.5</v>
      </c>
    </row>
    <row r="2990" spans="1:14" hidden="1" x14ac:dyDescent="0.4">
      <c r="A2990" s="36">
        <v>131</v>
      </c>
      <c r="B2990" s="5" t="s">
        <v>213</v>
      </c>
      <c r="C2990" s="5">
        <v>2020</v>
      </c>
      <c r="D2990" s="5" t="s">
        <v>246</v>
      </c>
      <c r="E2990" s="5" t="s">
        <v>247</v>
      </c>
      <c r="F2990" s="60">
        <v>0.23394559212017504</v>
      </c>
      <c r="G2990" s="61">
        <v>61704518</v>
      </c>
      <c r="H2990" s="61">
        <v>6.4230139903868064</v>
      </c>
      <c r="I2990" s="61">
        <f>(I2783+I2875+I2967)/3</f>
        <v>121.6414483548224</v>
      </c>
      <c r="J2990" s="61">
        <v>943765261.69200003</v>
      </c>
      <c r="K2990" s="61">
        <v>27.963015196988355</v>
      </c>
      <c r="L2990" s="61">
        <v>1104.16442871094</v>
      </c>
      <c r="M2990" s="61">
        <f>(M2783+M2875+M2967)/3</f>
        <v>39.18639630762322</v>
      </c>
      <c r="N2990" s="60">
        <v>35.226999999999997</v>
      </c>
    </row>
    <row r="2991" spans="1:14" hidden="1" x14ac:dyDescent="0.4">
      <c r="A2991" s="36">
        <v>131</v>
      </c>
      <c r="B2991" s="5" t="s">
        <v>213</v>
      </c>
      <c r="C2991" s="5">
        <v>2021</v>
      </c>
      <c r="D2991" s="5" t="s">
        <v>246</v>
      </c>
      <c r="E2991" s="5" t="s">
        <v>247</v>
      </c>
      <c r="F2991" s="60">
        <f>(F2988+F2989+F2990)/3</f>
        <v>0.23024090040743897</v>
      </c>
      <c r="G2991" s="61">
        <v>63588334</v>
      </c>
      <c r="H2991" s="61">
        <v>2.6743032738939689</v>
      </c>
      <c r="I2991" s="61">
        <f>(I2876+I2784+I2968)/3</f>
        <v>117.94049512304993</v>
      </c>
      <c r="J2991" s="61">
        <v>1190507398.7839999</v>
      </c>
      <c r="K2991" s="61">
        <v>29.915184007404825</v>
      </c>
      <c r="L2991" s="61">
        <v>1146.03198242188</v>
      </c>
      <c r="M2991" s="61">
        <f>(M2784+M2876+M2968)/3</f>
        <v>38.992958306449857</v>
      </c>
      <c r="N2991" s="60">
        <v>35.954000000000001</v>
      </c>
    </row>
    <row r="2992" spans="1:14" hidden="1" x14ac:dyDescent="0.4">
      <c r="A2992" s="36">
        <v>131</v>
      </c>
      <c r="B2992" s="5" t="s">
        <v>213</v>
      </c>
      <c r="C2992" s="5">
        <v>2022</v>
      </c>
      <c r="D2992" s="5" t="s">
        <v>246</v>
      </c>
      <c r="E2992" s="5" t="s">
        <v>247</v>
      </c>
      <c r="F2992" s="60">
        <f>(F2989+F2990+F2991)/3</f>
        <v>0.23802127316965627</v>
      </c>
      <c r="G2992" s="61">
        <v>65497748</v>
      </c>
      <c r="H2992" s="61">
        <v>2.7193723402463092</v>
      </c>
      <c r="I2992" s="61">
        <f>(I2877+I2785+I2969)/3</f>
        <v>124.4567795712403</v>
      </c>
      <c r="J2992" s="61">
        <v>1264667981.45789</v>
      </c>
      <c r="K2992" s="61">
        <v>35.020859463062166</v>
      </c>
      <c r="L2992" s="61">
        <v>1192.76647949219</v>
      </c>
      <c r="M2992" s="61">
        <f>(M2877+M2785+M2969)/3</f>
        <v>38.815092148648169</v>
      </c>
      <c r="N2992" s="60">
        <v>36.682000000000002</v>
      </c>
    </row>
    <row r="2993" spans="1:14" x14ac:dyDescent="0.4">
      <c r="A2993" s="57">
        <v>132</v>
      </c>
      <c r="B2993" s="5" t="s">
        <v>11</v>
      </c>
      <c r="C2993" s="5">
        <v>2000</v>
      </c>
      <c r="D2993" s="5" t="s">
        <v>249</v>
      </c>
      <c r="E2993" s="5" t="s">
        <v>247</v>
      </c>
      <c r="F2993" s="60">
        <v>2.6787775457003762</v>
      </c>
      <c r="G2993" s="61">
        <v>63066603</v>
      </c>
      <c r="H2993" s="61">
        <v>1.3310499593202536</v>
      </c>
      <c r="I2993" s="61">
        <f>(I2648+I2809+I2901)/3</f>
        <v>88.591038401836144</v>
      </c>
      <c r="J2993" s="61">
        <v>3365987582.5830998</v>
      </c>
      <c r="K2993" s="61">
        <v>121.29795535147205</v>
      </c>
      <c r="L2993" s="61">
        <v>2004.1070589103051</v>
      </c>
      <c r="M2993" s="61">
        <v>42.208943463129557</v>
      </c>
      <c r="N2993" s="60">
        <v>31.385999999999999</v>
      </c>
    </row>
    <row r="2994" spans="1:14" x14ac:dyDescent="0.4">
      <c r="A2994" s="57">
        <v>132</v>
      </c>
      <c r="B2994" s="5" t="s">
        <v>11</v>
      </c>
      <c r="C2994" s="5">
        <v>2001</v>
      </c>
      <c r="D2994" s="5" t="s">
        <v>249</v>
      </c>
      <c r="E2994" s="5" t="s">
        <v>247</v>
      </c>
      <c r="F2994" s="60">
        <v>2.808749463392648</v>
      </c>
      <c r="G2994" s="61">
        <v>63649892</v>
      </c>
      <c r="H2994" s="61">
        <v>1.917532244930527</v>
      </c>
      <c r="I2994" s="61">
        <f>(I2649+I2810+I2902)/3</f>
        <v>85.630556115175224</v>
      </c>
      <c r="J2994" s="61">
        <v>5067170388.0902205</v>
      </c>
      <c r="K2994" s="61">
        <v>120.26796627353298</v>
      </c>
      <c r="L2994" s="61">
        <v>1889.9714107983391</v>
      </c>
      <c r="M2994" s="61">
        <v>42.225000000000001</v>
      </c>
      <c r="N2994" s="60">
        <v>32.548000000000002</v>
      </c>
    </row>
    <row r="2995" spans="1:14" x14ac:dyDescent="0.4">
      <c r="A2995" s="57">
        <v>132</v>
      </c>
      <c r="B2995" s="5" t="s">
        <v>11</v>
      </c>
      <c r="C2995" s="5">
        <v>2002</v>
      </c>
      <c r="D2995" s="5" t="s">
        <v>249</v>
      </c>
      <c r="E2995" s="5" t="s">
        <v>247</v>
      </c>
      <c r="F2995" s="60">
        <v>2.967397136645709</v>
      </c>
      <c r="G2995" s="61">
        <v>64222580</v>
      </c>
      <c r="H2995" s="61">
        <v>1.6904580560415354</v>
      </c>
      <c r="I2995" s="61">
        <f>(I2650+I2811+I2903)/3</f>
        <v>79.943620461696028</v>
      </c>
      <c r="J2995" s="61">
        <v>3341612007.2369199</v>
      </c>
      <c r="K2995" s="61">
        <v>114.96974302106671</v>
      </c>
      <c r="L2995" s="61">
        <v>2091.1789031213284</v>
      </c>
      <c r="M2995" s="61">
        <v>41.136886842571272</v>
      </c>
      <c r="N2995" s="60">
        <v>33.734000000000002</v>
      </c>
    </row>
    <row r="2996" spans="1:14" x14ac:dyDescent="0.4">
      <c r="A2996" s="57">
        <v>132</v>
      </c>
      <c r="B2996" s="5" t="s">
        <v>11</v>
      </c>
      <c r="C2996" s="5">
        <v>2003</v>
      </c>
      <c r="D2996" s="5" t="s">
        <v>249</v>
      </c>
      <c r="E2996" s="5" t="s">
        <v>247</v>
      </c>
      <c r="F2996" s="60">
        <v>3.0207578756865328</v>
      </c>
      <c r="G2996" s="61">
        <v>64776956</v>
      </c>
      <c r="H2996" s="61">
        <v>2.1495490160916972</v>
      </c>
      <c r="I2996" s="61">
        <f>(I2812+I2651+I2904)/3</f>
        <v>81.911195638876521</v>
      </c>
      <c r="J2996" s="61">
        <v>5232270340.1941004</v>
      </c>
      <c r="K2996" s="61">
        <v>116.69281970486456</v>
      </c>
      <c r="L2996" s="61">
        <v>2350.8454958255129</v>
      </c>
      <c r="M2996" s="61">
        <v>41.104398396476761</v>
      </c>
      <c r="N2996" s="60">
        <v>34.941000000000003</v>
      </c>
    </row>
    <row r="2997" spans="1:14" x14ac:dyDescent="0.4">
      <c r="A2997" s="57">
        <v>132</v>
      </c>
      <c r="B2997" s="5" t="s">
        <v>11</v>
      </c>
      <c r="C2997" s="5">
        <v>2004</v>
      </c>
      <c r="D2997" s="5" t="s">
        <v>249</v>
      </c>
      <c r="E2997" s="5" t="s">
        <v>247</v>
      </c>
      <c r="F2997" s="60">
        <v>3.2680460795938018</v>
      </c>
      <c r="G2997" s="61">
        <v>65311166</v>
      </c>
      <c r="H2997" s="61">
        <v>3.5692594260299728</v>
      </c>
      <c r="I2997" s="61">
        <f>(I2652+I2813+I2905)/3</f>
        <v>95.018236366877716</v>
      </c>
      <c r="J2997" s="61">
        <v>5860255942.6010199</v>
      </c>
      <c r="K2997" s="61">
        <v>127.41187372039271</v>
      </c>
      <c r="L2997" s="61">
        <v>2647.2607326388597</v>
      </c>
      <c r="M2997" s="61">
        <v>41.241422011248133</v>
      </c>
      <c r="N2997" s="60">
        <v>36.168999999999997</v>
      </c>
    </row>
    <row r="2998" spans="1:14" x14ac:dyDescent="0.4">
      <c r="A2998" s="57">
        <v>132</v>
      </c>
      <c r="B2998" s="5" t="s">
        <v>11</v>
      </c>
      <c r="C2998" s="5">
        <v>2005</v>
      </c>
      <c r="D2998" s="5" t="s">
        <v>249</v>
      </c>
      <c r="E2998" s="5" t="s">
        <v>247</v>
      </c>
      <c r="F2998" s="60">
        <v>3.3742359623076763</v>
      </c>
      <c r="G2998" s="61">
        <v>65821360</v>
      </c>
      <c r="H2998" s="61">
        <v>5.0915561830489509</v>
      </c>
      <c r="I2998" s="61">
        <f>(I2906+I2653+I2814)/3</f>
        <v>98.79124992597572</v>
      </c>
      <c r="J2998" s="61">
        <v>8215637195.3000097</v>
      </c>
      <c r="K2998" s="61">
        <v>137.85386683224743</v>
      </c>
      <c r="L2998" s="61">
        <v>2876.2457729313892</v>
      </c>
      <c r="M2998" s="61">
        <v>42.282717282717286</v>
      </c>
      <c r="N2998" s="60">
        <v>37.411000000000001</v>
      </c>
    </row>
    <row r="2999" spans="1:14" x14ac:dyDescent="0.4">
      <c r="A2999" s="57">
        <v>132</v>
      </c>
      <c r="B2999" s="5" t="s">
        <v>11</v>
      </c>
      <c r="C2999" s="5">
        <v>2006</v>
      </c>
      <c r="D2999" s="5" t="s">
        <v>249</v>
      </c>
      <c r="E2999" s="5" t="s">
        <v>247</v>
      </c>
      <c r="F2999" s="60">
        <v>3.3880474867695454</v>
      </c>
      <c r="G2999" s="61">
        <v>66319525</v>
      </c>
      <c r="H2999" s="61">
        <v>5.104213273029103</v>
      </c>
      <c r="I2999" s="61">
        <f>(I2654+I2815+I2907)/3</f>
        <v>95.075338850777527</v>
      </c>
      <c r="J2999" s="61">
        <v>8917470351.2000008</v>
      </c>
      <c r="K2999" s="61">
        <v>134.0869461912682</v>
      </c>
      <c r="L2999" s="61">
        <v>3343.7859517483071</v>
      </c>
      <c r="M2999" s="61">
        <v>42.822432687063028</v>
      </c>
      <c r="N2999" s="60">
        <v>38.673000000000002</v>
      </c>
    </row>
    <row r="3000" spans="1:14" x14ac:dyDescent="0.4">
      <c r="A3000" s="57">
        <v>132</v>
      </c>
      <c r="B3000" s="5" t="s">
        <v>11</v>
      </c>
      <c r="C3000" s="5">
        <v>2007</v>
      </c>
      <c r="D3000" s="5" t="s">
        <v>249</v>
      </c>
      <c r="E3000" s="5" t="s">
        <v>247</v>
      </c>
      <c r="F3000" s="60">
        <v>3.4701924920668752</v>
      </c>
      <c r="G3000" s="61">
        <v>66826754</v>
      </c>
      <c r="H3000" s="61">
        <v>2.4733377418903615</v>
      </c>
      <c r="I3000" s="61">
        <f>(I2655+I2908+I2816)/3</f>
        <v>93.9067226099707</v>
      </c>
      <c r="J3000" s="61">
        <v>8633903440.6000004</v>
      </c>
      <c r="K3000" s="61">
        <v>129.87322698971749</v>
      </c>
      <c r="L3000" s="61">
        <v>3934.6909091986258</v>
      </c>
      <c r="M3000" s="61">
        <v>45.865164247517193</v>
      </c>
      <c r="N3000" s="60">
        <v>39.950000000000003</v>
      </c>
    </row>
    <row r="3001" spans="1:14" x14ac:dyDescent="0.4">
      <c r="A3001" s="57">
        <v>132</v>
      </c>
      <c r="B3001" s="5" t="s">
        <v>11</v>
      </c>
      <c r="C3001" s="5">
        <v>2008</v>
      </c>
      <c r="D3001" s="5" t="s">
        <v>249</v>
      </c>
      <c r="E3001" s="5" t="s">
        <v>247</v>
      </c>
      <c r="F3001" s="60">
        <v>3.473931644046119</v>
      </c>
      <c r="G3001" s="61">
        <v>67328239</v>
      </c>
      <c r="H3001" s="61">
        <v>5.1337803515996114</v>
      </c>
      <c r="I3001" s="61">
        <f>(I2656+I2817+I2909)/3</f>
        <v>91.815623311215788</v>
      </c>
      <c r="J3001" s="61">
        <v>8561557724.6000099</v>
      </c>
      <c r="K3001" s="61">
        <v>140.43701154093122</v>
      </c>
      <c r="L3001" s="61">
        <v>4327.7974704039334</v>
      </c>
      <c r="M3001" s="61">
        <v>46.135613700794721</v>
      </c>
      <c r="N3001" s="60">
        <v>41.241999999999997</v>
      </c>
    </row>
    <row r="3002" spans="1:14" x14ac:dyDescent="0.4">
      <c r="A3002" s="57">
        <v>132</v>
      </c>
      <c r="B3002" s="5" t="s">
        <v>11</v>
      </c>
      <c r="C3002" s="5">
        <v>2009</v>
      </c>
      <c r="D3002" s="5" t="s">
        <v>249</v>
      </c>
      <c r="E3002" s="5" t="s">
        <v>247</v>
      </c>
      <c r="F3002" s="60">
        <v>3.3157054182628176</v>
      </c>
      <c r="G3002" s="61">
        <v>67813654</v>
      </c>
      <c r="H3002" s="61">
        <v>0.19477213095817092</v>
      </c>
      <c r="I3002" s="61">
        <f>(I2657+I2818+I2910)/3</f>
        <v>93.308190143126012</v>
      </c>
      <c r="J3002" s="61">
        <v>6411458544.6000099</v>
      </c>
      <c r="K3002" s="61">
        <v>119.26941885458935</v>
      </c>
      <c r="L3002" s="61">
        <v>4154.1874470784169</v>
      </c>
      <c r="M3002" s="61">
        <v>42.775096525096522</v>
      </c>
      <c r="N3002" s="60">
        <v>42.542999999999999</v>
      </c>
    </row>
    <row r="3003" spans="1:14" x14ac:dyDescent="0.4">
      <c r="A3003" s="57">
        <v>132</v>
      </c>
      <c r="B3003" s="5" t="s">
        <v>11</v>
      </c>
      <c r="C3003" s="5">
        <v>2010</v>
      </c>
      <c r="D3003" s="5" t="s">
        <v>249</v>
      </c>
      <c r="E3003" s="5" t="s">
        <v>247</v>
      </c>
      <c r="F3003" s="60">
        <v>3.526681931339323</v>
      </c>
      <c r="G3003" s="61">
        <v>68270489</v>
      </c>
      <c r="H3003" s="61">
        <v>4.0809892267374295</v>
      </c>
      <c r="I3003" s="61">
        <v>100</v>
      </c>
      <c r="J3003" s="61">
        <v>14746672919.6</v>
      </c>
      <c r="K3003" s="61">
        <v>127.25052263825106</v>
      </c>
      <c r="L3003" s="61">
        <v>4996.3720976009063</v>
      </c>
      <c r="M3003" s="61">
        <v>43.892395147934288</v>
      </c>
      <c r="N3003" s="60">
        <v>43.856000000000002</v>
      </c>
    </row>
    <row r="3004" spans="1:14" x14ac:dyDescent="0.4">
      <c r="A3004" s="57">
        <v>132</v>
      </c>
      <c r="B3004" s="5" t="s">
        <v>11</v>
      </c>
      <c r="C3004" s="5">
        <v>2011</v>
      </c>
      <c r="D3004" s="5" t="s">
        <v>249</v>
      </c>
      <c r="E3004" s="5" t="s">
        <v>247</v>
      </c>
      <c r="F3004" s="60">
        <v>3.4777849253980837</v>
      </c>
      <c r="G3004" s="61">
        <v>68712846</v>
      </c>
      <c r="H3004" s="61">
        <v>3.7430981204437046</v>
      </c>
      <c r="I3004" s="61">
        <f>(I2820+I2912+I2659)/3</f>
        <v>100.67059508174758</v>
      </c>
      <c r="J3004" s="61">
        <v>2473685995.6999998</v>
      </c>
      <c r="K3004" s="61">
        <v>139.67540722457585</v>
      </c>
      <c r="L3004" s="61">
        <v>5396.6435857368206</v>
      </c>
      <c r="M3004" s="61">
        <v>44.06619172152584</v>
      </c>
      <c r="N3004" s="60">
        <v>44.698</v>
      </c>
    </row>
    <row r="3005" spans="1:14" x14ac:dyDescent="0.4">
      <c r="A3005" s="57">
        <v>132</v>
      </c>
      <c r="B3005" s="5" t="s">
        <v>11</v>
      </c>
      <c r="C3005" s="5">
        <v>2012</v>
      </c>
      <c r="D3005" s="5" t="s">
        <v>249</v>
      </c>
      <c r="E3005" s="5" t="s">
        <v>247</v>
      </c>
      <c r="F3005" s="60">
        <v>3.7058564536533041</v>
      </c>
      <c r="G3005" s="61">
        <v>69157023</v>
      </c>
      <c r="H3005" s="61">
        <v>1.9091444419967445</v>
      </c>
      <c r="I3005" s="61">
        <f>(I2660+I2913+I2821)/3</f>
        <v>98.563227791872976</v>
      </c>
      <c r="J3005" s="61">
        <v>12899036062.7558</v>
      </c>
      <c r="K3005" s="61">
        <v>137.67493851023951</v>
      </c>
      <c r="L3005" s="61">
        <v>5748.6327206215792</v>
      </c>
      <c r="M3005" s="61">
        <v>44.434214931369269</v>
      </c>
      <c r="N3005" s="60">
        <v>45.445</v>
      </c>
    </row>
    <row r="3006" spans="1:14" x14ac:dyDescent="0.4">
      <c r="A3006" s="57">
        <v>132</v>
      </c>
      <c r="B3006" s="5" t="s">
        <v>11</v>
      </c>
      <c r="C3006" s="5">
        <v>2013</v>
      </c>
      <c r="D3006" s="5" t="s">
        <v>249</v>
      </c>
      <c r="E3006" s="5" t="s">
        <v>247</v>
      </c>
      <c r="F3006" s="60">
        <v>3.8040574600794654</v>
      </c>
      <c r="G3006" s="61">
        <v>69578602</v>
      </c>
      <c r="H3006" s="61">
        <v>1.7787458923541664</v>
      </c>
      <c r="I3006" s="61">
        <f>(I2822+I2661+I2914)/3</f>
        <v>94.432641580229813</v>
      </c>
      <c r="J3006" s="61">
        <v>15935960664.807301</v>
      </c>
      <c r="K3006" s="61">
        <v>132.46227417426871</v>
      </c>
      <c r="L3006" s="61">
        <v>6041.1339479420276</v>
      </c>
      <c r="M3006" s="61">
        <v>46.389169529197815</v>
      </c>
      <c r="N3006" s="60">
        <v>46.192999999999998</v>
      </c>
    </row>
    <row r="3007" spans="1:14" x14ac:dyDescent="0.4">
      <c r="A3007" s="57">
        <v>132</v>
      </c>
      <c r="B3007" s="5" t="s">
        <v>11</v>
      </c>
      <c r="C3007" s="5">
        <v>2014</v>
      </c>
      <c r="D3007" s="5" t="s">
        <v>249</v>
      </c>
      <c r="E3007" s="5" t="s">
        <v>247</v>
      </c>
      <c r="F3007" s="60">
        <v>3.7360416940063259</v>
      </c>
      <c r="G3007" s="61">
        <v>69960943</v>
      </c>
      <c r="H3007" s="61">
        <v>1.441465365280294</v>
      </c>
      <c r="I3007" s="61">
        <f>(I2823+I2662+I2915)/3</f>
        <v>89.134027449399369</v>
      </c>
      <c r="J3007" s="61">
        <v>4975455660.4459</v>
      </c>
      <c r="K3007" s="61">
        <v>130.90549544439796</v>
      </c>
      <c r="L3007" s="61">
        <v>5822.3777829531437</v>
      </c>
      <c r="M3007" s="61">
        <v>46.599868593955321</v>
      </c>
      <c r="N3007" s="60">
        <v>46.942999999999998</v>
      </c>
    </row>
    <row r="3008" spans="1:14" x14ac:dyDescent="0.4">
      <c r="A3008" s="57">
        <v>132</v>
      </c>
      <c r="B3008" s="5" t="s">
        <v>11</v>
      </c>
      <c r="C3008" s="5">
        <v>2015</v>
      </c>
      <c r="D3008" s="5" t="s">
        <v>249</v>
      </c>
      <c r="E3008" s="5" t="s">
        <v>247</v>
      </c>
      <c r="F3008" s="60">
        <v>3.8246760975842782</v>
      </c>
      <c r="G3008" s="61">
        <v>70294397</v>
      </c>
      <c r="H3008" s="61">
        <v>0.72211357341251414</v>
      </c>
      <c r="I3008" s="61">
        <f>(I2916+I2824+I2663)/3</f>
        <v>83.126302830629356</v>
      </c>
      <c r="J3008" s="61">
        <v>8927579182.1621704</v>
      </c>
      <c r="K3008" s="61">
        <v>124.83966215252616</v>
      </c>
      <c r="L3008" s="61">
        <v>5708.7940910579819</v>
      </c>
      <c r="M3008" s="61">
        <f>(M2732+M2870+M2985)/3</f>
        <v>39.850272548437097</v>
      </c>
      <c r="N3008" s="60">
        <v>47.694000000000003</v>
      </c>
    </row>
    <row r="3009" spans="1:14" x14ac:dyDescent="0.4">
      <c r="A3009" s="57">
        <v>132</v>
      </c>
      <c r="B3009" s="5" t="s">
        <v>11</v>
      </c>
      <c r="C3009" s="5">
        <v>2016</v>
      </c>
      <c r="D3009" s="5" t="s">
        <v>249</v>
      </c>
      <c r="E3009" s="5" t="s">
        <v>247</v>
      </c>
      <c r="F3009" s="60">
        <v>3.7944702310620966</v>
      </c>
      <c r="G3009" s="61">
        <v>70607037</v>
      </c>
      <c r="H3009" s="61">
        <v>2.6361676199892798</v>
      </c>
      <c r="I3009" s="61">
        <f>(I2917+I2825+I2664)/3</f>
        <v>81.047216393669487</v>
      </c>
      <c r="J3009" s="61">
        <v>3486184390.3006902</v>
      </c>
      <c r="K3009" s="61">
        <v>120.5752272891298</v>
      </c>
      <c r="L3009" s="61">
        <v>5854.4639077193979</v>
      </c>
      <c r="M3009" s="61">
        <f>(M2733+M2871+M2986)/3</f>
        <v>39.536189702803689</v>
      </c>
      <c r="N3009" s="60">
        <v>48.448</v>
      </c>
    </row>
    <row r="3010" spans="1:14" x14ac:dyDescent="0.4">
      <c r="A3010" s="57">
        <v>132</v>
      </c>
      <c r="B3010" s="5" t="s">
        <v>11</v>
      </c>
      <c r="C3010" s="5">
        <v>2017</v>
      </c>
      <c r="D3010" s="5" t="s">
        <v>249</v>
      </c>
      <c r="E3010" s="5" t="s">
        <v>247</v>
      </c>
      <c r="F3010" s="60">
        <v>3.767896680934165</v>
      </c>
      <c r="G3010" s="61">
        <v>70898202</v>
      </c>
      <c r="H3010" s="61">
        <v>1.8999449899776977</v>
      </c>
      <c r="I3010" s="61">
        <f>(I2826+I2665+I2918)/3</f>
        <v>88.581196559950953</v>
      </c>
      <c r="J3010" s="61">
        <v>8285169819.69135</v>
      </c>
      <c r="K3010" s="61">
        <v>120.89142743363792</v>
      </c>
      <c r="L3010" s="61">
        <v>6436.7896598670259</v>
      </c>
      <c r="M3010" s="61">
        <f>(M2665+M2826+M2918)/3</f>
        <v>52.010997905941679</v>
      </c>
      <c r="N3010" s="60">
        <v>49.2</v>
      </c>
    </row>
    <row r="3011" spans="1:14" x14ac:dyDescent="0.4">
      <c r="A3011" s="57">
        <v>132</v>
      </c>
      <c r="B3011" s="5" t="s">
        <v>11</v>
      </c>
      <c r="C3011" s="5">
        <v>2018</v>
      </c>
      <c r="D3011" s="5" t="s">
        <v>249</v>
      </c>
      <c r="E3011" s="5" t="s">
        <v>247</v>
      </c>
      <c r="F3011" s="60">
        <v>3.7184278518827272</v>
      </c>
      <c r="G3011" s="61">
        <v>71127802</v>
      </c>
      <c r="H3011" s="61">
        <v>1.4285861642072746</v>
      </c>
      <c r="I3011" s="61">
        <f>(I2666+I2827+I2919)/3</f>
        <v>88.496729605743766</v>
      </c>
      <c r="J3011" s="61">
        <v>13747219811.179199</v>
      </c>
      <c r="K3011" s="61">
        <v>120.84186473098377</v>
      </c>
      <c r="L3011" s="61">
        <v>7124.5588104140306</v>
      </c>
      <c r="M3011" s="61">
        <f>(M2735+M2873+M2988)/3</f>
        <v>39.219937771800119</v>
      </c>
      <c r="N3011" s="60">
        <v>49.948999999999998</v>
      </c>
    </row>
    <row r="3012" spans="1:14" x14ac:dyDescent="0.4">
      <c r="A3012" s="57">
        <v>132</v>
      </c>
      <c r="B3012" s="5" t="s">
        <v>11</v>
      </c>
      <c r="C3012" s="5">
        <v>2019</v>
      </c>
      <c r="D3012" s="5" t="s">
        <v>249</v>
      </c>
      <c r="E3012" s="5" t="s">
        <v>247</v>
      </c>
      <c r="F3012" s="60">
        <v>3.849043756988983</v>
      </c>
      <c r="G3012" s="61">
        <v>71307763</v>
      </c>
      <c r="H3012" s="61">
        <v>1.0144234064249673</v>
      </c>
      <c r="I3012" s="61">
        <f>(I2828+I2667+I2920)/3</f>
        <v>86.656314764813828</v>
      </c>
      <c r="J3012" s="61">
        <v>5518708214.4825497</v>
      </c>
      <c r="K3012" s="61">
        <v>109.68951471516606</v>
      </c>
      <c r="L3012" s="61">
        <v>7628.5760330735084</v>
      </c>
      <c r="M3012" s="61">
        <f>(M2736+M2874+M2989)/3</f>
        <v>39.027329016980225</v>
      </c>
      <c r="N3012" s="60">
        <v>50.692</v>
      </c>
    </row>
    <row r="3013" spans="1:14" x14ac:dyDescent="0.4">
      <c r="A3013" s="57">
        <v>132</v>
      </c>
      <c r="B3013" s="5" t="s">
        <v>11</v>
      </c>
      <c r="C3013" s="5">
        <v>2020</v>
      </c>
      <c r="D3013" s="5" t="s">
        <v>249</v>
      </c>
      <c r="E3013" s="5" t="s">
        <v>247</v>
      </c>
      <c r="F3013" s="60">
        <v>3.7142558060041249</v>
      </c>
      <c r="G3013" s="61">
        <v>71475664</v>
      </c>
      <c r="H3013" s="61">
        <v>-1.2819443176342133</v>
      </c>
      <c r="I3013" s="61">
        <f>(I2829+I2921+I2668)/3</f>
        <v>83.514019446456231</v>
      </c>
      <c r="J3013" s="61">
        <v>-4947474466.9795399</v>
      </c>
      <c r="K3013" s="61">
        <v>97.799694862687574</v>
      </c>
      <c r="L3013" s="61">
        <v>7001.7854602338894</v>
      </c>
      <c r="M3013" s="61">
        <f>(M2737+M2875+M2990)/3</f>
        <v>38.874336483895242</v>
      </c>
      <c r="N3013" s="60">
        <v>51.43</v>
      </c>
    </row>
    <row r="3014" spans="1:14" x14ac:dyDescent="0.4">
      <c r="A3014" s="57">
        <v>132</v>
      </c>
      <c r="B3014" s="5" t="s">
        <v>11</v>
      </c>
      <c r="C3014" s="5">
        <v>2021</v>
      </c>
      <c r="D3014" s="5" t="s">
        <v>249</v>
      </c>
      <c r="E3014" s="5" t="s">
        <v>247</v>
      </c>
      <c r="F3014" s="60">
        <f>(F3011+F3012+F3013)/3</f>
        <v>3.7605758049586115</v>
      </c>
      <c r="G3014" s="61">
        <v>71601103</v>
      </c>
      <c r="H3014" s="61">
        <v>1.7098129930281516</v>
      </c>
      <c r="I3014" s="61">
        <f>(I2830+I2669+I2922)/3</f>
        <v>86.880688610875112</v>
      </c>
      <c r="J3014" s="61">
        <v>15158773772.705799</v>
      </c>
      <c r="K3014" s="61">
        <v>117.24343100777486</v>
      </c>
      <c r="L3014" s="61">
        <v>7060.8977069641787</v>
      </c>
      <c r="M3014" s="61">
        <f>(M2738+M2876+M2991)/3</f>
        <v>38.740404520038197</v>
      </c>
      <c r="N3014" s="60">
        <v>52.162999999999997</v>
      </c>
    </row>
    <row r="3015" spans="1:14" x14ac:dyDescent="0.4">
      <c r="A3015" s="57">
        <v>132</v>
      </c>
      <c r="B3015" s="5" t="s">
        <v>11</v>
      </c>
      <c r="C3015" s="5">
        <v>2022</v>
      </c>
      <c r="D3015" s="5" t="s">
        <v>249</v>
      </c>
      <c r="E3015" s="5" t="s">
        <v>247</v>
      </c>
      <c r="F3015" s="60">
        <f>(F3012+F3013+F3014)/3</f>
        <v>3.7746251226505732</v>
      </c>
      <c r="G3015" s="61">
        <v>71697030</v>
      </c>
      <c r="H3015" s="61">
        <v>4.7248430406847035</v>
      </c>
      <c r="I3015" s="61">
        <f>(I2670+I2831+I2923)/3</f>
        <v>95.912765154819013</v>
      </c>
      <c r="J3015" s="61">
        <v>11231916012.2157</v>
      </c>
      <c r="K3015" s="61">
        <v>133.87598763770393</v>
      </c>
      <c r="L3015" s="61">
        <v>6909.9562847948027</v>
      </c>
      <c r="M3015" s="61">
        <f>(M2739+M2877+M2992)/3</f>
        <v>38.595566597993582</v>
      </c>
      <c r="N3015" s="60">
        <v>52.889000000000003</v>
      </c>
    </row>
    <row r="3016" spans="1:14" hidden="1" x14ac:dyDescent="0.4">
      <c r="A3016" s="36">
        <v>133</v>
      </c>
      <c r="B3016" s="5" t="s">
        <v>214</v>
      </c>
      <c r="C3016" s="5">
        <v>2000</v>
      </c>
      <c r="D3016" s="5" t="s">
        <v>250</v>
      </c>
      <c r="E3016" s="5" t="s">
        <v>247</v>
      </c>
      <c r="F3016" s="60">
        <f t="shared" ref="F3016:F3017" si="124">F3017*0.95</f>
        <v>0.1673760140011587</v>
      </c>
      <c r="G3016" s="61">
        <v>878360</v>
      </c>
      <c r="H3016" s="61">
        <f t="shared" ref="H3016" si="125">(H3017+H3018+H3019)/3</f>
        <v>8.0088359292317453</v>
      </c>
      <c r="I3016" s="61" t="e">
        <f>(#REF!+#REF!+#REF!)/3</f>
        <v>#REF!</v>
      </c>
      <c r="J3016" s="61" t="e">
        <f>(#REF!+#REF!+#REF!)/3</f>
        <v>#REF!</v>
      </c>
      <c r="K3016" s="61">
        <v>175.64846481958267</v>
      </c>
      <c r="L3016" s="61">
        <v>417.73794344004739</v>
      </c>
      <c r="M3016" s="61" t="e">
        <f>(#REF!+#REF!+#REF!)/3</f>
        <v>#REF!</v>
      </c>
      <c r="N3016" s="60">
        <v>24.263000000000002</v>
      </c>
    </row>
    <row r="3017" spans="1:14" hidden="1" x14ac:dyDescent="0.4">
      <c r="A3017" s="36">
        <v>133</v>
      </c>
      <c r="B3017" s="5" t="s">
        <v>214</v>
      </c>
      <c r="C3017" s="5">
        <v>2001</v>
      </c>
      <c r="D3017" s="5" t="s">
        <v>250</v>
      </c>
      <c r="E3017" s="5" t="s">
        <v>247</v>
      </c>
      <c r="F3017" s="60">
        <f t="shared" si="124"/>
        <v>0.17618527789595653</v>
      </c>
      <c r="G3017" s="61">
        <v>893001</v>
      </c>
      <c r="H3017" s="61">
        <v>11.834028317428078</v>
      </c>
      <c r="I3017" s="61" t="e">
        <f>(#REF!+#REF!+I2878)/3</f>
        <v>#REF!</v>
      </c>
      <c r="J3017" s="61" t="e">
        <f>(J2878+#REF!+#REF!)/3</f>
        <v>#REF!</v>
      </c>
      <c r="K3017" s="61">
        <v>166.69637349759711</v>
      </c>
      <c r="L3017" s="61">
        <v>534.65057709901782</v>
      </c>
      <c r="M3017" s="61" t="e">
        <f>(#REF!+M2878+#REF!)/3</f>
        <v>#REF!</v>
      </c>
      <c r="N3017" s="60">
        <v>24.619</v>
      </c>
    </row>
    <row r="3018" spans="1:14" hidden="1" x14ac:dyDescent="0.4">
      <c r="A3018" s="36">
        <v>133</v>
      </c>
      <c r="B3018" s="5" t="s">
        <v>214</v>
      </c>
      <c r="C3018" s="5">
        <v>2002</v>
      </c>
      <c r="D3018" s="5" t="s">
        <v>250</v>
      </c>
      <c r="E3018" s="5" t="s">
        <v>247</v>
      </c>
      <c r="F3018" s="60">
        <v>0.18545818725890162</v>
      </c>
      <c r="G3018" s="61">
        <v>909639</v>
      </c>
      <c r="H3018" s="61">
        <v>5.3920377111091256</v>
      </c>
      <c r="I3018" s="61" t="e">
        <f>(#REF!+I2878+I2879)/3</f>
        <v>#REF!</v>
      </c>
      <c r="J3018" s="61" t="e">
        <f>(J2879+#REF!+#REF!)/3</f>
        <v>#REF!</v>
      </c>
      <c r="K3018" s="61">
        <v>180.40374433785524</v>
      </c>
      <c r="L3018" s="61">
        <v>516.08989939965193</v>
      </c>
      <c r="M3018" s="61" t="e">
        <f>(#REF!+M2879+M2878)/3</f>
        <v>#REF!</v>
      </c>
      <c r="N3018" s="60">
        <v>24.978999999999999</v>
      </c>
    </row>
    <row r="3019" spans="1:14" hidden="1" x14ac:dyDescent="0.4">
      <c r="A3019" s="36">
        <v>133</v>
      </c>
      <c r="B3019" s="5" t="s">
        <v>214</v>
      </c>
      <c r="C3019" s="5">
        <v>2003</v>
      </c>
      <c r="D3019" s="5" t="s">
        <v>250</v>
      </c>
      <c r="E3019" s="5" t="s">
        <v>247</v>
      </c>
      <c r="F3019" s="60">
        <v>0.18085270539892806</v>
      </c>
      <c r="G3019" s="61">
        <v>926721</v>
      </c>
      <c r="H3019" s="61">
        <v>6.8004417591580335</v>
      </c>
      <c r="I3019" s="61">
        <f>(I2878+I2879+I2880)/3</f>
        <v>143.86161188637178</v>
      </c>
      <c r="J3019" s="61" t="e">
        <f>(J2880+#REF!+#REF!)/3</f>
        <v>#REF!</v>
      </c>
      <c r="K3019" s="61">
        <v>122.31196493101794</v>
      </c>
      <c r="L3019" s="61">
        <v>529.21979754424467</v>
      </c>
      <c r="M3019" s="61">
        <f>(M2878+M2880+M2879)/3</f>
        <v>26.964787429528254</v>
      </c>
      <c r="N3019" s="60">
        <v>25.343</v>
      </c>
    </row>
    <row r="3020" spans="1:14" hidden="1" x14ac:dyDescent="0.4">
      <c r="A3020" s="36">
        <v>133</v>
      </c>
      <c r="B3020" s="5" t="s">
        <v>214</v>
      </c>
      <c r="C3020" s="5">
        <v>2004</v>
      </c>
      <c r="D3020" s="5" t="s">
        <v>250</v>
      </c>
      <c r="E3020" s="5" t="s">
        <v>247</v>
      </c>
      <c r="F3020" s="60">
        <v>0.19291979082209201</v>
      </c>
      <c r="G3020" s="61">
        <v>945989</v>
      </c>
      <c r="H3020" s="61">
        <v>-10.485130804880299</v>
      </c>
      <c r="I3020" s="61">
        <f>(I2879+I2880+I2881)/3</f>
        <v>126.79923953628219</v>
      </c>
      <c r="J3020" s="61" t="e">
        <f>(J3017+J3018+J3019)/3</f>
        <v>#REF!</v>
      </c>
      <c r="K3020" s="61">
        <v>107.33081956204114</v>
      </c>
      <c r="L3020" s="61">
        <v>465.93776460402819</v>
      </c>
      <c r="M3020" s="61">
        <f>(M2879+M2881+M2880)/3</f>
        <v>28.319865708785844</v>
      </c>
      <c r="N3020" s="60">
        <v>25.71</v>
      </c>
    </row>
    <row r="3021" spans="1:14" hidden="1" x14ac:dyDescent="0.4">
      <c r="A3021" s="36">
        <v>133</v>
      </c>
      <c r="B3021" s="5" t="s">
        <v>214</v>
      </c>
      <c r="C3021" s="5">
        <v>2005</v>
      </c>
      <c r="D3021" s="5" t="s">
        <v>250</v>
      </c>
      <c r="E3021" s="5" t="s">
        <v>247</v>
      </c>
      <c r="F3021" s="60">
        <v>0.18642069176829359</v>
      </c>
      <c r="G3021" s="61">
        <v>969313</v>
      </c>
      <c r="H3021" s="61">
        <v>1.8374771981894469</v>
      </c>
      <c r="I3021" s="61">
        <f>(I2880+I2881+I2882)/3</f>
        <v>108.43363981470547</v>
      </c>
      <c r="J3021" s="61">
        <v>908000</v>
      </c>
      <c r="K3021" s="61">
        <v>74.67125130876461</v>
      </c>
      <c r="L3021" s="61">
        <v>476.90271357136447</v>
      </c>
      <c r="M3021" s="61">
        <f>(M2880+M2882+M2881)/3</f>
        <v>29.796205336856492</v>
      </c>
      <c r="N3021" s="60">
        <v>26.041</v>
      </c>
    </row>
    <row r="3022" spans="1:14" hidden="1" x14ac:dyDescent="0.4">
      <c r="A3022" s="36">
        <v>133</v>
      </c>
      <c r="B3022" s="5" t="s">
        <v>214</v>
      </c>
      <c r="C3022" s="5">
        <v>2006</v>
      </c>
      <c r="D3022" s="5" t="s">
        <v>250</v>
      </c>
      <c r="E3022" s="5" t="s">
        <v>247</v>
      </c>
      <c r="F3022" s="60">
        <v>0.18601115664753601</v>
      </c>
      <c r="G3022" s="61">
        <v>994564</v>
      </c>
      <c r="H3022" s="61">
        <v>2.3805984519522383</v>
      </c>
      <c r="I3022" s="61">
        <f>(I2881+I2882+I2883)/3</f>
        <v>96.594186914097975</v>
      </c>
      <c r="J3022" s="61">
        <v>8478084.4619010203</v>
      </c>
      <c r="K3022" s="61">
        <v>98.875719381814235</v>
      </c>
      <c r="L3022" s="61">
        <v>456.27269838843955</v>
      </c>
      <c r="M3022" s="61">
        <f>(M2881+M2883+M2882)/3</f>
        <v>29.486235735629663</v>
      </c>
      <c r="N3022" s="60">
        <v>26.373999999999999</v>
      </c>
    </row>
    <row r="3023" spans="1:14" hidden="1" x14ac:dyDescent="0.4">
      <c r="A3023" s="36">
        <v>133</v>
      </c>
      <c r="B3023" s="5" t="s">
        <v>214</v>
      </c>
      <c r="C3023" s="5">
        <v>2007</v>
      </c>
      <c r="D3023" s="5" t="s">
        <v>250</v>
      </c>
      <c r="E3023" s="5" t="s">
        <v>247</v>
      </c>
      <c r="F3023" s="60">
        <v>0.18776450367975261</v>
      </c>
      <c r="G3023" s="61">
        <v>1019362</v>
      </c>
      <c r="H3023" s="61">
        <v>8.4775151844982162</v>
      </c>
      <c r="I3023" s="61">
        <f>(I2882+I2883+I2884)/3</f>
        <v>94.633032752725953</v>
      </c>
      <c r="J3023" s="61">
        <v>8695061.6883672196</v>
      </c>
      <c r="K3023" s="61">
        <v>128.76089222568945</v>
      </c>
      <c r="L3023" s="61">
        <v>532.48541734928313</v>
      </c>
      <c r="M3023" s="61">
        <f>(M2882+M2884+M2883)/3</f>
        <v>28.504471736100346</v>
      </c>
      <c r="N3023" s="60">
        <v>26.709</v>
      </c>
    </row>
    <row r="3024" spans="1:14" hidden="1" x14ac:dyDescent="0.4">
      <c r="A3024" s="36">
        <v>133</v>
      </c>
      <c r="B3024" s="5" t="s">
        <v>214</v>
      </c>
      <c r="C3024" s="5">
        <v>2008</v>
      </c>
      <c r="D3024" s="5" t="s">
        <v>250</v>
      </c>
      <c r="E3024" s="5" t="s">
        <v>247</v>
      </c>
      <c r="F3024" s="60">
        <v>0.20142348208567737</v>
      </c>
      <c r="G3024" s="61">
        <v>1043076</v>
      </c>
      <c r="H3024" s="61">
        <v>7.2567638797885508</v>
      </c>
      <c r="I3024" s="61">
        <f>(I2883+I2884+I2885)/3</f>
        <v>96.014460966775502</v>
      </c>
      <c r="J3024" s="61">
        <v>39697970.752688698</v>
      </c>
      <c r="K3024" s="61">
        <v>135.25076034241468</v>
      </c>
      <c r="L3024" s="61">
        <v>621.74146466796287</v>
      </c>
      <c r="M3024" s="61">
        <f>(M2883+M2885+M2884)/3</f>
        <v>27.441930975536327</v>
      </c>
      <c r="N3024" s="60">
        <v>27.047999999999998</v>
      </c>
    </row>
    <row r="3025" spans="1:14" hidden="1" x14ac:dyDescent="0.4">
      <c r="A3025" s="36">
        <v>133</v>
      </c>
      <c r="B3025" s="5" t="s">
        <v>214</v>
      </c>
      <c r="C3025" s="5">
        <v>2009</v>
      </c>
      <c r="D3025" s="5" t="s">
        <v>250</v>
      </c>
      <c r="E3025" s="5" t="s">
        <v>247</v>
      </c>
      <c r="F3025" s="60">
        <v>0.22092084764532538</v>
      </c>
      <c r="G3025" s="61">
        <v>1065540</v>
      </c>
      <c r="H3025" s="61">
        <v>1.7651258761991073</v>
      </c>
      <c r="I3025" s="61">
        <f>(I2884+I2885+I2886)/3</f>
        <v>98.240807195044979</v>
      </c>
      <c r="J3025" s="61">
        <v>47954750.659999996</v>
      </c>
      <c r="K3025" s="61">
        <v>157.68644855171928</v>
      </c>
      <c r="L3025" s="61">
        <v>682.22478743172474</v>
      </c>
      <c r="M3025" s="61">
        <f>(M2884+M2886+M2885)/3</f>
        <v>27.187414702620199</v>
      </c>
      <c r="N3025" s="60">
        <v>27.388999999999999</v>
      </c>
    </row>
    <row r="3026" spans="1:14" hidden="1" x14ac:dyDescent="0.4">
      <c r="A3026" s="36">
        <v>133</v>
      </c>
      <c r="B3026" s="5" t="s">
        <v>214</v>
      </c>
      <c r="C3026" s="5">
        <v>2010</v>
      </c>
      <c r="D3026" s="5" t="s">
        <v>250</v>
      </c>
      <c r="E3026" s="5" t="s">
        <v>247</v>
      </c>
      <c r="F3026" s="60">
        <v>0.22425644427213579</v>
      </c>
      <c r="G3026" s="61">
        <v>1088486</v>
      </c>
      <c r="H3026" s="61">
        <v>10.963798950285437</v>
      </c>
      <c r="I3026" s="61">
        <f>(I2885+I2886+I2887)/3</f>
        <v>100.74885725395507</v>
      </c>
      <c r="J3026" s="61">
        <v>30332806.77</v>
      </c>
      <c r="K3026" s="61">
        <v>134.40052168630038</v>
      </c>
      <c r="L3026" s="61">
        <v>810.2164841807795</v>
      </c>
      <c r="M3026" s="61">
        <f>(M2885+M2887+M2886)/3</f>
        <v>25.335520749573707</v>
      </c>
      <c r="N3026" s="60">
        <v>27.731999999999999</v>
      </c>
    </row>
    <row r="3027" spans="1:14" hidden="1" x14ac:dyDescent="0.4">
      <c r="A3027" s="36">
        <v>133</v>
      </c>
      <c r="B3027" s="5" t="s">
        <v>214</v>
      </c>
      <c r="C3027" s="5">
        <v>2011</v>
      </c>
      <c r="D3027" s="5" t="s">
        <v>250</v>
      </c>
      <c r="E3027" s="5" t="s">
        <v>247</v>
      </c>
      <c r="F3027" s="60">
        <v>0.22677937349951841</v>
      </c>
      <c r="G3027" s="61">
        <v>1112976</v>
      </c>
      <c r="H3027" s="61">
        <v>11.565673274611399</v>
      </c>
      <c r="I3027" s="61">
        <f>(I2886+I2887+I2888)/3</f>
        <v>101.74277412966329</v>
      </c>
      <c r="J3027" s="61">
        <v>49058168.539999999</v>
      </c>
      <c r="K3027" s="61">
        <v>140.76634962523067</v>
      </c>
      <c r="L3027" s="61">
        <v>936.70896766866497</v>
      </c>
      <c r="M3027" s="61">
        <f>(M2886+M2888+M2887)/3</f>
        <v>20.179346766387212</v>
      </c>
      <c r="N3027" s="60">
        <v>28.079000000000001</v>
      </c>
    </row>
    <row r="3028" spans="1:14" hidden="1" x14ac:dyDescent="0.4">
      <c r="A3028" s="36">
        <v>133</v>
      </c>
      <c r="B3028" s="5" t="s">
        <v>214</v>
      </c>
      <c r="C3028" s="5">
        <v>2012</v>
      </c>
      <c r="D3028" s="5" t="s">
        <v>250</v>
      </c>
      <c r="E3028" s="5" t="s">
        <v>247</v>
      </c>
      <c r="F3028" s="60">
        <v>0.26404705733442563</v>
      </c>
      <c r="G3028" s="61">
        <v>1137676</v>
      </c>
      <c r="H3028" s="61">
        <v>6.1604670783707007</v>
      </c>
      <c r="I3028" s="61">
        <f>(I2887+I2888+I2889)/3</f>
        <v>101.29427520660111</v>
      </c>
      <c r="J3028" s="61">
        <v>40382443.850000001</v>
      </c>
      <c r="K3028" s="61">
        <v>128.50049329846496</v>
      </c>
      <c r="L3028" s="61">
        <v>1020.1102950224845</v>
      </c>
      <c r="M3028" s="61">
        <f>(M2887+M2889+M2888)/3</f>
        <v>16.367663781795233</v>
      </c>
      <c r="N3028" s="60">
        <v>28.428000000000001</v>
      </c>
    </row>
    <row r="3029" spans="1:14" hidden="1" x14ac:dyDescent="0.4">
      <c r="A3029" s="36">
        <v>133</v>
      </c>
      <c r="B3029" s="5" t="s">
        <v>214</v>
      </c>
      <c r="C3029" s="5">
        <v>2013</v>
      </c>
      <c r="D3029" s="5" t="s">
        <v>250</v>
      </c>
      <c r="E3029" s="5" t="s">
        <v>247</v>
      </c>
      <c r="F3029" s="60">
        <v>0.31371738746766187</v>
      </c>
      <c r="G3029" s="61">
        <v>1161555</v>
      </c>
      <c r="H3029" s="61">
        <v>16.642768177043692</v>
      </c>
      <c r="I3029" s="61">
        <f>(I2888+I2889+I2890)/3</f>
        <v>101.83726924577383</v>
      </c>
      <c r="J3029" s="61">
        <v>55857105.619999997</v>
      </c>
      <c r="K3029" s="61">
        <v>79.634124829819925</v>
      </c>
      <c r="L3029" s="61">
        <v>1201.6025069841721</v>
      </c>
      <c r="M3029" s="61">
        <f>(M2888+M2890+M2889)/3</f>
        <v>14.05726276832255</v>
      </c>
      <c r="N3029" s="60">
        <v>28.779</v>
      </c>
    </row>
    <row r="3030" spans="1:14" hidden="1" x14ac:dyDescent="0.4">
      <c r="A3030" s="36">
        <v>133</v>
      </c>
      <c r="B3030" s="5" t="s">
        <v>214</v>
      </c>
      <c r="C3030" s="5">
        <v>2014</v>
      </c>
      <c r="D3030" s="5" t="s">
        <v>250</v>
      </c>
      <c r="E3030" s="5" t="s">
        <v>247</v>
      </c>
      <c r="F3030" s="60">
        <v>0.37963252112117352</v>
      </c>
      <c r="G3030" s="61">
        <v>1184830</v>
      </c>
      <c r="H3030" s="61">
        <v>-0.72805110472585</v>
      </c>
      <c r="I3030" s="61">
        <f>(I2889+I2890+I2891)/3</f>
        <v>117.55540576988558</v>
      </c>
      <c r="J3030" s="61">
        <v>33905491.522696003</v>
      </c>
      <c r="K3030" s="61">
        <v>82.735777340682276</v>
      </c>
      <c r="L3030" s="61">
        <v>1221.7239603993821</v>
      </c>
      <c r="M3030" s="61">
        <f>(M2889+M2891+M2890)/3</f>
        <v>15.630846002788525</v>
      </c>
      <c r="N3030" s="60">
        <v>29.132999999999999</v>
      </c>
    </row>
    <row r="3031" spans="1:14" hidden="1" x14ac:dyDescent="0.4">
      <c r="A3031" s="36">
        <v>133</v>
      </c>
      <c r="B3031" s="5" t="s">
        <v>214</v>
      </c>
      <c r="C3031" s="5">
        <v>2015</v>
      </c>
      <c r="D3031" s="5" t="s">
        <v>250</v>
      </c>
      <c r="E3031" s="5" t="s">
        <v>247</v>
      </c>
      <c r="F3031" s="60">
        <v>0.36257695015727975</v>
      </c>
      <c r="G3031" s="61">
        <v>1205813</v>
      </c>
      <c r="H3031" s="61">
        <v>7.2027265880061577</v>
      </c>
      <c r="I3031" s="61">
        <f>(I2890+I2891+I2892)/3</f>
        <v>117908.26408888935</v>
      </c>
      <c r="J3031" s="61">
        <v>42995500</v>
      </c>
      <c r="K3031" s="61">
        <v>59.891527428040447</v>
      </c>
      <c r="L3031" s="61">
        <v>1322.9290943123021</v>
      </c>
      <c r="M3031" s="61">
        <f>(M2890+M2892+M2891)/3</f>
        <v>15.897474457462756</v>
      </c>
      <c r="N3031" s="60">
        <v>29.49</v>
      </c>
    </row>
    <row r="3032" spans="1:14" hidden="1" x14ac:dyDescent="0.4">
      <c r="A3032" s="36">
        <v>133</v>
      </c>
      <c r="B3032" s="5" t="s">
        <v>214</v>
      </c>
      <c r="C3032" s="5">
        <v>2016</v>
      </c>
      <c r="D3032" s="5" t="s">
        <v>250</v>
      </c>
      <c r="E3032" s="5" t="s">
        <v>247</v>
      </c>
      <c r="F3032" s="60">
        <v>0.4237433466006621</v>
      </c>
      <c r="G3032" s="61">
        <v>1224562</v>
      </c>
      <c r="H3032" s="61">
        <v>0.22252573393275554</v>
      </c>
      <c r="I3032" s="61">
        <f>(I2891+I2892+I2893)/3</f>
        <v>117913.01075071894</v>
      </c>
      <c r="J3032" s="61">
        <v>5478700</v>
      </c>
      <c r="K3032" s="61">
        <v>59.867613753981061</v>
      </c>
      <c r="L3032" s="61">
        <v>1349.5467767250657</v>
      </c>
      <c r="M3032" s="61">
        <f>(M2891+M2893+M2892)/3</f>
        <v>19.327304687265215</v>
      </c>
      <c r="N3032" s="60">
        <v>29.85</v>
      </c>
    </row>
    <row r="3033" spans="1:14" hidden="1" x14ac:dyDescent="0.4">
      <c r="A3033" s="36">
        <v>133</v>
      </c>
      <c r="B3033" s="5" t="s">
        <v>214</v>
      </c>
      <c r="C3033" s="5">
        <v>2017</v>
      </c>
      <c r="D3033" s="5" t="s">
        <v>250</v>
      </c>
      <c r="E3033" s="5" t="s">
        <v>247</v>
      </c>
      <c r="F3033" s="60">
        <v>0.45188560489368457</v>
      </c>
      <c r="G3033" s="61">
        <v>1243235</v>
      </c>
      <c r="H3033" s="61">
        <v>-0.15169087790336278</v>
      </c>
      <c r="I3033" s="61">
        <f>(I2892+I2893+I2894)/3</f>
        <v>117901.02782645682</v>
      </c>
      <c r="J3033" s="61">
        <v>6715937.4671480004</v>
      </c>
      <c r="K3033" s="61">
        <v>58.145702400262692</v>
      </c>
      <c r="L3033" s="61">
        <v>1285.5239757567958</v>
      </c>
      <c r="M3033" s="61">
        <f>(M2892+M2894+M2893)/3</f>
        <v>22.935971885619725</v>
      </c>
      <c r="N3033" s="60">
        <v>30.212</v>
      </c>
    </row>
    <row r="3034" spans="1:14" hidden="1" x14ac:dyDescent="0.4">
      <c r="A3034" s="36">
        <v>133</v>
      </c>
      <c r="B3034" s="5" t="s">
        <v>214</v>
      </c>
      <c r="C3034" s="5">
        <v>2018</v>
      </c>
      <c r="D3034" s="5" t="s">
        <v>250</v>
      </c>
      <c r="E3034" s="5" t="s">
        <v>247</v>
      </c>
      <c r="F3034" s="60">
        <v>0.40424933331748358</v>
      </c>
      <c r="G3034" s="61">
        <v>1261845</v>
      </c>
      <c r="H3034" s="61">
        <v>-1.3218023183508194</v>
      </c>
      <c r="I3034" s="61">
        <f>(I3031+I3032+I3033)/3</f>
        <v>117907.43422202171</v>
      </c>
      <c r="J3034" s="61">
        <v>47925664.570816003</v>
      </c>
      <c r="K3034" s="61">
        <v>64.398331150921507</v>
      </c>
      <c r="L3034" s="61">
        <v>1241.1644853369471</v>
      </c>
      <c r="M3034" s="61">
        <f>(M3032+M3031+M3033)/3</f>
        <v>19.386917010115898</v>
      </c>
      <c r="N3034" s="60">
        <v>30.577999999999999</v>
      </c>
    </row>
    <row r="3035" spans="1:14" hidden="1" x14ac:dyDescent="0.4">
      <c r="A3035" s="36">
        <v>133</v>
      </c>
      <c r="B3035" s="5" t="s">
        <v>214</v>
      </c>
      <c r="C3035" s="5">
        <v>2019</v>
      </c>
      <c r="D3035" s="5" t="s">
        <v>250</v>
      </c>
      <c r="E3035" s="5" t="s">
        <v>247</v>
      </c>
      <c r="F3035" s="60">
        <v>0.48233495100895168</v>
      </c>
      <c r="G3035" s="61">
        <v>1280438</v>
      </c>
      <c r="H3035" s="61">
        <v>4.8740965172556514</v>
      </c>
      <c r="I3035" s="61" t="e">
        <f>(I2896+I3036+I3037)/3</f>
        <v>#REF!</v>
      </c>
      <c r="J3035" s="61">
        <v>-238994863.05971199</v>
      </c>
      <c r="K3035" s="61">
        <v>70.806414692600129</v>
      </c>
      <c r="L3035" s="61">
        <v>1583.0786027906076</v>
      </c>
      <c r="M3035" s="61">
        <f t="shared" ref="M3035:M3037" si="126">(M3033+M3032+M3034)/3</f>
        <v>20.550064527666947</v>
      </c>
      <c r="N3035" s="60">
        <v>30.946999999999999</v>
      </c>
    </row>
    <row r="3036" spans="1:14" hidden="1" x14ac:dyDescent="0.4">
      <c r="A3036" s="36">
        <v>133</v>
      </c>
      <c r="B3036" s="5" t="s">
        <v>214</v>
      </c>
      <c r="C3036" s="5">
        <v>2020</v>
      </c>
      <c r="D3036" s="5" t="s">
        <v>250</v>
      </c>
      <c r="E3036" s="5" t="s">
        <v>247</v>
      </c>
      <c r="F3036" s="60">
        <v>0.34315516598140766</v>
      </c>
      <c r="G3036" s="61">
        <v>1299995</v>
      </c>
      <c r="H3036" s="61">
        <v>-19.151791841311635</v>
      </c>
      <c r="I3036" s="61" t="e">
        <f>(I2897+I3037+I3038)/3</f>
        <v>#REF!</v>
      </c>
      <c r="J3036" s="61">
        <v>-712696166.42672002</v>
      </c>
      <c r="K3036" s="61">
        <v>84.75031110423879</v>
      </c>
      <c r="L3036" s="61">
        <v>1663.5596290754963</v>
      </c>
      <c r="M3036" s="61">
        <f t="shared" si="126"/>
        <v>20.957651141134189</v>
      </c>
      <c r="N3036" s="60">
        <v>31.32</v>
      </c>
    </row>
    <row r="3037" spans="1:14" hidden="1" x14ac:dyDescent="0.4">
      <c r="A3037" s="36">
        <v>133</v>
      </c>
      <c r="B3037" s="5" t="s">
        <v>214</v>
      </c>
      <c r="C3037" s="5">
        <v>2021</v>
      </c>
      <c r="D3037" s="5" t="s">
        <v>250</v>
      </c>
      <c r="E3037" s="5" t="s">
        <v>247</v>
      </c>
      <c r="F3037" s="60">
        <f>(F3034+F3035+F3036)/3</f>
        <v>0.40991315010261431</v>
      </c>
      <c r="G3037" s="61">
        <v>1320942</v>
      </c>
      <c r="H3037" s="61">
        <v>59.027015034891292</v>
      </c>
      <c r="I3037" s="61" t="e">
        <f>(I2898+I3038+#REF!)/3</f>
        <v>#REF!</v>
      </c>
      <c r="J3037" s="61">
        <v>-419035233.174685</v>
      </c>
      <c r="K3037" s="61">
        <v>99.891798855757017</v>
      </c>
      <c r="L3037" s="61">
        <v>2741.9508199451602</v>
      </c>
      <c r="M3037" s="61">
        <f t="shared" si="126"/>
        <v>20.298210892972346</v>
      </c>
      <c r="N3037" s="60">
        <v>31.695</v>
      </c>
    </row>
    <row r="3038" spans="1:14" hidden="1" x14ac:dyDescent="0.4">
      <c r="A3038" s="36">
        <v>133</v>
      </c>
      <c r="B3038" s="5" t="s">
        <v>214</v>
      </c>
      <c r="C3038" s="5">
        <v>2022</v>
      </c>
      <c r="D3038" s="5" t="s">
        <v>250</v>
      </c>
      <c r="E3038" s="5" t="s">
        <v>247</v>
      </c>
      <c r="F3038" s="60">
        <f>(F3035+F3036+F3037)/3</f>
        <v>0.41180108903099127</v>
      </c>
      <c r="G3038" s="61">
        <v>1341296</v>
      </c>
      <c r="H3038" s="61">
        <v>11.35539551411398</v>
      </c>
      <c r="I3038" s="61" t="e">
        <f>(I2899+#REF!+#REF!)/3</f>
        <v>#REF!</v>
      </c>
      <c r="J3038" s="61">
        <v>-395383447.11106402</v>
      </c>
      <c r="K3038" s="61">
        <v>97.639428062006644</v>
      </c>
      <c r="L3038" s="61">
        <v>2389.295875034295</v>
      </c>
      <c r="M3038" s="61">
        <f>(M2897+M2899+M2898)/3</f>
        <v>26.811292334890567</v>
      </c>
      <c r="N3038" s="60">
        <v>32.073999999999998</v>
      </c>
    </row>
    <row r="3039" spans="1:14" hidden="1" x14ac:dyDescent="0.4">
      <c r="A3039" s="67">
        <v>134</v>
      </c>
      <c r="B3039" s="5" t="s">
        <v>215</v>
      </c>
      <c r="C3039" s="5">
        <v>2000</v>
      </c>
      <c r="D3039" s="5" t="s">
        <v>246</v>
      </c>
      <c r="E3039" s="5" t="s">
        <v>247</v>
      </c>
      <c r="F3039" s="60">
        <v>0.25339279777397722</v>
      </c>
      <c r="G3039" s="61">
        <v>5008035</v>
      </c>
      <c r="H3039" s="61">
        <v>10.049456738408622</v>
      </c>
      <c r="I3039" s="61">
        <v>89.880165959730206</v>
      </c>
      <c r="J3039" s="61">
        <v>52818330.986365803</v>
      </c>
      <c r="K3039" s="61">
        <v>68.666031807752887</v>
      </c>
      <c r="L3039" s="61">
        <v>297.89950674702152</v>
      </c>
      <c r="M3039" s="61">
        <v>10.526315789473685</v>
      </c>
      <c r="N3039" s="60">
        <v>32.906999999999996</v>
      </c>
    </row>
    <row r="3040" spans="1:14" hidden="1" x14ac:dyDescent="0.4">
      <c r="A3040" s="67">
        <v>134</v>
      </c>
      <c r="B3040" s="5" t="s">
        <v>215</v>
      </c>
      <c r="C3040" s="5">
        <v>2001</v>
      </c>
      <c r="D3040" s="5" t="s">
        <v>246</v>
      </c>
      <c r="E3040" s="5" t="s">
        <v>247</v>
      </c>
      <c r="F3040" s="60">
        <v>0.22896063416323545</v>
      </c>
      <c r="G3040" s="61">
        <v>5145426</v>
      </c>
      <c r="H3040" s="61">
        <v>1.6340534760624053</v>
      </c>
      <c r="I3040" s="61">
        <v>91.543192568109902</v>
      </c>
      <c r="J3040" s="61">
        <v>72617650.887525201</v>
      </c>
      <c r="K3040" s="61">
        <v>72.603050102511304</v>
      </c>
      <c r="L3040" s="61">
        <v>288.1078779922218</v>
      </c>
      <c r="M3040" s="61">
        <v>23.076923076923077</v>
      </c>
      <c r="N3040" s="60">
        <v>33.356000000000002</v>
      </c>
    </row>
    <row r="3041" spans="1:14" hidden="1" x14ac:dyDescent="0.4">
      <c r="A3041" s="67">
        <v>134</v>
      </c>
      <c r="B3041" s="5" t="s">
        <v>215</v>
      </c>
      <c r="C3041" s="5">
        <v>2002</v>
      </c>
      <c r="D3041" s="5" t="s">
        <v>246</v>
      </c>
      <c r="E3041" s="5" t="s">
        <v>247</v>
      </c>
      <c r="F3041" s="60">
        <v>0.25450919788894827</v>
      </c>
      <c r="G3041" s="61">
        <v>5281538</v>
      </c>
      <c r="H3041" s="61">
        <v>5.0278555655131498</v>
      </c>
      <c r="I3041" s="61">
        <v>94.932262603504498</v>
      </c>
      <c r="J3041" s="61">
        <v>57806307.373627096</v>
      </c>
      <c r="K3041" s="61">
        <v>72.876932393773771</v>
      </c>
      <c r="L3041" s="61">
        <v>323.1441358594343</v>
      </c>
      <c r="M3041" s="61">
        <v>5.882352941176471</v>
      </c>
      <c r="N3041" s="60">
        <v>33.808999999999997</v>
      </c>
    </row>
    <row r="3042" spans="1:14" hidden="1" x14ac:dyDescent="0.4">
      <c r="A3042" s="67">
        <v>134</v>
      </c>
      <c r="B3042" s="5" t="s">
        <v>215</v>
      </c>
      <c r="C3042" s="5">
        <v>2003</v>
      </c>
      <c r="D3042" s="5" t="s">
        <v>246</v>
      </c>
      <c r="E3042" s="5" t="s">
        <v>247</v>
      </c>
      <c r="F3042" s="60">
        <v>0.33827700824995238</v>
      </c>
      <c r="G3042" s="61">
        <v>5421001</v>
      </c>
      <c r="H3042" s="61">
        <v>-2.8931069894523347</v>
      </c>
      <c r="I3042" s="61">
        <v>98.331101892762504</v>
      </c>
      <c r="J3042" s="61">
        <v>45773612.370035902</v>
      </c>
      <c r="K3042" s="61">
        <v>78.217932334013597</v>
      </c>
      <c r="L3042" s="61">
        <v>390.30360965729085</v>
      </c>
      <c r="M3042" s="61">
        <v>3.6697247706422012</v>
      </c>
      <c r="N3042" s="60">
        <v>34.265000000000001</v>
      </c>
    </row>
    <row r="3043" spans="1:14" hidden="1" x14ac:dyDescent="0.4">
      <c r="A3043" s="67">
        <v>134</v>
      </c>
      <c r="B3043" s="5" t="s">
        <v>215</v>
      </c>
      <c r="C3043" s="5">
        <v>2004</v>
      </c>
      <c r="D3043" s="5" t="s">
        <v>246</v>
      </c>
      <c r="E3043" s="5" t="s">
        <v>247</v>
      </c>
      <c r="F3043" s="60">
        <v>0.31952027755246964</v>
      </c>
      <c r="G3043" s="61">
        <v>5565218</v>
      </c>
      <c r="H3043" s="61">
        <v>-1.9078889675326991</v>
      </c>
      <c r="I3043" s="61">
        <v>99.101985525427196</v>
      </c>
      <c r="J3043" s="61">
        <v>79967681.861950994</v>
      </c>
      <c r="K3043" s="61">
        <v>81.71684371276578</v>
      </c>
      <c r="L3043" s="61">
        <v>406.09235885260114</v>
      </c>
      <c r="M3043" s="61">
        <v>7.7669902912621351</v>
      </c>
      <c r="N3043" s="60">
        <v>34.723999999999997</v>
      </c>
    </row>
    <row r="3044" spans="1:14" hidden="1" x14ac:dyDescent="0.4">
      <c r="A3044" s="67">
        <v>134</v>
      </c>
      <c r="B3044" s="5" t="s">
        <v>215</v>
      </c>
      <c r="C3044" s="5">
        <v>2005</v>
      </c>
      <c r="D3044" s="5" t="s">
        <v>246</v>
      </c>
      <c r="E3044" s="5" t="s">
        <v>247</v>
      </c>
      <c r="F3044" s="60">
        <v>0.30606150959180067</v>
      </c>
      <c r="G3044" s="61">
        <v>5711597</v>
      </c>
      <c r="H3044" s="61">
        <v>5.8761577617369767</v>
      </c>
      <c r="I3044" s="61">
        <v>100.759251460268</v>
      </c>
      <c r="J3044" s="61">
        <v>96003598.208715707</v>
      </c>
      <c r="K3044" s="61">
        <v>86.775301326510004</v>
      </c>
      <c r="L3044" s="61">
        <v>399.44747774863959</v>
      </c>
      <c r="M3044" s="61">
        <v>7.2916666666666661</v>
      </c>
      <c r="N3044" s="60">
        <v>35.185000000000002</v>
      </c>
    </row>
    <row r="3045" spans="1:14" hidden="1" x14ac:dyDescent="0.4">
      <c r="A3045" s="67">
        <v>134</v>
      </c>
      <c r="B3045" s="5" t="s">
        <v>215</v>
      </c>
      <c r="C3045" s="5">
        <v>2006</v>
      </c>
      <c r="D3045" s="5" t="s">
        <v>246</v>
      </c>
      <c r="E3045" s="5" t="s">
        <v>247</v>
      </c>
      <c r="F3045" s="60">
        <v>0.26720052296126817</v>
      </c>
      <c r="G3045" s="61">
        <v>5874240</v>
      </c>
      <c r="H3045" s="61">
        <v>-0.50876323001499202</v>
      </c>
      <c r="I3045" s="61">
        <v>99.386471465309</v>
      </c>
      <c r="J3045" s="61">
        <v>91396741.899060905</v>
      </c>
      <c r="K3045" s="61">
        <v>87.005994165375142</v>
      </c>
      <c r="L3045" s="61">
        <v>400.321487695293</v>
      </c>
      <c r="M3045" s="61">
        <v>11.235955056179774</v>
      </c>
      <c r="N3045" s="60">
        <v>35.649000000000001</v>
      </c>
    </row>
    <row r="3046" spans="1:14" hidden="1" x14ac:dyDescent="0.4">
      <c r="A3046" s="67">
        <v>134</v>
      </c>
      <c r="B3046" s="5" t="s">
        <v>215</v>
      </c>
      <c r="C3046" s="5">
        <v>2007</v>
      </c>
      <c r="D3046" s="5" t="s">
        <v>246</v>
      </c>
      <c r="E3046" s="5" t="s">
        <v>247</v>
      </c>
      <c r="F3046" s="60">
        <v>0.24864668045850735</v>
      </c>
      <c r="G3046" s="61">
        <v>6047537</v>
      </c>
      <c r="H3046" s="61">
        <v>48.229789213968672</v>
      </c>
      <c r="I3046" s="61">
        <v>99.808487604076007</v>
      </c>
      <c r="J3046" s="61">
        <v>62406802.627874397</v>
      </c>
      <c r="K3046" s="61">
        <v>61.774072108665877</v>
      </c>
      <c r="L3046" s="61">
        <v>621.73457611995741</v>
      </c>
      <c r="M3046" s="61">
        <v>8.9887640449438209</v>
      </c>
      <c r="N3046" s="60">
        <v>36.116</v>
      </c>
    </row>
    <row r="3047" spans="1:14" hidden="1" x14ac:dyDescent="0.4">
      <c r="A3047" s="67">
        <v>134</v>
      </c>
      <c r="B3047" s="5" t="s">
        <v>215</v>
      </c>
      <c r="C3047" s="5">
        <v>2008</v>
      </c>
      <c r="D3047" s="5" t="s">
        <v>246</v>
      </c>
      <c r="E3047" s="5" t="s">
        <v>247</v>
      </c>
      <c r="F3047" s="60">
        <v>0.25211804550017181</v>
      </c>
      <c r="G3047" s="61">
        <v>6222482</v>
      </c>
      <c r="H3047" s="61">
        <v>9.0741989125294964</v>
      </c>
      <c r="I3047" s="61">
        <v>104.51421927817501</v>
      </c>
      <c r="J3047" s="61">
        <v>50892371.953782797</v>
      </c>
      <c r="K3047" s="61">
        <v>62.307667447210456</v>
      </c>
      <c r="L3047" s="61">
        <v>735.85542114977261</v>
      </c>
      <c r="M3047" s="61">
        <v>1.8181818181818181</v>
      </c>
      <c r="N3047" s="60">
        <v>36.587000000000003</v>
      </c>
    </row>
    <row r="3048" spans="1:14" hidden="1" x14ac:dyDescent="0.4">
      <c r="A3048" s="67">
        <v>134</v>
      </c>
      <c r="B3048" s="5" t="s">
        <v>215</v>
      </c>
      <c r="C3048" s="5">
        <v>2009</v>
      </c>
      <c r="D3048" s="5" t="s">
        <v>246</v>
      </c>
      <c r="E3048" s="5" t="s">
        <v>247</v>
      </c>
      <c r="F3048" s="60">
        <v>0.44145428767184941</v>
      </c>
      <c r="G3048" s="61">
        <v>6398624</v>
      </c>
      <c r="H3048" s="61">
        <v>3.117229956299667</v>
      </c>
      <c r="I3048" s="61">
        <v>107.21092606800499</v>
      </c>
      <c r="J3048" s="61">
        <v>46304496.127711602</v>
      </c>
      <c r="K3048" s="61">
        <v>62.210419994299023</v>
      </c>
      <c r="L3048" s="61">
        <v>737.95370305699691</v>
      </c>
      <c r="M3048" s="61">
        <v>1.754385964912281</v>
      </c>
      <c r="N3048" s="60">
        <v>37.058</v>
      </c>
    </row>
    <row r="3049" spans="1:14" hidden="1" x14ac:dyDescent="0.4">
      <c r="A3049" s="67">
        <v>134</v>
      </c>
      <c r="B3049" s="5" t="s">
        <v>215</v>
      </c>
      <c r="C3049" s="5">
        <v>2010</v>
      </c>
      <c r="D3049" s="5" t="s">
        <v>246</v>
      </c>
      <c r="E3049" s="5" t="s">
        <v>247</v>
      </c>
      <c r="F3049" s="60">
        <v>0.40020663876485407</v>
      </c>
      <c r="G3049" s="61">
        <v>6571855</v>
      </c>
      <c r="H3049" s="61">
        <v>-9.3335991311448652E-2</v>
      </c>
      <c r="I3049" s="61">
        <v>100</v>
      </c>
      <c r="J3049" s="61">
        <v>125064101.838993</v>
      </c>
      <c r="K3049" s="61">
        <v>66.797488593710412</v>
      </c>
      <c r="L3049" s="61">
        <v>722.22939995260583</v>
      </c>
      <c r="M3049" s="61">
        <v>3.3653846153846154</v>
      </c>
      <c r="N3049" s="60">
        <v>37.533000000000001</v>
      </c>
    </row>
    <row r="3050" spans="1:14" hidden="1" x14ac:dyDescent="0.4">
      <c r="A3050" s="67">
        <v>134</v>
      </c>
      <c r="B3050" s="5" t="s">
        <v>215</v>
      </c>
      <c r="C3050" s="5">
        <v>2011</v>
      </c>
      <c r="D3050" s="5" t="s">
        <v>246</v>
      </c>
      <c r="E3050" s="5" t="s">
        <v>247</v>
      </c>
      <c r="F3050" s="60">
        <v>0.37275481754039902</v>
      </c>
      <c r="G3050" s="61">
        <v>6748672</v>
      </c>
      <c r="H3050" s="61">
        <v>2.8195950603806068</v>
      </c>
      <c r="I3050" s="61">
        <v>100.69097527200201</v>
      </c>
      <c r="J3050" s="61">
        <v>728710878.416044</v>
      </c>
      <c r="K3050" s="61">
        <v>77.732312664143038</v>
      </c>
      <c r="L3050" s="61">
        <v>803.48239655284203</v>
      </c>
      <c r="M3050" s="61">
        <v>1.0582010582010584</v>
      </c>
      <c r="N3050" s="60">
        <v>38.031999999999996</v>
      </c>
    </row>
    <row r="3051" spans="1:14" hidden="1" x14ac:dyDescent="0.4">
      <c r="A3051" s="67">
        <v>134</v>
      </c>
      <c r="B3051" s="5" t="s">
        <v>215</v>
      </c>
      <c r="C3051" s="5">
        <v>2012</v>
      </c>
      <c r="D3051" s="5" t="s">
        <v>246</v>
      </c>
      <c r="E3051" s="5" t="s">
        <v>247</v>
      </c>
      <c r="F3051" s="60">
        <v>0.32278299636114799</v>
      </c>
      <c r="G3051" s="61">
        <v>6926635</v>
      </c>
      <c r="H3051" s="61">
        <v>1.750392532783124</v>
      </c>
      <c r="I3051" s="61">
        <v>96.350750807001504</v>
      </c>
      <c r="J3051" s="61">
        <v>121511565.575361</v>
      </c>
      <c r="K3051" s="61">
        <v>75.713208568416277</v>
      </c>
      <c r="L3051" s="61">
        <v>781.55434047687106</v>
      </c>
      <c r="M3051" s="61">
        <v>1.2345679012345678</v>
      </c>
      <c r="N3051" s="60">
        <v>38.545999999999999</v>
      </c>
    </row>
    <row r="3052" spans="1:14" hidden="1" x14ac:dyDescent="0.4">
      <c r="A3052" s="67">
        <v>134</v>
      </c>
      <c r="B3052" s="5" t="s">
        <v>215</v>
      </c>
      <c r="C3052" s="5">
        <v>2013</v>
      </c>
      <c r="D3052" s="5" t="s">
        <v>246</v>
      </c>
      <c r="E3052" s="5" t="s">
        <v>247</v>
      </c>
      <c r="F3052" s="60">
        <v>0.2461220993581828</v>
      </c>
      <c r="G3052" s="61">
        <v>7106229</v>
      </c>
      <c r="H3052" s="61">
        <v>1.6832758975067179</v>
      </c>
      <c r="I3052" s="61">
        <v>98.100449382543999</v>
      </c>
      <c r="J3052" s="61">
        <v>183599248.95818299</v>
      </c>
      <c r="K3052" s="61">
        <v>82.147787756419518</v>
      </c>
      <c r="L3052" s="61">
        <v>847.38750043441337</v>
      </c>
      <c r="M3052" s="61">
        <v>1.1976047904191618</v>
      </c>
      <c r="N3052" s="60">
        <v>39.061</v>
      </c>
    </row>
    <row r="3053" spans="1:14" hidden="1" x14ac:dyDescent="0.4">
      <c r="A3053" s="67">
        <v>134</v>
      </c>
      <c r="B3053" s="5" t="s">
        <v>215</v>
      </c>
      <c r="C3053" s="5">
        <v>2014</v>
      </c>
      <c r="D3053" s="5" t="s">
        <v>246</v>
      </c>
      <c r="E3053" s="5" t="s">
        <v>247</v>
      </c>
      <c r="F3053" s="60">
        <v>0.2179495781162982</v>
      </c>
      <c r="G3053" s="61">
        <v>7288383</v>
      </c>
      <c r="H3053" s="61">
        <v>0.47987577593022479</v>
      </c>
      <c r="I3053" s="61">
        <v>99.2907050142598</v>
      </c>
      <c r="J3053" s="61">
        <v>54020342.354685999</v>
      </c>
      <c r="K3053" s="61">
        <v>70.915651750251683</v>
      </c>
      <c r="L3053" s="61">
        <v>877.19247298811888</v>
      </c>
      <c r="M3053" s="61">
        <v>1.1627906976744187</v>
      </c>
      <c r="N3053" s="60">
        <v>39.579000000000001</v>
      </c>
    </row>
    <row r="3054" spans="1:14" hidden="1" x14ac:dyDescent="0.4">
      <c r="A3054" s="67">
        <v>134</v>
      </c>
      <c r="B3054" s="5" t="s">
        <v>215</v>
      </c>
      <c r="C3054" s="5">
        <v>2015</v>
      </c>
      <c r="D3054" s="5" t="s">
        <v>246</v>
      </c>
      <c r="E3054" s="5" t="s">
        <v>247</v>
      </c>
      <c r="F3054" s="60">
        <v>0.24428530157445996</v>
      </c>
      <c r="G3054" s="61">
        <v>7473229</v>
      </c>
      <c r="H3054" s="61">
        <v>2.2027112729375347</v>
      </c>
      <c r="I3054" s="61">
        <v>94.3673187501238</v>
      </c>
      <c r="J3054" s="61">
        <v>257860036.464441</v>
      </c>
      <c r="K3054" s="61">
        <v>69.128137881337551</v>
      </c>
      <c r="L3054" s="61">
        <v>770.14337925663244</v>
      </c>
      <c r="M3054" s="61">
        <f>(M2939+M2893+M2847)/3</f>
        <v>24.888773372645399</v>
      </c>
      <c r="N3054" s="60">
        <v>40.1</v>
      </c>
    </row>
    <row r="3055" spans="1:14" hidden="1" x14ac:dyDescent="0.4">
      <c r="A3055" s="67">
        <v>134</v>
      </c>
      <c r="B3055" s="5" t="s">
        <v>215</v>
      </c>
      <c r="C3055" s="5">
        <v>2016</v>
      </c>
      <c r="D3055" s="5" t="s">
        <v>246</v>
      </c>
      <c r="E3055" s="5" t="s">
        <v>247</v>
      </c>
      <c r="F3055" s="60">
        <v>0.300938972406183</v>
      </c>
      <c r="G3055" s="61">
        <v>7661354</v>
      </c>
      <c r="H3055" s="61">
        <v>1.4577647531917535</v>
      </c>
      <c r="I3055" s="61">
        <v>95.8406716524362</v>
      </c>
      <c r="J3055" s="61">
        <v>-46308331.617851697</v>
      </c>
      <c r="K3055" s="61">
        <v>66.445040980508125</v>
      </c>
      <c r="L3055" s="61">
        <v>792.44055087326569</v>
      </c>
      <c r="M3055" s="61">
        <f>(M2894+M2940+M2848)/3</f>
        <v>25.631070073247574</v>
      </c>
      <c r="N3055" s="60">
        <v>40.628</v>
      </c>
    </row>
    <row r="3056" spans="1:14" hidden="1" x14ac:dyDescent="0.4">
      <c r="A3056" s="67">
        <v>134</v>
      </c>
      <c r="B3056" s="5" t="s">
        <v>215</v>
      </c>
      <c r="C3056" s="5">
        <v>2017</v>
      </c>
      <c r="D3056" s="5" t="s">
        <v>246</v>
      </c>
      <c r="E3056" s="5" t="s">
        <v>247</v>
      </c>
      <c r="F3056" s="60">
        <v>0.2570677064662964</v>
      </c>
      <c r="G3056" s="61">
        <v>7852795</v>
      </c>
      <c r="H3056" s="61">
        <v>-0.88465942723219371</v>
      </c>
      <c r="I3056" s="61">
        <v>95.316342176143394</v>
      </c>
      <c r="J3056" s="61">
        <v>88558699.502223402</v>
      </c>
      <c r="K3056" s="61">
        <v>58.208860252673233</v>
      </c>
      <c r="L3056" s="61">
        <v>813.39500647605098</v>
      </c>
      <c r="M3056" s="61">
        <f>(M3053+M3054+M3055)/3</f>
        <v>17.227544714522462</v>
      </c>
      <c r="N3056" s="60">
        <v>41.161999999999999</v>
      </c>
    </row>
    <row r="3057" spans="1:14" hidden="1" x14ac:dyDescent="0.4">
      <c r="A3057" s="67">
        <v>134</v>
      </c>
      <c r="B3057" s="5" t="s">
        <v>215</v>
      </c>
      <c r="C3057" s="5">
        <v>2018</v>
      </c>
      <c r="D3057" s="5" t="s">
        <v>246</v>
      </c>
      <c r="E3057" s="5" t="s">
        <v>247</v>
      </c>
      <c r="F3057" s="60">
        <v>0.27214954144436482</v>
      </c>
      <c r="G3057" s="61">
        <v>8046679</v>
      </c>
      <c r="H3057" s="61">
        <v>0.45290793825462572</v>
      </c>
      <c r="I3057" s="61">
        <v>96.794775608203807</v>
      </c>
      <c r="J3057" s="61">
        <v>-180972714.79572901</v>
      </c>
      <c r="K3057" s="61">
        <v>57.57373884994518</v>
      </c>
      <c r="L3057" s="61">
        <v>873.55488723530152</v>
      </c>
      <c r="M3057" s="61">
        <f>(M3054+M3055+M3056)/3</f>
        <v>22.58246272013848</v>
      </c>
      <c r="N3057" s="60">
        <v>41.701999999999998</v>
      </c>
    </row>
    <row r="3058" spans="1:14" hidden="1" x14ac:dyDescent="0.4">
      <c r="A3058" s="67">
        <v>134</v>
      </c>
      <c r="B3058" s="5" t="s">
        <v>215</v>
      </c>
      <c r="C3058" s="5">
        <v>2019</v>
      </c>
      <c r="D3058" s="5" t="s">
        <v>246</v>
      </c>
      <c r="E3058" s="5" t="s">
        <v>247</v>
      </c>
      <c r="F3058" s="60">
        <v>0.29628438059786771</v>
      </c>
      <c r="G3058" s="61">
        <v>8243094</v>
      </c>
      <c r="H3058" s="61">
        <v>1.2576747758046736E-2</v>
      </c>
      <c r="I3058" s="61">
        <v>94.347733702774903</v>
      </c>
      <c r="J3058" s="61">
        <v>345697546.97143197</v>
      </c>
      <c r="K3058" s="61">
        <v>56.342174034975699</v>
      </c>
      <c r="L3058" s="61">
        <v>848.30453459450553</v>
      </c>
      <c r="M3058" s="61">
        <f>(M2943+M2897+M2851)/3</f>
        <v>27.751922893724014</v>
      </c>
      <c r="N3058" s="60">
        <v>42.247999999999998</v>
      </c>
    </row>
    <row r="3059" spans="1:14" hidden="1" x14ac:dyDescent="0.4">
      <c r="A3059" s="67">
        <v>134</v>
      </c>
      <c r="B3059" s="5" t="s">
        <v>215</v>
      </c>
      <c r="C3059" s="5">
        <v>2020</v>
      </c>
      <c r="D3059" s="5" t="s">
        <v>246</v>
      </c>
      <c r="E3059" s="5" t="s">
        <v>247</v>
      </c>
      <c r="F3059" s="60">
        <v>0.28606184365442788</v>
      </c>
      <c r="G3059" s="61">
        <v>8442580</v>
      </c>
      <c r="H3059" s="61">
        <v>2.9431783462406713</v>
      </c>
      <c r="I3059" s="61">
        <v>96.233599479422097</v>
      </c>
      <c r="J3059" s="61">
        <v>-59206820.0004109</v>
      </c>
      <c r="K3059" s="61">
        <v>55.065951395440315</v>
      </c>
      <c r="L3059" s="61">
        <v>886.69951150819384</v>
      </c>
      <c r="M3059" s="61">
        <f>(M2944+M2898+M2852)/3</f>
        <v>25.94622531624459</v>
      </c>
      <c r="N3059" s="60">
        <v>42.8</v>
      </c>
    </row>
    <row r="3060" spans="1:14" hidden="1" x14ac:dyDescent="0.4">
      <c r="A3060" s="67">
        <v>134</v>
      </c>
      <c r="B3060" s="5" t="s">
        <v>215</v>
      </c>
      <c r="C3060" s="5">
        <v>2021</v>
      </c>
      <c r="D3060" s="5" t="s">
        <v>246</v>
      </c>
      <c r="E3060" s="5" t="s">
        <v>247</v>
      </c>
      <c r="F3060" s="60">
        <f>(F3057+F3058+F3059)/3</f>
        <v>0.28483192189888679</v>
      </c>
      <c r="G3060" s="61">
        <v>8644829</v>
      </c>
      <c r="H3060" s="61">
        <v>2.5167740230443485</v>
      </c>
      <c r="I3060" s="61">
        <v>97.758799857890395</v>
      </c>
      <c r="J3060" s="61">
        <v>-136221499.37900001</v>
      </c>
      <c r="K3060" s="61">
        <v>54.089567710411423</v>
      </c>
      <c r="L3060" s="61">
        <v>976.66618312964226</v>
      </c>
      <c r="M3060" s="61">
        <f>(M2945+M2899+M2853)/3</f>
        <v>25.812144181340923</v>
      </c>
      <c r="N3060" s="60">
        <v>43.357999999999997</v>
      </c>
    </row>
    <row r="3061" spans="1:14" hidden="1" x14ac:dyDescent="0.4">
      <c r="A3061" s="67">
        <v>134</v>
      </c>
      <c r="B3061" s="5" t="s">
        <v>215</v>
      </c>
      <c r="C3061" s="5">
        <v>2022</v>
      </c>
      <c r="D3061" s="5" t="s">
        <v>246</v>
      </c>
      <c r="E3061" s="5" t="s">
        <v>247</v>
      </c>
      <c r="F3061" s="60">
        <f>(F3058+F3059+F3060)/3</f>
        <v>0.28905938205039416</v>
      </c>
      <c r="G3061" s="61">
        <v>8848699</v>
      </c>
      <c r="H3061" s="61">
        <v>5.0243666777638651</v>
      </c>
      <c r="I3061" s="61">
        <v>95.733279772381593</v>
      </c>
      <c r="J3061" s="61">
        <v>-226939149.53600001</v>
      </c>
      <c r="K3061" s="61">
        <v>57.836302072536519</v>
      </c>
      <c r="L3061" s="61">
        <v>942.64990157953559</v>
      </c>
      <c r="M3061" s="61">
        <f>(M2946+M2900+M2854)/3</f>
        <v>25.875268667693614</v>
      </c>
      <c r="N3061" s="60">
        <v>43.920999999999999</v>
      </c>
    </row>
    <row r="3062" spans="1:14" x14ac:dyDescent="0.4">
      <c r="A3062" s="67">
        <v>135</v>
      </c>
      <c r="B3062" s="5" t="s">
        <v>216</v>
      </c>
      <c r="C3062" s="5">
        <v>2000</v>
      </c>
      <c r="D3062" s="5" t="s">
        <v>249</v>
      </c>
      <c r="E3062" s="5" t="s">
        <v>247</v>
      </c>
      <c r="F3062" s="60">
        <v>1.0028946522031521</v>
      </c>
      <c r="G3062" s="61">
        <v>102603</v>
      </c>
      <c r="H3062" s="61">
        <v>5.5681591339424159</v>
      </c>
      <c r="I3062" s="61">
        <f>(I2809+I2901+I2993)/3</f>
        <v>92.205096505186873</v>
      </c>
      <c r="J3062" s="61">
        <v>9212396.8719999995</v>
      </c>
      <c r="K3062" s="61">
        <v>52.817979027247894</v>
      </c>
      <c r="L3062" s="61">
        <v>1996.5155775804326</v>
      </c>
      <c r="M3062" s="61">
        <f>(M2901+M2809+M2993)/3</f>
        <v>43.042487409210139</v>
      </c>
      <c r="N3062" s="60">
        <v>23.012</v>
      </c>
    </row>
    <row r="3063" spans="1:14" x14ac:dyDescent="0.4">
      <c r="A3063" s="67">
        <v>135</v>
      </c>
      <c r="B3063" s="5" t="s">
        <v>216</v>
      </c>
      <c r="C3063" s="5">
        <v>2001</v>
      </c>
      <c r="D3063" s="5" t="s">
        <v>249</v>
      </c>
      <c r="E3063" s="5" t="s">
        <v>247</v>
      </c>
      <c r="F3063" s="60">
        <v>0.91754674934599367</v>
      </c>
      <c r="G3063" s="61">
        <v>103210</v>
      </c>
      <c r="H3063" s="61">
        <v>1.7583612305928682</v>
      </c>
      <c r="I3063" s="61">
        <f>(I2902+I2810+I2994)/3</f>
        <v>86.786989824447005</v>
      </c>
      <c r="J3063" s="61">
        <v>7628663.0060000001</v>
      </c>
      <c r="K3063" s="61">
        <v>58.231431149838031</v>
      </c>
      <c r="L3063" s="61">
        <v>1754.8418797262443</v>
      </c>
      <c r="M3063" s="61">
        <f>(M2902+M2810+M2994)/3</f>
        <v>45.177127785613798</v>
      </c>
      <c r="N3063" s="60">
        <v>23.041</v>
      </c>
    </row>
    <row r="3064" spans="1:14" x14ac:dyDescent="0.4">
      <c r="A3064" s="67">
        <v>135</v>
      </c>
      <c r="B3064" s="5" t="s">
        <v>216</v>
      </c>
      <c r="C3064" s="5">
        <v>2002</v>
      </c>
      <c r="D3064" s="5" t="s">
        <v>249</v>
      </c>
      <c r="E3064" s="5" t="s">
        <v>247</v>
      </c>
      <c r="F3064" s="60">
        <v>0.97973103155947738</v>
      </c>
      <c r="G3064" s="61">
        <v>103804</v>
      </c>
      <c r="H3064" s="61">
        <v>7.1894547818008476</v>
      </c>
      <c r="I3064" s="61">
        <f>(I2903+I2811+I2995)/3</f>
        <v>79.232207872839936</v>
      </c>
      <c r="J3064" s="61">
        <v>4692076.7680000002</v>
      </c>
      <c r="K3064" s="61">
        <v>73.514633838393351</v>
      </c>
      <c r="L3064" s="61">
        <v>1760.6670343002263</v>
      </c>
      <c r="M3064" s="61">
        <f>(M2811+M2903+M2995)/3</f>
        <v>45.86874372131475</v>
      </c>
      <c r="N3064" s="60">
        <v>23.068999999999999</v>
      </c>
    </row>
    <row r="3065" spans="1:14" x14ac:dyDescent="0.4">
      <c r="A3065" s="67">
        <v>135</v>
      </c>
      <c r="B3065" s="5" t="s">
        <v>216</v>
      </c>
      <c r="C3065" s="5">
        <v>2003</v>
      </c>
      <c r="D3065" s="5" t="s">
        <v>249</v>
      </c>
      <c r="E3065" s="5" t="s">
        <v>247</v>
      </c>
      <c r="F3065" s="60">
        <v>1.1828368930179101</v>
      </c>
      <c r="G3065" s="61">
        <v>104410</v>
      </c>
      <c r="H3065" s="61">
        <v>8.942937136118644</v>
      </c>
      <c r="I3065" s="61">
        <f>(I2789+I2812+I2973)/3</f>
        <v>89.258492373072258</v>
      </c>
      <c r="J3065" s="61">
        <v>182273.33059578601</v>
      </c>
      <c r="K3065" s="61">
        <v>76.072622497597024</v>
      </c>
      <c r="L3065" s="61">
        <v>1937.0423447514818</v>
      </c>
      <c r="M3065" s="61">
        <f>(M2812+M2904+M2996)/3</f>
        <v>47.217139738284793</v>
      </c>
      <c r="N3065" s="60">
        <v>23.097999999999999</v>
      </c>
    </row>
    <row r="3066" spans="1:14" x14ac:dyDescent="0.4">
      <c r="A3066" s="67">
        <v>135</v>
      </c>
      <c r="B3066" s="5" t="s">
        <v>216</v>
      </c>
      <c r="C3066" s="5">
        <v>2004</v>
      </c>
      <c r="D3066" s="5" t="s">
        <v>249</v>
      </c>
      <c r="E3066" s="5" t="s">
        <v>247</v>
      </c>
      <c r="F3066" s="60">
        <v>1.1177120225446513</v>
      </c>
      <c r="G3066" s="61">
        <v>105036</v>
      </c>
      <c r="H3066" s="61">
        <v>8.8911937423491878</v>
      </c>
      <c r="I3066" s="61">
        <f>(I2813+I2905+I2997)/3</f>
        <v>97.848734900399222</v>
      </c>
      <c r="J3066" s="61">
        <v>5533664.0401791399</v>
      </c>
      <c r="K3066" s="61">
        <v>76.181406654982325</v>
      </c>
      <c r="L3066" s="61">
        <v>2195.9863973430388</v>
      </c>
      <c r="M3066" s="61">
        <f>(M2905+M2997+M2813)/3</f>
        <v>48.468588181844758</v>
      </c>
      <c r="N3066" s="60">
        <v>23.126999999999999</v>
      </c>
    </row>
    <row r="3067" spans="1:14" x14ac:dyDescent="0.4">
      <c r="A3067" s="67">
        <v>135</v>
      </c>
      <c r="B3067" s="5" t="s">
        <v>216</v>
      </c>
      <c r="C3067" s="5">
        <v>2005</v>
      </c>
      <c r="D3067" s="5" t="s">
        <v>249</v>
      </c>
      <c r="E3067" s="5" t="s">
        <v>247</v>
      </c>
      <c r="F3067" s="60">
        <v>1.1095017655467516</v>
      </c>
      <c r="G3067" s="61">
        <v>105633</v>
      </c>
      <c r="H3067" s="61">
        <v>7.4544687665209324</v>
      </c>
      <c r="I3067" s="61">
        <f>(I2791+I2814+I2975)/3</f>
        <v>96.217507389394214</v>
      </c>
      <c r="J3067" s="61">
        <v>6005489.5324425697</v>
      </c>
      <c r="K3067" s="61">
        <v>74.709577818010047</v>
      </c>
      <c r="L3067" s="61">
        <v>2478.4270468674895</v>
      </c>
      <c r="M3067" s="61">
        <f>(M2814+M2906+M2998)/3</f>
        <v>50.710963701508696</v>
      </c>
      <c r="N3067" s="60">
        <v>23.155000000000001</v>
      </c>
    </row>
    <row r="3068" spans="1:14" x14ac:dyDescent="0.4">
      <c r="A3068" s="67">
        <v>135</v>
      </c>
      <c r="B3068" s="5" t="s">
        <v>216</v>
      </c>
      <c r="C3068" s="5">
        <v>2006</v>
      </c>
      <c r="D3068" s="5" t="s">
        <v>249</v>
      </c>
      <c r="E3068" s="5" t="s">
        <v>247</v>
      </c>
      <c r="F3068" s="60">
        <v>1.2703644410961485</v>
      </c>
      <c r="G3068" s="61">
        <v>106190</v>
      </c>
      <c r="H3068" s="61">
        <v>15.863219327360639</v>
      </c>
      <c r="I3068" s="61">
        <f>(I2976+I2815+I2792)/3</f>
        <v>93.411663071647595</v>
      </c>
      <c r="J3068" s="61">
        <v>10987468.9682818</v>
      </c>
      <c r="K3068" s="61">
        <v>66.480974597195441</v>
      </c>
      <c r="L3068" s="61">
        <v>2751.960282503177</v>
      </c>
      <c r="M3068" s="61">
        <f>(M2815+M2907+M2999)/3</f>
        <v>48.085817491758554</v>
      </c>
      <c r="N3068" s="60">
        <v>23.184000000000001</v>
      </c>
    </row>
    <row r="3069" spans="1:14" x14ac:dyDescent="0.4">
      <c r="A3069" s="67">
        <v>135</v>
      </c>
      <c r="B3069" s="5" t="s">
        <v>216</v>
      </c>
      <c r="C3069" s="5">
        <v>2007</v>
      </c>
      <c r="D3069" s="5" t="s">
        <v>249</v>
      </c>
      <c r="E3069" s="5" t="s">
        <v>247</v>
      </c>
      <c r="F3069" s="60">
        <v>1.1234269209850147</v>
      </c>
      <c r="G3069" s="61">
        <v>106638</v>
      </c>
      <c r="H3069" s="61">
        <v>1.5590233876852153</v>
      </c>
      <c r="I3069" s="61">
        <f>(I2816+I2908+I3000)/3</f>
        <v>93.476495756066825</v>
      </c>
      <c r="J3069" s="61">
        <v>17583867.202978801</v>
      </c>
      <c r="K3069" s="61">
        <v>70.441405213053315</v>
      </c>
      <c r="L3069" s="61">
        <v>2799.3681815189734</v>
      </c>
      <c r="M3069" s="61">
        <f>(M2908+M3000+M2816)/3</f>
        <v>47.804856447546591</v>
      </c>
      <c r="N3069" s="60">
        <v>23.227</v>
      </c>
    </row>
    <row r="3070" spans="1:14" x14ac:dyDescent="0.4">
      <c r="A3070" s="67">
        <v>135</v>
      </c>
      <c r="B3070" s="5" t="s">
        <v>216</v>
      </c>
      <c r="C3070" s="5">
        <v>2008</v>
      </c>
      <c r="D3070" s="5" t="s">
        <v>249</v>
      </c>
      <c r="E3070" s="5" t="s">
        <v>247</v>
      </c>
      <c r="F3070" s="60">
        <v>1.1904761904761905</v>
      </c>
      <c r="G3070" s="61">
        <v>106932</v>
      </c>
      <c r="H3070" s="61">
        <v>4.5443021717512124</v>
      </c>
      <c r="I3070" s="61">
        <f>(I2794+I2817+I2978)/3</f>
        <v>93.287842023282622</v>
      </c>
      <c r="J3070" s="61">
        <v>21517757.345239799</v>
      </c>
      <c r="K3070" s="61">
        <v>68.66244614435017</v>
      </c>
      <c r="L3070" s="61">
        <v>3221.080519168851</v>
      </c>
      <c r="M3070" s="61">
        <f>(M2909+M3001+M2817)/3</f>
        <v>48.109682928321774</v>
      </c>
      <c r="N3070" s="60">
        <v>23.280999999999999</v>
      </c>
    </row>
    <row r="3071" spans="1:14" x14ac:dyDescent="0.4">
      <c r="A3071" s="67">
        <v>135</v>
      </c>
      <c r="B3071" s="5" t="s">
        <v>216</v>
      </c>
      <c r="C3071" s="5">
        <v>2009</v>
      </c>
      <c r="D3071" s="5" t="s">
        <v>249</v>
      </c>
      <c r="E3071" s="5" t="s">
        <v>247</v>
      </c>
      <c r="F3071" s="60">
        <v>1.2889195848577615</v>
      </c>
      <c r="G3071" s="61">
        <v>107144</v>
      </c>
      <c r="H3071" s="61">
        <v>4.9743896430612438</v>
      </c>
      <c r="I3071" s="61">
        <f>(I2795+I2818+I2979)/3</f>
        <v>98.633130625600984</v>
      </c>
      <c r="J3071" s="61">
        <v>247006.48501414401</v>
      </c>
      <c r="K3071" s="61">
        <v>78.138860259498671</v>
      </c>
      <c r="L3071" s="61">
        <v>2915.4939038995194</v>
      </c>
      <c r="M3071" s="61">
        <f>(M2818+M2910+M3002)/3</f>
        <v>45.681522983417949</v>
      </c>
      <c r="N3071" s="60">
        <v>23.335000000000001</v>
      </c>
    </row>
    <row r="3072" spans="1:14" x14ac:dyDescent="0.4">
      <c r="A3072" s="67">
        <v>135</v>
      </c>
      <c r="B3072" s="5" t="s">
        <v>216</v>
      </c>
      <c r="C3072" s="5">
        <v>2010</v>
      </c>
      <c r="D3072" s="5" t="s">
        <v>249</v>
      </c>
      <c r="E3072" s="5" t="s">
        <v>247</v>
      </c>
      <c r="F3072" s="60">
        <v>1.0960766601789855</v>
      </c>
      <c r="G3072" s="61">
        <v>107383</v>
      </c>
      <c r="H3072" s="61">
        <v>7.740608783535194</v>
      </c>
      <c r="I3072" s="61">
        <v>100</v>
      </c>
      <c r="J3072" s="61">
        <v>4661006.00282213</v>
      </c>
      <c r="K3072" s="61">
        <v>73.189610424115287</v>
      </c>
      <c r="L3072" s="61">
        <v>3416.1106989893942</v>
      </c>
      <c r="M3072" s="61">
        <f>(M2819+M2911+M3003)/3</f>
        <v>48.876455144636573</v>
      </c>
      <c r="N3072" s="60">
        <v>23.388999999999999</v>
      </c>
    </row>
    <row r="3073" spans="1:14" x14ac:dyDescent="0.4">
      <c r="A3073" s="67">
        <v>135</v>
      </c>
      <c r="B3073" s="5" t="s">
        <v>216</v>
      </c>
      <c r="C3073" s="5">
        <v>2011</v>
      </c>
      <c r="D3073" s="5" t="s">
        <v>249</v>
      </c>
      <c r="E3073" s="5" t="s">
        <v>247</v>
      </c>
      <c r="F3073" s="60">
        <v>0.9980392339073143</v>
      </c>
      <c r="G3073" s="61">
        <v>107611</v>
      </c>
      <c r="H3073" s="61">
        <v>0.47690216748883074</v>
      </c>
      <c r="I3073" s="61">
        <f>(I2797+I2820+I2981)/3</f>
        <v>99.95964290579694</v>
      </c>
      <c r="J3073" s="61">
        <v>7641551.9580818098</v>
      </c>
      <c r="K3073" s="61">
        <v>78.783809246791392</v>
      </c>
      <c r="L3073" s="61">
        <v>3852.144461925815</v>
      </c>
      <c r="M3073" s="61">
        <f>(M2912+M3004+M2820)/3</f>
        <v>52.248551098697952</v>
      </c>
      <c r="N3073" s="60">
        <v>23.443000000000001</v>
      </c>
    </row>
    <row r="3074" spans="1:14" x14ac:dyDescent="0.4">
      <c r="A3074" s="67">
        <v>135</v>
      </c>
      <c r="B3074" s="5" t="s">
        <v>216</v>
      </c>
      <c r="C3074" s="5">
        <v>2012</v>
      </c>
      <c r="D3074" s="5" t="s">
        <v>249</v>
      </c>
      <c r="E3074" s="5" t="s">
        <v>247</v>
      </c>
      <c r="F3074" s="60">
        <v>1.0167252702275307</v>
      </c>
      <c r="G3074" s="61">
        <v>107502</v>
      </c>
      <c r="H3074" s="61">
        <v>4.1940692306182967</v>
      </c>
      <c r="I3074" s="61">
        <f>(I2798+I2821+I2982)/3</f>
        <v>100.10475891893229</v>
      </c>
      <c r="J3074" s="61">
        <v>-841513.97831633396</v>
      </c>
      <c r="K3074" s="61">
        <v>78.041441525229033</v>
      </c>
      <c r="L3074" s="61">
        <v>4378.5715282753736</v>
      </c>
      <c r="M3074" s="61">
        <f>(M2821+M3005+M2913)/3</f>
        <v>49.941294053656577</v>
      </c>
      <c r="N3074" s="60">
        <v>23.434999999999999</v>
      </c>
    </row>
    <row r="3075" spans="1:14" x14ac:dyDescent="0.4">
      <c r="A3075" s="67">
        <v>135</v>
      </c>
      <c r="B3075" s="5" t="s">
        <v>216</v>
      </c>
      <c r="C3075" s="5">
        <v>2013</v>
      </c>
      <c r="D3075" s="5" t="s">
        <v>249</v>
      </c>
      <c r="E3075" s="5" t="s">
        <v>247</v>
      </c>
      <c r="F3075" s="60">
        <v>1.0710717253872948</v>
      </c>
      <c r="G3075" s="61">
        <v>107089</v>
      </c>
      <c r="H3075" s="61">
        <v>-2.3714753252315148</v>
      </c>
      <c r="I3075" s="61">
        <f>(I2799+I2822+I2983)/3</f>
        <v>114.36719278304878</v>
      </c>
      <c r="J3075" s="61">
        <v>6269513.2900739703</v>
      </c>
      <c r="K3075" s="61">
        <v>82.94042217210513</v>
      </c>
      <c r="L3075" s="61">
        <v>4208.1878908323888</v>
      </c>
      <c r="M3075" s="61">
        <f>(M2822+M2914+M3006)/3</f>
        <v>53.018078427366049</v>
      </c>
      <c r="N3075" s="60">
        <v>23.382000000000001</v>
      </c>
    </row>
    <row r="3076" spans="1:14" x14ac:dyDescent="0.4">
      <c r="A3076" s="67">
        <v>135</v>
      </c>
      <c r="B3076" s="5" t="s">
        <v>216</v>
      </c>
      <c r="C3076" s="5">
        <v>2014</v>
      </c>
      <c r="D3076" s="5" t="s">
        <v>249</v>
      </c>
      <c r="E3076" s="5" t="s">
        <v>247</v>
      </c>
      <c r="F3076" s="60">
        <v>1.0635304709920657</v>
      </c>
      <c r="G3076" s="61">
        <v>106626</v>
      </c>
      <c r="H3076" s="61">
        <v>1.1776518969597305E-2</v>
      </c>
      <c r="I3076" s="61">
        <f>(I2823+I2800+I2984)/3</f>
        <v>223273.00937210853</v>
      </c>
      <c r="J3076" s="61">
        <v>13241447.4869655</v>
      </c>
      <c r="K3076" s="61">
        <v>74.920809581225313</v>
      </c>
      <c r="L3076" s="61">
        <v>4125.4254536342587</v>
      </c>
      <c r="M3076" s="61">
        <f>(M2915+M2823+M3007)/3</f>
        <v>51.929678040386399</v>
      </c>
      <c r="N3076" s="60">
        <v>23.327999999999999</v>
      </c>
    </row>
    <row r="3077" spans="1:14" x14ac:dyDescent="0.4">
      <c r="A3077" s="67">
        <v>135</v>
      </c>
      <c r="B3077" s="5" t="s">
        <v>216</v>
      </c>
      <c r="C3077" s="5">
        <v>2015</v>
      </c>
      <c r="D3077" s="5" t="s">
        <v>249</v>
      </c>
      <c r="E3077" s="5" t="s">
        <v>247</v>
      </c>
      <c r="F3077" s="60">
        <v>1.0356005352330337</v>
      </c>
      <c r="G3077" s="61">
        <v>106122</v>
      </c>
      <c r="H3077" s="61">
        <v>5.2833685833473538</v>
      </c>
      <c r="I3077" s="61">
        <f>(I2916+I2824+I3008)/3</f>
        <v>81.1769472292616</v>
      </c>
      <c r="J3077" s="61">
        <v>6349155.2799099404</v>
      </c>
      <c r="K3077" s="61">
        <v>81.451405104511963</v>
      </c>
      <c r="L3077" s="61">
        <v>4117.9310469420479</v>
      </c>
      <c r="M3077" s="61">
        <f>(M2801+M2939+M3054)/3</f>
        <v>23.336484078518932</v>
      </c>
      <c r="N3077" s="60">
        <v>23.274999999999999</v>
      </c>
    </row>
    <row r="3078" spans="1:14" x14ac:dyDescent="0.4">
      <c r="A3078" s="67">
        <v>135</v>
      </c>
      <c r="B3078" s="5" t="s">
        <v>216</v>
      </c>
      <c r="C3078" s="5">
        <v>2016</v>
      </c>
      <c r="D3078" s="5" t="s">
        <v>249</v>
      </c>
      <c r="E3078" s="5" t="s">
        <v>247</v>
      </c>
      <c r="F3078" s="60">
        <v>1.1721078074299716</v>
      </c>
      <c r="G3078" s="61">
        <v>105707</v>
      </c>
      <c r="H3078" s="61">
        <v>3.0549572316622431</v>
      </c>
      <c r="I3078" s="61">
        <f>(I2986+I2802+I2825)/3</f>
        <v>96.973498433848306</v>
      </c>
      <c r="J3078" s="61">
        <v>16625145.100007899</v>
      </c>
      <c r="K3078" s="61">
        <v>84.947735333612343</v>
      </c>
      <c r="L3078" s="61">
        <v>3978.4376856148415</v>
      </c>
      <c r="M3078" s="61">
        <f>(M2802+M2940+M3055)/3</f>
        <v>24.211508687222164</v>
      </c>
      <c r="N3078" s="60">
        <v>23.222000000000001</v>
      </c>
    </row>
    <row r="3079" spans="1:14" x14ac:dyDescent="0.4">
      <c r="A3079" s="67">
        <v>135</v>
      </c>
      <c r="B3079" s="5" t="s">
        <v>216</v>
      </c>
      <c r="C3079" s="5">
        <v>2017</v>
      </c>
      <c r="D3079" s="5" t="s">
        <v>249</v>
      </c>
      <c r="E3079" s="5" t="s">
        <v>247</v>
      </c>
      <c r="F3079" s="60">
        <v>1.2607313949627663</v>
      </c>
      <c r="G3079" s="61">
        <v>105415</v>
      </c>
      <c r="H3079" s="61">
        <v>5.6138394807835823</v>
      </c>
      <c r="I3079" s="61">
        <f>(I2918+I2826+I3010)/3</f>
        <v>86.248995489437789</v>
      </c>
      <c r="J3079" s="61">
        <v>-15671794.450386699</v>
      </c>
      <c r="K3079" s="61">
        <v>87.96748173594122</v>
      </c>
      <c r="L3079" s="61">
        <v>4367.2566033984403</v>
      </c>
      <c r="M3079" s="61">
        <f>(M3010+M2826+M2918)/3</f>
        <v>50.924093254328568</v>
      </c>
      <c r="N3079" s="60">
        <v>23.169</v>
      </c>
    </row>
    <row r="3080" spans="1:14" x14ac:dyDescent="0.4">
      <c r="A3080" s="67">
        <v>135</v>
      </c>
      <c r="B3080" s="5" t="s">
        <v>216</v>
      </c>
      <c r="C3080" s="5">
        <v>2018</v>
      </c>
      <c r="D3080" s="5" t="s">
        <v>249</v>
      </c>
      <c r="E3080" s="5" t="s">
        <v>247</v>
      </c>
      <c r="F3080" s="60">
        <v>1.2762719923918211</v>
      </c>
      <c r="G3080" s="61">
        <v>105150</v>
      </c>
      <c r="H3080" s="61">
        <v>5.1398703881786929</v>
      </c>
      <c r="I3080" s="61">
        <f>(I2827+I2804+I2988)/3</f>
        <v>97.588827792880693</v>
      </c>
      <c r="J3080" s="61">
        <v>23210808.8977197</v>
      </c>
      <c r="K3080" s="61">
        <v>87.59477360622661</v>
      </c>
      <c r="L3080" s="61">
        <v>4649.6133009497498</v>
      </c>
      <c r="M3080" s="61">
        <f>(M2919+M2827+M3011)/3</f>
        <v>55.048779492188366</v>
      </c>
      <c r="N3080" s="60">
        <v>23.131</v>
      </c>
    </row>
    <row r="3081" spans="1:14" x14ac:dyDescent="0.4">
      <c r="A3081" s="67">
        <v>135</v>
      </c>
      <c r="B3081" s="5" t="s">
        <v>216</v>
      </c>
      <c r="C3081" s="5">
        <v>2019</v>
      </c>
      <c r="D3081" s="5" t="s">
        <v>249</v>
      </c>
      <c r="E3081" s="5" t="s">
        <v>247</v>
      </c>
      <c r="F3081" s="60">
        <v>1.538813350992368</v>
      </c>
      <c r="G3081" s="61">
        <v>104951</v>
      </c>
      <c r="H3081" s="61">
        <v>7.7037305942631065</v>
      </c>
      <c r="I3081" s="61">
        <f>(I2805+I2989+I2828)/3</f>
        <v>99.081163740498212</v>
      </c>
      <c r="J3081" s="61">
        <v>-6108376.8248450803</v>
      </c>
      <c r="K3081" s="61">
        <v>87.165447193607392</v>
      </c>
      <c r="L3081" s="61">
        <v>4878.9786860408703</v>
      </c>
      <c r="M3081" s="61">
        <f>(M2805+M2943+M3058)/3</f>
        <v>26.982207338332302</v>
      </c>
      <c r="N3081" s="60">
        <v>23.106999999999999</v>
      </c>
    </row>
    <row r="3082" spans="1:14" x14ac:dyDescent="0.4">
      <c r="A3082" s="67">
        <v>135</v>
      </c>
      <c r="B3082" s="5" t="s">
        <v>216</v>
      </c>
      <c r="C3082" s="5">
        <v>2020</v>
      </c>
      <c r="D3082" s="5" t="s">
        <v>249</v>
      </c>
      <c r="E3082" s="5" t="s">
        <v>247</v>
      </c>
      <c r="F3082" s="60">
        <v>1.1220476181427785</v>
      </c>
      <c r="G3082" s="61">
        <v>105254</v>
      </c>
      <c r="H3082" s="61">
        <v>-4.1980688031458868</v>
      </c>
      <c r="I3082" s="61">
        <f>(I2829+I2806+I2990)/3</f>
        <v>98.294254155275937</v>
      </c>
      <c r="J3082" s="61">
        <v>3824444.9111902202</v>
      </c>
      <c r="K3082" s="61">
        <v>85.534022886695155</v>
      </c>
      <c r="L3082" s="61">
        <v>4605.9708411913671</v>
      </c>
      <c r="M3082" s="61">
        <f>(M2806+M2944+M3059)/3</f>
        <v>24.55557553185136</v>
      </c>
      <c r="N3082" s="60">
        <v>23.099</v>
      </c>
    </row>
    <row r="3083" spans="1:14" x14ac:dyDescent="0.4">
      <c r="A3083" s="67">
        <v>135</v>
      </c>
      <c r="B3083" s="5" t="s">
        <v>216</v>
      </c>
      <c r="C3083" s="5">
        <v>2021</v>
      </c>
      <c r="D3083" s="5" t="s">
        <v>249</v>
      </c>
      <c r="E3083" s="5" t="s">
        <v>247</v>
      </c>
      <c r="F3083" s="60">
        <f>(F3080+F3081+F3082)/3</f>
        <v>1.3123776538423226</v>
      </c>
      <c r="G3083" s="61">
        <v>106017</v>
      </c>
      <c r="H3083" s="61">
        <v>-1.9462117932209111</v>
      </c>
      <c r="I3083" s="61">
        <f>(I2830+I2922+I3014)/3</f>
        <v>84.528297165117564</v>
      </c>
      <c r="J3083" s="61">
        <v>3804038.1415161202</v>
      </c>
      <c r="K3083" s="61">
        <v>73.367469327190975</v>
      </c>
      <c r="L3083" s="61">
        <v>4425.9714919851622</v>
      </c>
      <c r="M3083" s="61">
        <f>(M2807+M2945+M3060)/3</f>
        <v>24.40380816256523</v>
      </c>
      <c r="N3083" s="60">
        <v>23.103999999999999</v>
      </c>
    </row>
    <row r="3084" spans="1:14" x14ac:dyDescent="0.4">
      <c r="A3084" s="67">
        <v>135</v>
      </c>
      <c r="B3084" s="5" t="s">
        <v>216</v>
      </c>
      <c r="C3084" s="5">
        <v>2022</v>
      </c>
      <c r="D3084" s="5" t="s">
        <v>249</v>
      </c>
      <c r="E3084" s="5" t="s">
        <v>247</v>
      </c>
      <c r="F3084" s="60">
        <f>(F3081+F3082+F3083)/3</f>
        <v>1.3244128743258232</v>
      </c>
      <c r="G3084" s="61">
        <v>106858</v>
      </c>
      <c r="H3084" s="61">
        <f>(H2923+H2831+H3015)/3</f>
        <v>17.791134179826329</v>
      </c>
      <c r="I3084" s="61">
        <f>(I2923+I2831+I3015)/3</f>
        <v>90.464240738457022</v>
      </c>
      <c r="J3084" s="61">
        <v>7492007.0835924596</v>
      </c>
      <c r="K3084" s="61">
        <f>(K2831+K2923+K3015)/3</f>
        <v>114.84350800321378</v>
      </c>
      <c r="L3084" s="61">
        <f>(L2831+L2923+L3015)/3</f>
        <v>6511.7540666112718</v>
      </c>
      <c r="M3084" s="61">
        <f>(M2808+M2946+M3061)/3</f>
        <v>24.47631417170355</v>
      </c>
      <c r="N3084" s="60">
        <v>23.125</v>
      </c>
    </row>
    <row r="3085" spans="1:14" hidden="1" x14ac:dyDescent="0.4">
      <c r="A3085" s="36">
        <v>136</v>
      </c>
      <c r="B3085" s="5" t="s">
        <v>217</v>
      </c>
      <c r="C3085" s="5">
        <v>2000</v>
      </c>
      <c r="D3085" s="5" t="s">
        <v>251</v>
      </c>
      <c r="E3085" s="5" t="s">
        <v>247</v>
      </c>
      <c r="F3085" s="60">
        <v>7.6598686536511327</v>
      </c>
      <c r="G3085" s="61">
        <v>1332203</v>
      </c>
      <c r="H3085" s="61">
        <v>12.04315306427921</v>
      </c>
      <c r="I3085" s="61">
        <v>72.651117879548195</v>
      </c>
      <c r="J3085" s="61">
        <v>679500035.95354199</v>
      </c>
      <c r="K3085" s="61">
        <f>(K2579+K2487+K2464)/3</f>
        <v>68.766814071414018</v>
      </c>
      <c r="L3085" s="61">
        <v>6120.9427038970607</v>
      </c>
      <c r="M3085" s="61">
        <v>58.514851485148526</v>
      </c>
      <c r="N3085" s="60">
        <v>55.905000000000001</v>
      </c>
    </row>
    <row r="3086" spans="1:14" hidden="1" x14ac:dyDescent="0.4">
      <c r="A3086" s="36">
        <v>136</v>
      </c>
      <c r="B3086" s="5" t="s">
        <v>217</v>
      </c>
      <c r="C3086" s="5">
        <v>2001</v>
      </c>
      <c r="D3086" s="5" t="s">
        <v>251</v>
      </c>
      <c r="E3086" s="5" t="s">
        <v>247</v>
      </c>
      <c r="F3086" s="60">
        <v>8.6806263713359133</v>
      </c>
      <c r="G3086" s="61">
        <v>1338567</v>
      </c>
      <c r="H3086" s="61">
        <v>2.7939476347862211</v>
      </c>
      <c r="I3086" s="61">
        <v>76.770197619787297</v>
      </c>
      <c r="J3086" s="61">
        <v>834900044.583722</v>
      </c>
      <c r="K3086" s="61">
        <f>(K2580+K2488+K2465)/3</f>
        <v>70.152624926509063</v>
      </c>
      <c r="L3086" s="61">
        <v>6592.7766479534121</v>
      </c>
      <c r="M3086" s="61">
        <v>58.623619371282928</v>
      </c>
      <c r="N3086" s="60">
        <v>55.718000000000004</v>
      </c>
    </row>
    <row r="3087" spans="1:14" hidden="1" x14ac:dyDescent="0.4">
      <c r="A3087" s="36">
        <v>136</v>
      </c>
      <c r="B3087" s="5" t="s">
        <v>217</v>
      </c>
      <c r="C3087" s="5">
        <v>2002</v>
      </c>
      <c r="D3087" s="5" t="s">
        <v>251</v>
      </c>
      <c r="E3087" s="5" t="s">
        <v>247</v>
      </c>
      <c r="F3087" s="60">
        <v>9.4168194691685674</v>
      </c>
      <c r="G3087" s="61">
        <v>1345964</v>
      </c>
      <c r="H3087" s="61">
        <v>-5.1925349166865686</v>
      </c>
      <c r="I3087" s="61">
        <v>78.7170386825902</v>
      </c>
      <c r="J3087" s="61">
        <v>1007800000</v>
      </c>
      <c r="K3087" s="61">
        <f>(K2489+K2581+K2466)/3</f>
        <v>68.924250199383607</v>
      </c>
      <c r="L3087" s="61">
        <v>6692.804355045123</v>
      </c>
      <c r="M3087" s="61">
        <v>60.719754977029098</v>
      </c>
      <c r="N3087" s="60">
        <v>55.53</v>
      </c>
    </row>
    <row r="3088" spans="1:14" hidden="1" x14ac:dyDescent="0.4">
      <c r="A3088" s="36">
        <v>136</v>
      </c>
      <c r="B3088" s="5" t="s">
        <v>217</v>
      </c>
      <c r="C3088" s="5">
        <v>2003</v>
      </c>
      <c r="D3088" s="5" t="s">
        <v>251</v>
      </c>
      <c r="E3088" s="5" t="s">
        <v>247</v>
      </c>
      <c r="F3088" s="60">
        <v>11.412155313295131</v>
      </c>
      <c r="G3088" s="61">
        <v>1353548</v>
      </c>
      <c r="H3088" s="61">
        <v>10.478561428314066</v>
      </c>
      <c r="I3088" s="61">
        <v>77.383765686359098</v>
      </c>
      <c r="J3088" s="61">
        <v>808300000</v>
      </c>
      <c r="K3088" s="61">
        <f>(K2582+K2490+K2467)/3</f>
        <v>72.058557239374863</v>
      </c>
      <c r="L3088" s="61">
        <v>8352.4631576185511</v>
      </c>
      <c r="M3088" s="61">
        <v>68.321358589157427</v>
      </c>
      <c r="N3088" s="60">
        <v>55.343000000000004</v>
      </c>
    </row>
    <row r="3089" spans="1:14" hidden="1" x14ac:dyDescent="0.4">
      <c r="A3089" s="36">
        <v>136</v>
      </c>
      <c r="B3089" s="5" t="s">
        <v>217</v>
      </c>
      <c r="C3089" s="5">
        <v>2004</v>
      </c>
      <c r="D3089" s="5" t="s">
        <v>251</v>
      </c>
      <c r="E3089" s="5" t="s">
        <v>247</v>
      </c>
      <c r="F3089" s="60">
        <v>11.825103660668894</v>
      </c>
      <c r="G3089" s="61">
        <v>1361172</v>
      </c>
      <c r="H3089" s="61">
        <v>8.884224704530169</v>
      </c>
      <c r="I3089" s="61">
        <v>76.001008878333707</v>
      </c>
      <c r="J3089" s="61">
        <v>998100000</v>
      </c>
      <c r="K3089" s="61">
        <f>(K2583+K2491+K2468)/3</f>
        <v>75.360568842280529</v>
      </c>
      <c r="L3089" s="61">
        <v>9756.5003710298206</v>
      </c>
      <c r="M3089" s="61">
        <v>68.761904761904759</v>
      </c>
      <c r="N3089" s="60">
        <v>55.155000000000001</v>
      </c>
    </row>
    <row r="3090" spans="1:14" hidden="1" x14ac:dyDescent="0.4">
      <c r="A3090" s="36">
        <v>136</v>
      </c>
      <c r="B3090" s="5" t="s">
        <v>217</v>
      </c>
      <c r="C3090" s="5">
        <v>2005</v>
      </c>
      <c r="D3090" s="5" t="s">
        <v>251</v>
      </c>
      <c r="E3090" s="5" t="s">
        <v>247</v>
      </c>
      <c r="F3090" s="60">
        <v>12.84078666252762</v>
      </c>
      <c r="G3090" s="61">
        <v>1369075</v>
      </c>
      <c r="H3090" s="61">
        <v>13.321425716169159</v>
      </c>
      <c r="I3090" s="61">
        <v>77.300494825578099</v>
      </c>
      <c r="J3090" s="61">
        <v>939700000</v>
      </c>
      <c r="K3090" s="61">
        <f>(K2584+K2492+K2469)/3</f>
        <v>78.686715588151912</v>
      </c>
      <c r="L3090" s="61">
        <v>11673.781540367449</v>
      </c>
      <c r="M3090" s="61">
        <v>66.818700114025091</v>
      </c>
      <c r="N3090" s="60">
        <v>54.966999999999999</v>
      </c>
    </row>
    <row r="3091" spans="1:14" hidden="1" x14ac:dyDescent="0.4">
      <c r="A3091" s="36">
        <v>136</v>
      </c>
      <c r="B3091" s="5" t="s">
        <v>217</v>
      </c>
      <c r="C3091" s="5">
        <v>2006</v>
      </c>
      <c r="D3091" s="5" t="s">
        <v>251</v>
      </c>
      <c r="E3091" s="5" t="s">
        <v>247</v>
      </c>
      <c r="F3091" s="60">
        <v>14.56483642102404</v>
      </c>
      <c r="G3091" s="61">
        <v>1376919</v>
      </c>
      <c r="H3091" s="61">
        <v>1.7292126588432666</v>
      </c>
      <c r="I3091" s="61">
        <v>80.443246222234606</v>
      </c>
      <c r="J3091" s="61">
        <v>882700000</v>
      </c>
      <c r="K3091" s="61">
        <f>(K2585+K2493+K2470)/3</f>
        <v>83.399716463244303</v>
      </c>
      <c r="L3091" s="61">
        <v>13340.916273498038</v>
      </c>
      <c r="M3091" s="61">
        <v>71.399176954732511</v>
      </c>
      <c r="N3091" s="60">
        <v>54.779000000000003</v>
      </c>
    </row>
    <row r="3092" spans="1:14" hidden="1" x14ac:dyDescent="0.4">
      <c r="A3092" s="36">
        <v>136</v>
      </c>
      <c r="B3092" s="5" t="s">
        <v>217</v>
      </c>
      <c r="C3092" s="5">
        <v>2007</v>
      </c>
      <c r="D3092" s="5" t="s">
        <v>251</v>
      </c>
      <c r="E3092" s="5" t="s">
        <v>247</v>
      </c>
      <c r="F3092" s="60">
        <v>14.792675943650663</v>
      </c>
      <c r="G3092" s="61">
        <v>1384861</v>
      </c>
      <c r="H3092" s="61">
        <v>12.751850287605109</v>
      </c>
      <c r="I3092" s="61">
        <v>81.889942496179799</v>
      </c>
      <c r="J3092" s="61">
        <v>830000000</v>
      </c>
      <c r="K3092" s="61">
        <f>(K2586+K2494+K2471)/3</f>
        <v>84.827520914728936</v>
      </c>
      <c r="L3092" s="61">
        <v>15627.286817908231</v>
      </c>
      <c r="M3092" s="61">
        <v>61.38568129330254</v>
      </c>
      <c r="N3092" s="60">
        <v>54.59</v>
      </c>
    </row>
    <row r="3093" spans="1:14" hidden="1" x14ac:dyDescent="0.4">
      <c r="A3093" s="36">
        <v>136</v>
      </c>
      <c r="B3093" s="5" t="s">
        <v>217</v>
      </c>
      <c r="C3093" s="5">
        <v>2008</v>
      </c>
      <c r="D3093" s="5" t="s">
        <v>251</v>
      </c>
      <c r="E3093" s="5" t="s">
        <v>247</v>
      </c>
      <c r="F3093" s="60">
        <v>14.368220056964264</v>
      </c>
      <c r="G3093" s="61">
        <v>1392803</v>
      </c>
      <c r="H3093" s="61">
        <v>23.792521003188966</v>
      </c>
      <c r="I3093" s="61">
        <v>86.779506969358906</v>
      </c>
      <c r="J3093" s="61">
        <v>2800800000</v>
      </c>
      <c r="K3093" s="61">
        <f>(K2587+K2495+K2472)/3</f>
        <v>83.570099510429017</v>
      </c>
      <c r="L3093" s="61">
        <v>20011.148274049716</v>
      </c>
      <c r="M3093" s="61">
        <v>61.031119368323274</v>
      </c>
      <c r="N3093" s="60">
        <v>54.402000000000001</v>
      </c>
    </row>
    <row r="3094" spans="1:14" hidden="1" x14ac:dyDescent="0.4">
      <c r="A3094" s="36">
        <v>136</v>
      </c>
      <c r="B3094" s="5" t="s">
        <v>217</v>
      </c>
      <c r="C3094" s="5">
        <v>2009</v>
      </c>
      <c r="D3094" s="5" t="s">
        <v>251</v>
      </c>
      <c r="E3094" s="5" t="s">
        <v>247</v>
      </c>
      <c r="F3094" s="60">
        <v>13.581446069807757</v>
      </c>
      <c r="G3094" s="61">
        <v>1401191</v>
      </c>
      <c r="H3094" s="61">
        <v>-27.631792049927824</v>
      </c>
      <c r="I3094" s="61">
        <v>94.830549600014606</v>
      </c>
      <c r="J3094" s="61">
        <v>709100000</v>
      </c>
      <c r="K3094" s="61">
        <f>(K2588+K2496+K2473)/3</f>
        <v>74.491777284865691</v>
      </c>
      <c r="L3094" s="61">
        <v>13682.763610029975</v>
      </c>
      <c r="M3094" s="61">
        <v>62.964799206742683</v>
      </c>
      <c r="N3094" s="60">
        <v>54.213000000000001</v>
      </c>
    </row>
    <row r="3095" spans="1:14" hidden="1" x14ac:dyDescent="0.4">
      <c r="A3095" s="36">
        <v>136</v>
      </c>
      <c r="B3095" s="5" t="s">
        <v>217</v>
      </c>
      <c r="C3095" s="5">
        <v>2010</v>
      </c>
      <c r="D3095" s="5" t="s">
        <v>251</v>
      </c>
      <c r="E3095" s="5" t="s">
        <v>247</v>
      </c>
      <c r="F3095" s="60">
        <v>15.204609528779775</v>
      </c>
      <c r="G3095" s="61">
        <v>1410296</v>
      </c>
      <c r="H3095" s="61">
        <v>12.733336125746192</v>
      </c>
      <c r="I3095" s="61">
        <v>100</v>
      </c>
      <c r="J3095" s="61">
        <v>549400000</v>
      </c>
      <c r="K3095" s="61">
        <f>(K2589+K2497+K2474)/3</f>
        <v>79.484427791787823</v>
      </c>
      <c r="L3095" s="61">
        <v>15711.558705551332</v>
      </c>
      <c r="M3095" s="61">
        <v>64.861235452103855</v>
      </c>
      <c r="N3095" s="60">
        <v>54.024999999999999</v>
      </c>
    </row>
    <row r="3096" spans="1:14" hidden="1" x14ac:dyDescent="0.4">
      <c r="A3096" s="36">
        <v>136</v>
      </c>
      <c r="B3096" s="5" t="s">
        <v>217</v>
      </c>
      <c r="C3096" s="5">
        <v>2011</v>
      </c>
      <c r="D3096" s="5" t="s">
        <v>251</v>
      </c>
      <c r="E3096" s="5" t="s">
        <v>247</v>
      </c>
      <c r="F3096" s="60">
        <v>15.663863889240996</v>
      </c>
      <c r="G3096" s="61">
        <v>1420020</v>
      </c>
      <c r="H3096" s="61">
        <v>15.729703251458105</v>
      </c>
      <c r="I3096" s="61">
        <v>98.704892565448205</v>
      </c>
      <c r="J3096" s="61">
        <v>41047454.457020298</v>
      </c>
      <c r="K3096" s="61">
        <f>(K2590+K2498+K2475)/3</f>
        <v>86.575216396663279</v>
      </c>
      <c r="L3096" s="61">
        <v>17910.319154168017</v>
      </c>
      <c r="M3096" s="61">
        <v>68.120503597122308</v>
      </c>
      <c r="N3096" s="60">
        <v>53.835999999999999</v>
      </c>
    </row>
    <row r="3097" spans="1:14" hidden="1" x14ac:dyDescent="0.4">
      <c r="A3097" s="36">
        <v>136</v>
      </c>
      <c r="B3097" s="5" t="s">
        <v>217</v>
      </c>
      <c r="C3097" s="5">
        <v>2012</v>
      </c>
      <c r="D3097" s="5" t="s">
        <v>251</v>
      </c>
      <c r="E3097" s="5" t="s">
        <v>247</v>
      </c>
      <c r="F3097" s="60">
        <v>15.029044790289554</v>
      </c>
      <c r="G3097" s="61">
        <v>1430377</v>
      </c>
      <c r="H3097" s="61">
        <v>0.34484256057301366</v>
      </c>
      <c r="I3097" s="61">
        <v>107.316550944128</v>
      </c>
      <c r="J3097" s="61">
        <v>-1904347649.2578001</v>
      </c>
      <c r="K3097" s="61">
        <f>(K2591+K2499+K2476)/3</f>
        <v>88.37864066342739</v>
      </c>
      <c r="L3097" s="61">
        <v>19110.053895080589</v>
      </c>
      <c r="M3097" s="61">
        <v>64.745916515426501</v>
      </c>
      <c r="N3097" s="60">
        <v>53.670999999999999</v>
      </c>
    </row>
    <row r="3098" spans="1:14" hidden="1" x14ac:dyDescent="0.4">
      <c r="A3098" s="36">
        <v>136</v>
      </c>
      <c r="B3098" s="5" t="s">
        <v>217</v>
      </c>
      <c r="C3098" s="5">
        <v>2013</v>
      </c>
      <c r="D3098" s="5" t="s">
        <v>251</v>
      </c>
      <c r="E3098" s="5" t="s">
        <v>247</v>
      </c>
      <c r="F3098" s="60">
        <v>15.399356853370758</v>
      </c>
      <c r="G3098" s="61">
        <v>1440729</v>
      </c>
      <c r="H3098" s="61">
        <v>1.6537753436678599</v>
      </c>
      <c r="I3098" s="61">
        <v>111.209956266097</v>
      </c>
      <c r="J3098" s="61">
        <v>-1129966025.63165</v>
      </c>
      <c r="K3098" s="61">
        <f>(K2592+K2500+K2477)/3</f>
        <v>88.567346399095825</v>
      </c>
      <c r="L3098" s="61">
        <v>19927.403904699771</v>
      </c>
      <c r="M3098" s="61">
        <v>64.83660130718954</v>
      </c>
      <c r="N3098" s="60">
        <v>53.53</v>
      </c>
    </row>
    <row r="3099" spans="1:14" hidden="1" x14ac:dyDescent="0.4">
      <c r="A3099" s="36">
        <v>136</v>
      </c>
      <c r="B3099" s="5" t="s">
        <v>217</v>
      </c>
      <c r="C3099" s="5">
        <v>2014</v>
      </c>
      <c r="D3099" s="5" t="s">
        <v>251</v>
      </c>
      <c r="E3099" s="5" t="s">
        <v>247</v>
      </c>
      <c r="F3099" s="60">
        <v>15.175289057884648</v>
      </c>
      <c r="G3099" s="61">
        <v>1450661</v>
      </c>
      <c r="H3099" s="61">
        <v>-0.91606585950462716</v>
      </c>
      <c r="I3099" s="61">
        <v>117.234235706352</v>
      </c>
      <c r="J3099" s="61">
        <v>661413505.43736994</v>
      </c>
      <c r="K3099" s="61">
        <f>(K2593+K2501+K2478)/3</f>
        <v>87.324917079245608</v>
      </c>
      <c r="L3099" s="61">
        <v>20473.404028044988</v>
      </c>
      <c r="M3099" s="61">
        <v>62.128392934080125</v>
      </c>
      <c r="N3099" s="60">
        <v>53.412999999999997</v>
      </c>
    </row>
    <row r="3100" spans="1:14" hidden="1" x14ac:dyDescent="0.4">
      <c r="A3100" s="36">
        <v>136</v>
      </c>
      <c r="B3100" s="5" t="s">
        <v>217</v>
      </c>
      <c r="C3100" s="5">
        <v>2015</v>
      </c>
      <c r="D3100" s="5" t="s">
        <v>251</v>
      </c>
      <c r="E3100" s="5" t="s">
        <v>247</v>
      </c>
      <c r="F3100" s="60">
        <v>14.59453203276041</v>
      </c>
      <c r="G3100" s="61">
        <v>1460177</v>
      </c>
      <c r="H3100" s="61">
        <v>-8.7335969775716649</v>
      </c>
      <c r="I3100" s="61">
        <v>131.07904037222499</v>
      </c>
      <c r="J3100" s="61">
        <v>176829744.888446</v>
      </c>
      <c r="K3100" s="61">
        <f>(K2594+K2479+K2502)/3</f>
        <v>82.244216936063211</v>
      </c>
      <c r="L3100" s="61">
        <v>18508.770502876036</v>
      </c>
      <c r="M3100" s="61">
        <f>(M2594+M2502+M2479)/3</f>
        <v>56.266566260167714</v>
      </c>
      <c r="N3100" s="60">
        <v>53.319000000000003</v>
      </c>
    </row>
    <row r="3101" spans="1:14" hidden="1" x14ac:dyDescent="0.4">
      <c r="A3101" s="36">
        <v>136</v>
      </c>
      <c r="B3101" s="5" t="s">
        <v>217</v>
      </c>
      <c r="C3101" s="5">
        <v>2016</v>
      </c>
      <c r="D3101" s="5" t="s">
        <v>251</v>
      </c>
      <c r="E3101" s="5" t="s">
        <v>247</v>
      </c>
      <c r="F3101" s="60">
        <v>12.448939312475753</v>
      </c>
      <c r="G3101" s="61">
        <v>1469330</v>
      </c>
      <c r="H3101" s="61">
        <v>-0.74153198089000227</v>
      </c>
      <c r="I3101" s="61">
        <v>129.36882560611301</v>
      </c>
      <c r="J3101" s="61">
        <v>-23598182.380677</v>
      </c>
      <c r="K3101" s="61">
        <f>(K2595+K2503+K2480)/3</f>
        <v>78.449013129042626</v>
      </c>
      <c r="L3101" s="61">
        <v>16139.105257595025</v>
      </c>
      <c r="M3101" s="61">
        <f>(M2595+M2480+M2503)/3</f>
        <v>55.676127901900628</v>
      </c>
      <c r="N3101" s="60">
        <v>53.25</v>
      </c>
    </row>
    <row r="3102" spans="1:14" hidden="1" x14ac:dyDescent="0.4">
      <c r="A3102" s="36">
        <v>136</v>
      </c>
      <c r="B3102" s="5" t="s">
        <v>217</v>
      </c>
      <c r="C3102" s="5">
        <v>2017</v>
      </c>
      <c r="D3102" s="5" t="s">
        <v>251</v>
      </c>
      <c r="E3102" s="5" t="s">
        <v>247</v>
      </c>
      <c r="F3102" s="60">
        <v>12.325587529343498</v>
      </c>
      <c r="G3102" s="61">
        <v>1478607</v>
      </c>
      <c r="H3102" s="61">
        <v>8.2136461365143703</v>
      </c>
      <c r="I3102" s="61">
        <v>126.519139326244</v>
      </c>
      <c r="J3102" s="61">
        <v>-470882577.73977</v>
      </c>
      <c r="K3102" s="61">
        <f>(K2596+K2504+K2481)/3</f>
        <v>80.155018397476894</v>
      </c>
      <c r="L3102" s="61">
        <v>16258.748929143767</v>
      </c>
      <c r="M3102" s="61">
        <f>(M2596+M2504+M2481)/3</f>
        <v>55.539664834329066</v>
      </c>
      <c r="N3102" s="60">
        <v>53.204999999999998</v>
      </c>
    </row>
    <row r="3103" spans="1:14" hidden="1" x14ac:dyDescent="0.4">
      <c r="A3103" s="36">
        <v>136</v>
      </c>
      <c r="B3103" s="5" t="s">
        <v>217</v>
      </c>
      <c r="C3103" s="5">
        <v>2018</v>
      </c>
      <c r="D3103" s="5" t="s">
        <v>251</v>
      </c>
      <c r="E3103" s="5" t="s">
        <v>247</v>
      </c>
      <c r="F3103" s="60">
        <v>11.805405563467755</v>
      </c>
      <c r="G3103" s="61">
        <v>1504709</v>
      </c>
      <c r="H3103" s="61">
        <v>2.6870273841212509</v>
      </c>
      <c r="I3103" s="61">
        <v>124.69042039291899</v>
      </c>
      <c r="J3103" s="61">
        <v>-700185701.19998395</v>
      </c>
      <c r="K3103" s="61">
        <f>(K2597+K2505+K2482)/3</f>
        <v>80.088236140371805</v>
      </c>
      <c r="L3103" s="61">
        <v>16328.126892569479</v>
      </c>
      <c r="M3103" s="61">
        <f>(M2597+M2505+M2482)/3</f>
        <v>55.827452998799139</v>
      </c>
      <c r="N3103" s="60">
        <v>53.183999999999997</v>
      </c>
    </row>
    <row r="3104" spans="1:14" hidden="1" x14ac:dyDescent="0.4">
      <c r="A3104" s="36">
        <v>136</v>
      </c>
      <c r="B3104" s="5" t="s">
        <v>217</v>
      </c>
      <c r="C3104" s="5">
        <v>2019</v>
      </c>
      <c r="D3104" s="5" t="s">
        <v>251</v>
      </c>
      <c r="E3104" s="5" t="s">
        <v>247</v>
      </c>
      <c r="F3104" s="60">
        <v>11.313032293719221</v>
      </c>
      <c r="G3104" s="61">
        <v>1519955</v>
      </c>
      <c r="H3104" s="61">
        <v>-3.8122615074453137</v>
      </c>
      <c r="I3104" s="61">
        <v>126.774250633685</v>
      </c>
      <c r="J3104" s="61">
        <v>183972765.263861</v>
      </c>
      <c r="K3104" s="61">
        <f>(K2598+K2483+K2506)/3</f>
        <v>78.249208666128922</v>
      </c>
      <c r="L3104" s="61">
        <v>15642.406719057588</v>
      </c>
      <c r="M3104" s="61">
        <f>(M2506+M2598+M2483)/3</f>
        <v>55.68108191167628</v>
      </c>
      <c r="N3104" s="60">
        <v>53.186999999999998</v>
      </c>
    </row>
    <row r="3105" spans="1:14" hidden="1" x14ac:dyDescent="0.4">
      <c r="A3105" s="36">
        <v>136</v>
      </c>
      <c r="B3105" s="5" t="s">
        <v>217</v>
      </c>
      <c r="C3105" s="5">
        <v>2020</v>
      </c>
      <c r="D3105" s="5" t="s">
        <v>251</v>
      </c>
      <c r="E3105" s="5" t="s">
        <v>247</v>
      </c>
      <c r="F3105" s="60">
        <v>10.15711917225407</v>
      </c>
      <c r="G3105" s="61">
        <v>1518147</v>
      </c>
      <c r="H3105" s="61">
        <v>-3.7918627777022209</v>
      </c>
      <c r="I3105" s="61">
        <v>127.976617416949</v>
      </c>
      <c r="J3105" s="61">
        <v>1055969147.7238899</v>
      </c>
      <c r="K3105" s="61">
        <f>(K2599+K2507+K2484)/3</f>
        <v>72.597226463766859</v>
      </c>
      <c r="L3105" s="61">
        <v>13705.900228570972</v>
      </c>
      <c r="M3105" s="61">
        <f>(M2599+M2507+M2484)/3</f>
        <v>55.682733248268157</v>
      </c>
      <c r="N3105" s="60">
        <v>53.213999999999999</v>
      </c>
    </row>
    <row r="3106" spans="1:14" hidden="1" x14ac:dyDescent="0.4">
      <c r="A3106" s="36">
        <v>136</v>
      </c>
      <c r="B3106" s="5" t="s">
        <v>217</v>
      </c>
      <c r="C3106" s="5">
        <v>2021</v>
      </c>
      <c r="D3106" s="5" t="s">
        <v>251</v>
      </c>
      <c r="E3106" s="5" t="s">
        <v>247</v>
      </c>
      <c r="F3106" s="60">
        <f>(F3103+F3104+F3105)/3</f>
        <v>11.091852343147016</v>
      </c>
      <c r="G3106" s="61">
        <v>1525663</v>
      </c>
      <c r="H3106" s="61">
        <v>19.09338438420933</v>
      </c>
      <c r="I3106" s="61">
        <v>123.96081504177501</v>
      </c>
      <c r="J3106" s="61">
        <v>-934781798.36497605</v>
      </c>
      <c r="K3106" s="61">
        <f>(K2601+K2600+K2509)/3</f>
        <v>71.157630852569127</v>
      </c>
      <c r="L3106" s="61">
        <v>16056.302040927327</v>
      </c>
      <c r="M3106" s="61">
        <f>(M2601+M2600+M2509)/3</f>
        <v>51.678532394147908</v>
      </c>
      <c r="N3106" s="60">
        <v>53.265000000000001</v>
      </c>
    </row>
    <row r="3107" spans="1:14" hidden="1" x14ac:dyDescent="0.4">
      <c r="A3107" s="36">
        <v>136</v>
      </c>
      <c r="B3107" s="5" t="s">
        <v>217</v>
      </c>
      <c r="C3107" s="5">
        <v>2022</v>
      </c>
      <c r="D3107" s="5" t="s">
        <v>251</v>
      </c>
      <c r="E3107" s="5" t="s">
        <v>247</v>
      </c>
      <c r="F3107" s="60">
        <f>(F3104+F3105+F3106)/3</f>
        <v>10.854001269706769</v>
      </c>
      <c r="G3107" s="61">
        <v>1531044</v>
      </c>
      <c r="H3107" s="61">
        <v>20.814512574883182</v>
      </c>
      <c r="I3107" s="61">
        <v>128.619031956463</v>
      </c>
      <c r="J3107" s="61">
        <v>-913501690.39603305</v>
      </c>
      <c r="K3107" s="61">
        <f>(K2601+K2509+K2486)/3</f>
        <v>85.436953629681398</v>
      </c>
      <c r="L3107" s="61">
        <v>19629.465340082948</v>
      </c>
      <c r="M3107" s="61">
        <f>(M2601+M2509+M2486)/3</f>
        <v>55.698079293175205</v>
      </c>
      <c r="N3107" s="60">
        <v>53.34</v>
      </c>
    </row>
    <row r="3108" spans="1:14" hidden="1" x14ac:dyDescent="0.4">
      <c r="A3108" s="36">
        <v>137</v>
      </c>
      <c r="B3108" s="5" t="s">
        <v>218</v>
      </c>
      <c r="C3108" s="5">
        <v>2000</v>
      </c>
      <c r="D3108" s="5" t="s">
        <v>250</v>
      </c>
      <c r="E3108" s="5" t="s">
        <v>247</v>
      </c>
      <c r="F3108" s="60">
        <v>2.1295994184356388</v>
      </c>
      <c r="G3108" s="61">
        <v>9893316</v>
      </c>
      <c r="H3108" s="61">
        <v>3.2835794115288621</v>
      </c>
      <c r="I3108" s="61">
        <v>131.01796820361099</v>
      </c>
      <c r="J3108" s="61">
        <v>750720443.57437503</v>
      </c>
      <c r="K3108" s="61">
        <v>82.639110670191002</v>
      </c>
      <c r="L3108" s="61">
        <v>2170.5086707811856</v>
      </c>
      <c r="M3108" s="61">
        <v>35.847986386840617</v>
      </c>
      <c r="N3108" s="60">
        <v>63.432000000000002</v>
      </c>
    </row>
    <row r="3109" spans="1:14" hidden="1" x14ac:dyDescent="0.4">
      <c r="A3109" s="36">
        <v>137</v>
      </c>
      <c r="B3109" s="5" t="s">
        <v>218</v>
      </c>
      <c r="C3109" s="5">
        <v>2001</v>
      </c>
      <c r="D3109" s="5" t="s">
        <v>250</v>
      </c>
      <c r="E3109" s="5" t="s">
        <v>247</v>
      </c>
      <c r="F3109" s="60">
        <v>2.1981720485080571</v>
      </c>
      <c r="G3109" s="61">
        <v>9995123</v>
      </c>
      <c r="H3109" s="61">
        <v>3.9135776455732127</v>
      </c>
      <c r="I3109" s="61">
        <v>128.91697560598499</v>
      </c>
      <c r="J3109" s="61">
        <v>451514809.24785203</v>
      </c>
      <c r="K3109" s="61">
        <v>89.552201194466136</v>
      </c>
      <c r="L3109" s="61">
        <v>2207.6599206295191</v>
      </c>
      <c r="M3109" s="61">
        <v>37.189189189189186</v>
      </c>
      <c r="N3109" s="60">
        <v>63.817999999999998</v>
      </c>
    </row>
    <row r="3110" spans="1:14" hidden="1" x14ac:dyDescent="0.4">
      <c r="A3110" s="36">
        <v>137</v>
      </c>
      <c r="B3110" s="5" t="s">
        <v>218</v>
      </c>
      <c r="C3110" s="5">
        <v>2002</v>
      </c>
      <c r="D3110" s="5" t="s">
        <v>250</v>
      </c>
      <c r="E3110" s="5" t="s">
        <v>247</v>
      </c>
      <c r="F3110" s="60">
        <v>2.1939636602324755</v>
      </c>
      <c r="G3110" s="61">
        <v>10094561</v>
      </c>
      <c r="H3110" s="61">
        <v>2.2848028326208407</v>
      </c>
      <c r="I3110" s="61">
        <v>127.478400734223</v>
      </c>
      <c r="J3110" s="61">
        <v>790302916.62759304</v>
      </c>
      <c r="K3110" s="61">
        <v>85.342175969265568</v>
      </c>
      <c r="L3110" s="61">
        <v>2292.4837052868565</v>
      </c>
      <c r="M3110" s="61">
        <v>37.3110151187905</v>
      </c>
      <c r="N3110" s="60">
        <v>64.201999999999998</v>
      </c>
    </row>
    <row r="3111" spans="1:14" hidden="1" x14ac:dyDescent="0.4">
      <c r="A3111" s="36">
        <v>137</v>
      </c>
      <c r="B3111" s="5" t="s">
        <v>218</v>
      </c>
      <c r="C3111" s="5">
        <v>2003</v>
      </c>
      <c r="D3111" s="5" t="s">
        <v>250</v>
      </c>
      <c r="E3111" s="5" t="s">
        <v>247</v>
      </c>
      <c r="F3111" s="60">
        <v>2.1544178136549306</v>
      </c>
      <c r="G3111" s="61">
        <v>10193798</v>
      </c>
      <c r="H3111" s="61">
        <v>2.6847562673991661</v>
      </c>
      <c r="I3111" s="61">
        <v>121.308251488672</v>
      </c>
      <c r="J3111" s="61">
        <v>539481939.00979996</v>
      </c>
      <c r="K3111" s="61">
        <v>82.390340709915975</v>
      </c>
      <c r="L3111" s="61">
        <v>2693.196614398571</v>
      </c>
      <c r="M3111" s="61">
        <v>31.314784506273874</v>
      </c>
      <c r="N3111" s="60">
        <v>64.584999999999994</v>
      </c>
    </row>
    <row r="3112" spans="1:14" hidden="1" x14ac:dyDescent="0.4">
      <c r="A3112" s="36">
        <v>137</v>
      </c>
      <c r="B3112" s="5" t="s">
        <v>218</v>
      </c>
      <c r="C3112" s="5">
        <v>2004</v>
      </c>
      <c r="D3112" s="5" t="s">
        <v>250</v>
      </c>
      <c r="E3112" s="5" t="s">
        <v>247</v>
      </c>
      <c r="F3112" s="60">
        <v>2.2366592257747961</v>
      </c>
      <c r="G3112" s="61">
        <v>10292225</v>
      </c>
      <c r="H3112" s="61">
        <v>3.3516094601244077</v>
      </c>
      <c r="I3112" s="61">
        <v>116.74763868183</v>
      </c>
      <c r="J3112" s="61">
        <v>592147521.67861998</v>
      </c>
      <c r="K3112" s="61">
        <v>86.925344696628343</v>
      </c>
      <c r="L3112" s="61">
        <v>3029.8487685062805</v>
      </c>
      <c r="M3112" s="61">
        <v>30.987394957983195</v>
      </c>
      <c r="N3112" s="60">
        <v>64.95</v>
      </c>
    </row>
    <row r="3113" spans="1:14" hidden="1" x14ac:dyDescent="0.4">
      <c r="A3113" s="36">
        <v>137</v>
      </c>
      <c r="B3113" s="5" t="s">
        <v>218</v>
      </c>
      <c r="C3113" s="5">
        <v>2005</v>
      </c>
      <c r="D3113" s="5" t="s">
        <v>250</v>
      </c>
      <c r="E3113" s="5" t="s">
        <v>247</v>
      </c>
      <c r="F3113" s="60">
        <v>2.2658664364599397</v>
      </c>
      <c r="G3113" s="61">
        <v>10388344</v>
      </c>
      <c r="H3113" s="61">
        <v>4.1758360767102545</v>
      </c>
      <c r="I3113" s="61">
        <v>111.06019357417701</v>
      </c>
      <c r="J3113" s="61">
        <v>712714847.26254594</v>
      </c>
      <c r="K3113" s="61">
        <v>90.251247880394544</v>
      </c>
      <c r="L3113" s="61">
        <v>3106.5766300003424</v>
      </c>
      <c r="M3113" s="61">
        <v>31.638418079096049</v>
      </c>
      <c r="N3113" s="60">
        <v>65.236999999999995</v>
      </c>
    </row>
    <row r="3114" spans="1:14" hidden="1" x14ac:dyDescent="0.4">
      <c r="A3114" s="36">
        <v>137</v>
      </c>
      <c r="B3114" s="5" t="s">
        <v>218</v>
      </c>
      <c r="C3114" s="5">
        <v>2006</v>
      </c>
      <c r="D3114" s="5" t="s">
        <v>250</v>
      </c>
      <c r="E3114" s="5" t="s">
        <v>247</v>
      </c>
      <c r="F3114" s="60">
        <v>2.3343315313369755</v>
      </c>
      <c r="G3114" s="61">
        <v>10483558</v>
      </c>
      <c r="H3114" s="61">
        <v>3.8338263865902178</v>
      </c>
      <c r="I3114" s="61">
        <v>108.289854214716</v>
      </c>
      <c r="J3114" s="61">
        <v>3239909092.61659</v>
      </c>
      <c r="K3114" s="61">
        <v>93.940930409430862</v>
      </c>
      <c r="L3114" s="61">
        <v>3279.1028199195134</v>
      </c>
      <c r="M3114" s="61">
        <v>32.986111111111107</v>
      </c>
      <c r="N3114" s="60">
        <v>65.524000000000001</v>
      </c>
    </row>
    <row r="3115" spans="1:14" hidden="1" x14ac:dyDescent="0.4">
      <c r="A3115" s="36">
        <v>137</v>
      </c>
      <c r="B3115" s="5" t="s">
        <v>218</v>
      </c>
      <c r="C3115" s="5">
        <v>2007</v>
      </c>
      <c r="D3115" s="5" t="s">
        <v>250</v>
      </c>
      <c r="E3115" s="5" t="s">
        <v>247</v>
      </c>
      <c r="F3115" s="60">
        <v>2.3975191852478099</v>
      </c>
      <c r="G3115" s="61">
        <v>10580395</v>
      </c>
      <c r="H3115" s="61">
        <v>2.12647656280636</v>
      </c>
      <c r="I3115" s="61">
        <v>104.62301161616099</v>
      </c>
      <c r="J3115" s="61">
        <v>1515345043.99628</v>
      </c>
      <c r="K3115" s="61">
        <v>104.05940097664671</v>
      </c>
      <c r="L3115" s="61">
        <v>3678.062479402422</v>
      </c>
      <c r="M3115" s="61">
        <v>34.239389604196475</v>
      </c>
      <c r="N3115" s="60">
        <v>65.808999999999997</v>
      </c>
    </row>
    <row r="3116" spans="1:14" hidden="1" x14ac:dyDescent="0.4">
      <c r="A3116" s="36">
        <v>137</v>
      </c>
      <c r="B3116" s="5" t="s">
        <v>218</v>
      </c>
      <c r="C3116" s="5">
        <v>2008</v>
      </c>
      <c r="D3116" s="5" t="s">
        <v>250</v>
      </c>
      <c r="E3116" s="5" t="s">
        <v>247</v>
      </c>
      <c r="F3116" s="60">
        <v>2.4306906683095546</v>
      </c>
      <c r="G3116" s="61">
        <v>10680380</v>
      </c>
      <c r="H3116" s="61">
        <v>6.3403242522970515</v>
      </c>
      <c r="I3116" s="61">
        <v>103.330547392128</v>
      </c>
      <c r="J3116" s="61">
        <v>2600674976.49755</v>
      </c>
      <c r="K3116" s="61">
        <v>114.3436602186955</v>
      </c>
      <c r="L3116" s="61">
        <v>4200.1726438777514</v>
      </c>
      <c r="M3116" s="61">
        <v>34.489311163895486</v>
      </c>
      <c r="N3116" s="60">
        <v>66.093000000000004</v>
      </c>
    </row>
    <row r="3117" spans="1:14" hidden="1" x14ac:dyDescent="0.4">
      <c r="A3117" s="36">
        <v>137</v>
      </c>
      <c r="B3117" s="5" t="s">
        <v>218</v>
      </c>
      <c r="C3117" s="5">
        <v>2009</v>
      </c>
      <c r="D3117" s="5" t="s">
        <v>250</v>
      </c>
      <c r="E3117" s="5" t="s">
        <v>247</v>
      </c>
      <c r="F3117" s="60">
        <v>2.4094014893962674</v>
      </c>
      <c r="G3117" s="61">
        <v>10784504</v>
      </c>
      <c r="H3117" s="61">
        <v>3.023044970584948</v>
      </c>
      <c r="I3117" s="61">
        <v>102.520095793473</v>
      </c>
      <c r="J3117" s="61">
        <v>1525244857.5290201</v>
      </c>
      <c r="K3117" s="61">
        <v>93.016878787672212</v>
      </c>
      <c r="L3117" s="61">
        <v>4029.461206311028</v>
      </c>
      <c r="M3117" s="61">
        <v>36.062470421202086</v>
      </c>
      <c r="N3117" s="60">
        <v>66.376000000000005</v>
      </c>
    </row>
    <row r="3118" spans="1:14" hidden="1" x14ac:dyDescent="0.4">
      <c r="A3118" s="36">
        <v>137</v>
      </c>
      <c r="B3118" s="5" t="s">
        <v>218</v>
      </c>
      <c r="C3118" s="5">
        <v>2010</v>
      </c>
      <c r="D3118" s="5" t="s">
        <v>250</v>
      </c>
      <c r="E3118" s="5" t="s">
        <v>247</v>
      </c>
      <c r="F3118" s="60">
        <v>2.5994801498623734</v>
      </c>
      <c r="G3118" s="61">
        <v>10895063</v>
      </c>
      <c r="H3118" s="61">
        <v>9.4650245490015124</v>
      </c>
      <c r="I3118" s="61">
        <v>100</v>
      </c>
      <c r="J3118" s="61">
        <v>1334497694.56476</v>
      </c>
      <c r="K3118" s="61">
        <v>100.15100983679926</v>
      </c>
      <c r="L3118" s="61">
        <v>4241.0119095192777</v>
      </c>
      <c r="M3118" s="61">
        <v>36.238729068269642</v>
      </c>
      <c r="N3118" s="60">
        <v>66.656999999999996</v>
      </c>
    </row>
    <row r="3119" spans="1:14" hidden="1" x14ac:dyDescent="0.4">
      <c r="A3119" s="36">
        <v>137</v>
      </c>
      <c r="B3119" s="5" t="s">
        <v>218</v>
      </c>
      <c r="C3119" s="5">
        <v>2011</v>
      </c>
      <c r="D3119" s="5" t="s">
        <v>250</v>
      </c>
      <c r="E3119" s="5" t="s">
        <v>247</v>
      </c>
      <c r="F3119" s="60">
        <v>2.4216933779819096</v>
      </c>
      <c r="G3119" s="61">
        <v>11032528</v>
      </c>
      <c r="H3119" s="61">
        <v>4.5711140603902862</v>
      </c>
      <c r="I3119" s="61">
        <v>97.799436461359704</v>
      </c>
      <c r="J3119" s="61">
        <v>432666011.57848698</v>
      </c>
      <c r="K3119" s="61">
        <v>100.10637930423694</v>
      </c>
      <c r="L3119" s="61">
        <v>4361.9491221843164</v>
      </c>
      <c r="M3119" s="61">
        <v>37.410071942446052</v>
      </c>
      <c r="N3119" s="60">
        <v>66.938000000000002</v>
      </c>
    </row>
    <row r="3120" spans="1:14" hidden="1" x14ac:dyDescent="0.4">
      <c r="A3120" s="36">
        <v>137</v>
      </c>
      <c r="B3120" s="5" t="s">
        <v>218</v>
      </c>
      <c r="C3120" s="5">
        <v>2012</v>
      </c>
      <c r="D3120" s="5" t="s">
        <v>250</v>
      </c>
      <c r="E3120" s="5" t="s">
        <v>247</v>
      </c>
      <c r="F3120" s="60">
        <v>2.6047254689587787</v>
      </c>
      <c r="G3120" s="61">
        <v>11174383</v>
      </c>
      <c r="H3120" s="61">
        <v>4.6618107810305389</v>
      </c>
      <c r="I3120" s="61">
        <v>96.381186157945393</v>
      </c>
      <c r="J3120" s="61">
        <v>1554269128.7808001</v>
      </c>
      <c r="K3120" s="61">
        <v>101.55072392966807</v>
      </c>
      <c r="L3120" s="61">
        <v>4233.9162540494044</v>
      </c>
      <c r="M3120" s="61">
        <v>38.68768640818066</v>
      </c>
      <c r="N3120" s="60">
        <v>67.218000000000004</v>
      </c>
    </row>
    <row r="3121" spans="1:14" hidden="1" x14ac:dyDescent="0.4">
      <c r="A3121" s="36">
        <v>137</v>
      </c>
      <c r="B3121" s="5" t="s">
        <v>218</v>
      </c>
      <c r="C3121" s="5">
        <v>2013</v>
      </c>
      <c r="D3121" s="5" t="s">
        <v>250</v>
      </c>
      <c r="E3121" s="5" t="s">
        <v>247</v>
      </c>
      <c r="F3121" s="60">
        <v>2.5310779799870518</v>
      </c>
      <c r="G3121" s="61">
        <v>11300284</v>
      </c>
      <c r="H3121" s="61">
        <v>4.5002701897903847</v>
      </c>
      <c r="I3121" s="61">
        <v>93.545156768812305</v>
      </c>
      <c r="J3121" s="61">
        <v>1058622582.1839499</v>
      </c>
      <c r="K3121" s="61">
        <v>98.954956686203815</v>
      </c>
      <c r="L3121" s="61">
        <v>4308.3383049446347</v>
      </c>
      <c r="M3121" s="61">
        <v>39.069767441860471</v>
      </c>
      <c r="N3121" s="60">
        <v>67.495000000000005</v>
      </c>
    </row>
    <row r="3122" spans="1:14" hidden="1" x14ac:dyDescent="0.4">
      <c r="A3122" s="36">
        <v>137</v>
      </c>
      <c r="B3122" s="5" t="s">
        <v>218</v>
      </c>
      <c r="C3122" s="5">
        <v>2014</v>
      </c>
      <c r="D3122" s="5" t="s">
        <v>250</v>
      </c>
      <c r="E3122" s="5" t="s">
        <v>247</v>
      </c>
      <c r="F3122" s="60">
        <v>2.7103106952625913</v>
      </c>
      <c r="G3122" s="61">
        <v>11428948</v>
      </c>
      <c r="H3122" s="61">
        <v>4.6646604744981204</v>
      </c>
      <c r="I3122" s="61">
        <v>93.479783310323697</v>
      </c>
      <c r="J3122" s="61">
        <v>1024754443.57724</v>
      </c>
      <c r="K3122" s="61">
        <v>96.107103855870051</v>
      </c>
      <c r="L3122" s="61">
        <v>4398.6386954085374</v>
      </c>
      <c r="M3122" s="61">
        <v>38.784486205517794</v>
      </c>
      <c r="N3122" s="60">
        <v>67.772000000000006</v>
      </c>
    </row>
    <row r="3123" spans="1:14" hidden="1" x14ac:dyDescent="0.4">
      <c r="A3123" s="36">
        <v>137</v>
      </c>
      <c r="B3123" s="5" t="s">
        <v>218</v>
      </c>
      <c r="C3123" s="5">
        <v>2015</v>
      </c>
      <c r="D3123" s="5" t="s">
        <v>250</v>
      </c>
      <c r="E3123" s="5" t="s">
        <v>247</v>
      </c>
      <c r="F3123" s="60">
        <v>2.7364600067192839</v>
      </c>
      <c r="G3123" s="61">
        <v>11557779</v>
      </c>
      <c r="H3123" s="61">
        <v>4.2138400300008243</v>
      </c>
      <c r="I3123" s="61">
        <v>97.4925581696168</v>
      </c>
      <c r="J3123" s="61">
        <v>970521888.74020302</v>
      </c>
      <c r="K3123" s="61">
        <v>87.248530659605223</v>
      </c>
      <c r="L3123" s="61">
        <v>3960.9248491366316</v>
      </c>
      <c r="M3123" s="61">
        <f>(M2870+M2962+M2985)/3</f>
        <v>39.713790272489497</v>
      </c>
      <c r="N3123" s="60">
        <v>68.055999999999997</v>
      </c>
    </row>
    <row r="3124" spans="1:14" hidden="1" x14ac:dyDescent="0.4">
      <c r="A3124" s="36">
        <v>137</v>
      </c>
      <c r="B3124" s="5" t="s">
        <v>218</v>
      </c>
      <c r="C3124" s="5">
        <v>2016</v>
      </c>
      <c r="D3124" s="5" t="s">
        <v>250</v>
      </c>
      <c r="E3124" s="5" t="s">
        <v>247</v>
      </c>
      <c r="F3124" s="60">
        <v>2.5944432611334896</v>
      </c>
      <c r="G3124" s="61">
        <v>11685667</v>
      </c>
      <c r="H3124" s="61">
        <v>4.9349636940692676</v>
      </c>
      <c r="I3124" s="61">
        <v>92.498804224032</v>
      </c>
      <c r="J3124" s="61">
        <v>622569482.16197896</v>
      </c>
      <c r="K3124" s="61">
        <v>87.092664364146586</v>
      </c>
      <c r="L3124" s="61">
        <v>3796.1095999439012</v>
      </c>
      <c r="M3124" s="61">
        <f>(M2871+M2963+M2986)/3</f>
        <v>39.500987577943619</v>
      </c>
      <c r="N3124" s="60">
        <v>68.346000000000004</v>
      </c>
    </row>
    <row r="3125" spans="1:14" hidden="1" x14ac:dyDescent="0.4">
      <c r="A3125" s="36">
        <v>137</v>
      </c>
      <c r="B3125" s="5" t="s">
        <v>218</v>
      </c>
      <c r="C3125" s="5">
        <v>2017</v>
      </c>
      <c r="D3125" s="5" t="s">
        <v>250</v>
      </c>
      <c r="E3125" s="5" t="s">
        <v>247</v>
      </c>
      <c r="F3125" s="60">
        <v>2.6027810488523713</v>
      </c>
      <c r="G3125" s="61">
        <v>11811443</v>
      </c>
      <c r="H3125" s="61">
        <v>4.7138856816048644</v>
      </c>
      <c r="I3125" s="61">
        <v>84.402529812972702</v>
      </c>
      <c r="J3125" s="61">
        <v>810936482.84199798</v>
      </c>
      <c r="K3125" s="61">
        <v>95.8091979825804</v>
      </c>
      <c r="L3125" s="61">
        <v>3569.7188388367281</v>
      </c>
      <c r="M3125" s="61">
        <f>(M2872+M2964+M2987)/3</f>
        <v>39.265988264948049</v>
      </c>
      <c r="N3125" s="60">
        <v>68.641999999999996</v>
      </c>
    </row>
    <row r="3126" spans="1:14" hidden="1" x14ac:dyDescent="0.4">
      <c r="A3126" s="36">
        <v>137</v>
      </c>
      <c r="B3126" s="5" t="s">
        <v>218</v>
      </c>
      <c r="C3126" s="5">
        <v>2018</v>
      </c>
      <c r="D3126" s="5" t="s">
        <v>250</v>
      </c>
      <c r="E3126" s="5" t="s">
        <v>247</v>
      </c>
      <c r="F3126" s="60">
        <v>2.5997648042942281</v>
      </c>
      <c r="G3126" s="61">
        <v>11933041</v>
      </c>
      <c r="H3126" s="61">
        <v>7.9248547278655224</v>
      </c>
      <c r="I3126" s="61">
        <v>79.224340604832605</v>
      </c>
      <c r="J3126" s="61">
        <v>991385678.11421895</v>
      </c>
      <c r="K3126" s="61">
        <v>103.87164039343031</v>
      </c>
      <c r="L3126" s="61">
        <v>3577.1753420466898</v>
      </c>
      <c r="M3126" s="61">
        <f>(M2873+M2965+M2988)/3</f>
        <v>39.028669586890167</v>
      </c>
      <c r="N3126" s="60">
        <v>68.944999999999993</v>
      </c>
    </row>
    <row r="3127" spans="1:14" hidden="1" x14ac:dyDescent="0.4">
      <c r="A3127" s="36">
        <v>137</v>
      </c>
      <c r="B3127" s="5" t="s">
        <v>218</v>
      </c>
      <c r="C3127" s="5">
        <v>2019</v>
      </c>
      <c r="D3127" s="5" t="s">
        <v>250</v>
      </c>
      <c r="E3127" s="5" t="s">
        <v>247</v>
      </c>
      <c r="F3127" s="60">
        <v>2.5764952262012595</v>
      </c>
      <c r="G3127" s="61">
        <v>12049314</v>
      </c>
      <c r="H3127" s="61">
        <v>7.1347611286344517</v>
      </c>
      <c r="I3127" s="61">
        <v>78.388443985572806</v>
      </c>
      <c r="J3127" s="61">
        <v>815012991.37201703</v>
      </c>
      <c r="K3127" s="61">
        <v>100.93600826224495</v>
      </c>
      <c r="L3127" s="61">
        <v>3477.8361809165276</v>
      </c>
      <c r="M3127" s="61">
        <f>(M2874+M2966+M2989)/3</f>
        <v>38.823541980935552</v>
      </c>
      <c r="N3127" s="60">
        <v>69.254000000000005</v>
      </c>
    </row>
    <row r="3128" spans="1:14" hidden="1" x14ac:dyDescent="0.4">
      <c r="A3128" s="36">
        <v>137</v>
      </c>
      <c r="B3128" s="5" t="s">
        <v>218</v>
      </c>
      <c r="C3128" s="5">
        <v>2020</v>
      </c>
      <c r="D3128" s="5" t="s">
        <v>250</v>
      </c>
      <c r="E3128" s="5" t="s">
        <v>247</v>
      </c>
      <c r="F3128" s="60">
        <v>2.4086225282388032</v>
      </c>
      <c r="G3128" s="61">
        <v>12161723</v>
      </c>
      <c r="H3128" s="61">
        <v>6.6953570546619261</v>
      </c>
      <c r="I3128" s="61">
        <v>85.202708013357594</v>
      </c>
      <c r="J3128" s="61">
        <v>623075275.92185295</v>
      </c>
      <c r="K3128" s="61">
        <v>82.817602850052126</v>
      </c>
      <c r="L3128" s="61">
        <v>3497.7190265899148</v>
      </c>
      <c r="M3128" s="61">
        <f>(M2875+M2967+M2990)/3</f>
        <v>38.619810440049122</v>
      </c>
      <c r="N3128" s="60">
        <v>69.567999999999998</v>
      </c>
    </row>
    <row r="3129" spans="1:14" hidden="1" x14ac:dyDescent="0.4">
      <c r="A3129" s="36">
        <v>137</v>
      </c>
      <c r="B3129" s="5" t="s">
        <v>218</v>
      </c>
      <c r="C3129" s="5">
        <v>2021</v>
      </c>
      <c r="D3129" s="5" t="s">
        <v>250</v>
      </c>
      <c r="E3129" s="5" t="s">
        <v>247</v>
      </c>
      <c r="F3129" s="60">
        <f>(F3126+F3127+F3128)/3</f>
        <v>2.5282941862447639</v>
      </c>
      <c r="G3129" s="61">
        <v>12262946</v>
      </c>
      <c r="H3129" s="61">
        <v>4.4536870739497942</v>
      </c>
      <c r="I3129" s="61">
        <v>85.844300711138501</v>
      </c>
      <c r="J3129" s="61">
        <v>547411353.64491498</v>
      </c>
      <c r="K3129" s="61">
        <v>92.935252912442394</v>
      </c>
      <c r="L3129" s="61">
        <v>3807.1841089684058</v>
      </c>
      <c r="M3129" s="61">
        <f>(M2876+M2991+M2968)/3</f>
        <v>38.42539730695993</v>
      </c>
      <c r="N3129" s="60">
        <v>69.888000000000005</v>
      </c>
    </row>
    <row r="3130" spans="1:14" hidden="1" x14ac:dyDescent="0.4">
      <c r="A3130" s="36">
        <v>137</v>
      </c>
      <c r="B3130" s="5" t="s">
        <v>218</v>
      </c>
      <c r="C3130" s="5">
        <v>2022</v>
      </c>
      <c r="D3130" s="5" t="s">
        <v>250</v>
      </c>
      <c r="E3130" s="5" t="s">
        <v>247</v>
      </c>
      <c r="F3130" s="60">
        <f>(F3127+F3128+F3129)/3</f>
        <v>2.5044706468949425</v>
      </c>
      <c r="G3130" s="61">
        <v>12356117</v>
      </c>
      <c r="H3130" s="61">
        <v>7.5731103513672764</v>
      </c>
      <c r="I3130" s="61">
        <v>86.382771180921907</v>
      </c>
      <c r="J3130" s="61">
        <v>643213141.17869103</v>
      </c>
      <c r="K3130" s="61">
        <v>110.73994959931946</v>
      </c>
      <c r="L3130" s="61">
        <v>3747.4193914928323</v>
      </c>
      <c r="M3130" s="61">
        <f>(M2969+M2877+M2992)/3</f>
        <v>38.244237048433114</v>
      </c>
      <c r="N3130" s="60">
        <v>70.213999999999999</v>
      </c>
    </row>
    <row r="3131" spans="1:14" x14ac:dyDescent="0.4">
      <c r="A3131" s="57">
        <v>138</v>
      </c>
      <c r="B3131" s="5" t="s">
        <v>219</v>
      </c>
      <c r="C3131" s="5">
        <v>2000</v>
      </c>
      <c r="D3131" s="5" t="s">
        <v>249</v>
      </c>
      <c r="E3131" s="5" t="s">
        <v>247</v>
      </c>
      <c r="F3131" s="60">
        <v>3.3752071149643306</v>
      </c>
      <c r="G3131" s="61">
        <v>64113547</v>
      </c>
      <c r="H3131" s="61">
        <v>49.360776243032376</v>
      </c>
      <c r="I3131" s="61">
        <f>(I3062+I2901+I2993)/3</f>
        <v>89.47013006970883</v>
      </c>
      <c r="J3131" s="61">
        <v>982000000</v>
      </c>
      <c r="K3131" s="61">
        <v>42.354437039011408</v>
      </c>
      <c r="L3131" s="61">
        <v>4278.2631128495095</v>
      </c>
      <c r="M3131" s="61">
        <v>37.229179089644205</v>
      </c>
      <c r="N3131" s="60">
        <v>64.741</v>
      </c>
    </row>
    <row r="3132" spans="1:14" x14ac:dyDescent="0.4">
      <c r="A3132" s="57">
        <v>138</v>
      </c>
      <c r="B3132" s="5" t="s">
        <v>219</v>
      </c>
      <c r="C3132" s="5">
        <v>2001</v>
      </c>
      <c r="D3132" s="5" t="s">
        <v>249</v>
      </c>
      <c r="E3132" s="5" t="s">
        <v>247</v>
      </c>
      <c r="F3132" s="60">
        <v>3.0392648957037109</v>
      </c>
      <c r="G3132" s="61">
        <v>65072018</v>
      </c>
      <c r="H3132" s="61">
        <v>52.979760680204322</v>
      </c>
      <c r="I3132" s="61">
        <f>(I2994+I2902+I3063)/3</f>
        <v>86.162791105793247</v>
      </c>
      <c r="J3132" s="61">
        <v>3352000000</v>
      </c>
      <c r="K3132" s="61">
        <v>49.871475138793478</v>
      </c>
      <c r="L3132" s="61">
        <v>3100.4589992382785</v>
      </c>
      <c r="M3132" s="61">
        <v>41.96746453415129</v>
      </c>
      <c r="N3132" s="60">
        <v>65.34</v>
      </c>
    </row>
    <row r="3133" spans="1:14" x14ac:dyDescent="0.4">
      <c r="A3133" s="57">
        <v>138</v>
      </c>
      <c r="B3133" s="5" t="s">
        <v>219</v>
      </c>
      <c r="C3133" s="5">
        <v>2002</v>
      </c>
      <c r="D3133" s="5" t="s">
        <v>249</v>
      </c>
      <c r="E3133" s="5" t="s">
        <v>247</v>
      </c>
      <c r="F3133" s="60">
        <v>3.1536871719919528</v>
      </c>
      <c r="G3133" s="61">
        <v>65988663</v>
      </c>
      <c r="H3133" s="61">
        <v>37.574820831712117</v>
      </c>
      <c r="I3133" s="61">
        <f>(I2972+I2880+I3064)/3</f>
        <v>101.10017779181378</v>
      </c>
      <c r="J3133" s="61">
        <v>1082000000</v>
      </c>
      <c r="K3133" s="61">
        <v>47.982394048757733</v>
      </c>
      <c r="L3133" s="61">
        <v>3640.7628363542731</v>
      </c>
      <c r="M3133" s="61">
        <v>37.097025385453989</v>
      </c>
      <c r="N3133" s="60">
        <v>65.974000000000004</v>
      </c>
    </row>
    <row r="3134" spans="1:14" x14ac:dyDescent="0.4">
      <c r="A3134" s="57">
        <v>138</v>
      </c>
      <c r="B3134" s="5" t="s">
        <v>219</v>
      </c>
      <c r="C3134" s="5">
        <v>2003</v>
      </c>
      <c r="D3134" s="5" t="s">
        <v>249</v>
      </c>
      <c r="E3134" s="5" t="s">
        <v>247</v>
      </c>
      <c r="F3134" s="60">
        <v>3.2775139942411635</v>
      </c>
      <c r="G3134" s="61">
        <v>66867327</v>
      </c>
      <c r="H3134" s="61">
        <v>23.289280989382206</v>
      </c>
      <c r="I3134" s="61">
        <f>(I2858+I2881+I3042)/3</f>
        <v>94.782038980917136</v>
      </c>
      <c r="J3134" s="61">
        <v>1702000000</v>
      </c>
      <c r="K3134" s="61">
        <v>46.225097627092325</v>
      </c>
      <c r="L3134" s="61">
        <v>4704.7726634230094</v>
      </c>
      <c r="M3134" s="61">
        <v>35.597732314518119</v>
      </c>
      <c r="N3134" s="60">
        <v>66.602000000000004</v>
      </c>
    </row>
    <row r="3135" spans="1:14" x14ac:dyDescent="0.4">
      <c r="A3135" s="57">
        <v>138</v>
      </c>
      <c r="B3135" s="5" t="s">
        <v>219</v>
      </c>
      <c r="C3135" s="5">
        <v>2004</v>
      </c>
      <c r="D3135" s="5" t="s">
        <v>249</v>
      </c>
      <c r="E3135" s="5" t="s">
        <v>247</v>
      </c>
      <c r="F3135" s="60">
        <v>3.3134314596539136</v>
      </c>
      <c r="G3135" s="61">
        <v>67785075</v>
      </c>
      <c r="H3135" s="61">
        <v>12.427511075423951</v>
      </c>
      <c r="I3135" s="61">
        <f>(I2997+I2905+I3066)/3</f>
        <v>95.597427995091309</v>
      </c>
      <c r="J3135" s="61">
        <v>2785000000</v>
      </c>
      <c r="K3135" s="61">
        <v>48.825838150886476</v>
      </c>
      <c r="L3135" s="61">
        <v>6031.7913673523408</v>
      </c>
      <c r="M3135" s="61">
        <v>35.565964844504535</v>
      </c>
      <c r="N3135" s="60">
        <v>67.224999999999994</v>
      </c>
    </row>
    <row r="3136" spans="1:14" x14ac:dyDescent="0.4">
      <c r="A3136" s="57">
        <v>138</v>
      </c>
      <c r="B3136" s="5" t="s">
        <v>219</v>
      </c>
      <c r="C3136" s="5">
        <v>2005</v>
      </c>
      <c r="D3136" s="5" t="s">
        <v>249</v>
      </c>
      <c r="E3136" s="5" t="s">
        <v>247</v>
      </c>
      <c r="F3136" s="60">
        <v>3.420478492633293</v>
      </c>
      <c r="G3136" s="61">
        <v>68704715</v>
      </c>
      <c r="H3136" s="61">
        <v>7.0854161291639599</v>
      </c>
      <c r="I3136" s="61">
        <f>(I2860+I2883+I3044)/3</f>
        <v>94.503015492500538</v>
      </c>
      <c r="J3136" s="61">
        <v>10031000000</v>
      </c>
      <c r="K3136" s="61">
        <v>46.142357052046407</v>
      </c>
      <c r="L3136" s="61">
        <v>7369.4318892328638</v>
      </c>
      <c r="M3136" s="61">
        <v>37.554928535084883</v>
      </c>
      <c r="N3136" s="60">
        <v>67.84</v>
      </c>
    </row>
    <row r="3137" spans="1:14" x14ac:dyDescent="0.4">
      <c r="A3137" s="57">
        <v>138</v>
      </c>
      <c r="B3137" s="5" t="s">
        <v>219</v>
      </c>
      <c r="C3137" s="5">
        <v>2006</v>
      </c>
      <c r="D3137" s="5" t="s">
        <v>249</v>
      </c>
      <c r="E3137" s="5" t="s">
        <v>247</v>
      </c>
      <c r="F3137" s="60">
        <v>3.7511293066757787</v>
      </c>
      <c r="G3137" s="61">
        <v>69601333</v>
      </c>
      <c r="H3137" s="61">
        <v>9.3762063635270749</v>
      </c>
      <c r="I3137" s="61">
        <f>(I3045+I2884+I2861)/3</f>
        <v>92.333410113548709</v>
      </c>
      <c r="J3137" s="61">
        <v>20185000000</v>
      </c>
      <c r="K3137" s="61">
        <v>48.762871070690714</v>
      </c>
      <c r="L3137" s="61">
        <v>8003.8144926546092</v>
      </c>
      <c r="M3137" s="61">
        <v>37.675350701402813</v>
      </c>
      <c r="N3137" s="60">
        <v>68.45</v>
      </c>
    </row>
    <row r="3138" spans="1:14" x14ac:dyDescent="0.4">
      <c r="A3138" s="57">
        <v>138</v>
      </c>
      <c r="B3138" s="5" t="s">
        <v>219</v>
      </c>
      <c r="C3138" s="5">
        <v>2007</v>
      </c>
      <c r="D3138" s="5" t="s">
        <v>249</v>
      </c>
      <c r="E3138" s="5" t="s">
        <v>247</v>
      </c>
      <c r="F3138" s="60">
        <v>4.1188081001951709</v>
      </c>
      <c r="G3138" s="61">
        <v>70158112</v>
      </c>
      <c r="H3138" s="61">
        <v>6.1997582025373958</v>
      </c>
      <c r="I3138" s="61">
        <f>(I2885+I2977+I3069)/3</f>
        <v>94.304727221705136</v>
      </c>
      <c r="J3138" s="61">
        <v>22047000000</v>
      </c>
      <c r="K3138" s="61">
        <v>47.850816748786244</v>
      </c>
      <c r="L3138" s="61">
        <v>9711.2237612083154</v>
      </c>
      <c r="M3138" s="61">
        <v>40.087392172373519</v>
      </c>
      <c r="N3138" s="60">
        <v>69.052999999999997</v>
      </c>
    </row>
    <row r="3139" spans="1:14" x14ac:dyDescent="0.4">
      <c r="A3139" s="57">
        <v>138</v>
      </c>
      <c r="B3139" s="5" t="s">
        <v>219</v>
      </c>
      <c r="C3139" s="5">
        <v>2008</v>
      </c>
      <c r="D3139" s="5" t="s">
        <v>249</v>
      </c>
      <c r="E3139" s="5" t="s">
        <v>247</v>
      </c>
      <c r="F3139" s="60">
        <v>4.0421986937451351</v>
      </c>
      <c r="G3139" s="61">
        <v>71051678</v>
      </c>
      <c r="H3139" s="61">
        <v>12.04615359392804</v>
      </c>
      <c r="I3139" s="61">
        <f>(I2863+I2886+I3047)/3</f>
        <v>100.6949657398617</v>
      </c>
      <c r="J3139" s="61">
        <v>19851000000</v>
      </c>
      <c r="K3139" s="61">
        <v>50.548253895166518</v>
      </c>
      <c r="L3139" s="61">
        <v>10843.503694048901</v>
      </c>
      <c r="M3139" s="61">
        <v>43.19365798414497</v>
      </c>
      <c r="N3139" s="60">
        <v>69.650999999999996</v>
      </c>
    </row>
    <row r="3140" spans="1:14" x14ac:dyDescent="0.4">
      <c r="A3140" s="57">
        <v>138</v>
      </c>
      <c r="B3140" s="5" t="s">
        <v>219</v>
      </c>
      <c r="C3140" s="5">
        <v>2009</v>
      </c>
      <c r="D3140" s="5" t="s">
        <v>249</v>
      </c>
      <c r="E3140" s="5" t="s">
        <v>247</v>
      </c>
      <c r="F3140" s="60">
        <v>4.0020874188979816</v>
      </c>
      <c r="G3140" s="61">
        <v>72039206</v>
      </c>
      <c r="H3140" s="61">
        <v>5.4464491031988871</v>
      </c>
      <c r="I3140" s="61">
        <f>(I2864+I2887+I3048)/3</f>
        <v>104.51178115290368</v>
      </c>
      <c r="J3140" s="61">
        <v>8585000000</v>
      </c>
      <c r="K3140" s="61">
        <v>46.78706694676378</v>
      </c>
      <c r="L3140" s="61">
        <v>9012.999457930342</v>
      </c>
      <c r="M3140" s="61">
        <v>43.705925897066265</v>
      </c>
      <c r="N3140" s="60">
        <v>70.241</v>
      </c>
    </row>
    <row r="3141" spans="1:14" x14ac:dyDescent="0.4">
      <c r="A3141" s="57">
        <v>138</v>
      </c>
      <c r="B3141" s="5" t="s">
        <v>219</v>
      </c>
      <c r="C3141" s="5">
        <v>2010</v>
      </c>
      <c r="D3141" s="5" t="s">
        <v>249</v>
      </c>
      <c r="E3141" s="5" t="s">
        <v>247</v>
      </c>
      <c r="F3141" s="60">
        <v>4.0717151464647952</v>
      </c>
      <c r="G3141" s="61">
        <v>73142150</v>
      </c>
      <c r="H3141" s="61">
        <v>7.0092836025974066</v>
      </c>
      <c r="I3141" s="61">
        <v>100</v>
      </c>
      <c r="J3141" s="61">
        <v>9099000000</v>
      </c>
      <c r="K3141" s="61">
        <v>46.694465226308481</v>
      </c>
      <c r="L3141" s="61">
        <v>10622.702043972324</v>
      </c>
      <c r="M3141" s="61">
        <v>42.599291581882589</v>
      </c>
      <c r="N3141" s="60">
        <v>70.825000000000003</v>
      </c>
    </row>
    <row r="3142" spans="1:14" x14ac:dyDescent="0.4">
      <c r="A3142" s="57">
        <v>138</v>
      </c>
      <c r="B3142" s="5" t="s">
        <v>219</v>
      </c>
      <c r="C3142" s="5">
        <v>2011</v>
      </c>
      <c r="D3142" s="5" t="s">
        <v>249</v>
      </c>
      <c r="E3142" s="5" t="s">
        <v>247</v>
      </c>
      <c r="F3142" s="60">
        <v>4.2929886923206091</v>
      </c>
      <c r="G3142" s="61">
        <v>74223629</v>
      </c>
      <c r="H3142" s="61">
        <v>8.200847093306507</v>
      </c>
      <c r="I3142" s="61">
        <f>(I2866+I2889+I3050)/3</f>
        <v>101.22006748244935</v>
      </c>
      <c r="J3142" s="61">
        <v>16182000000</v>
      </c>
      <c r="K3142" s="61">
        <v>53.304175635646835</v>
      </c>
      <c r="L3142" s="61">
        <v>11300.785221568052</v>
      </c>
      <c r="M3142" s="61">
        <v>43.277502721303414</v>
      </c>
      <c r="N3142" s="60">
        <v>71.402000000000001</v>
      </c>
    </row>
    <row r="3143" spans="1:14" x14ac:dyDescent="0.4">
      <c r="A3143" s="57">
        <v>138</v>
      </c>
      <c r="B3143" s="5" t="s">
        <v>219</v>
      </c>
      <c r="C3143" s="5">
        <v>2012</v>
      </c>
      <c r="D3143" s="5" t="s">
        <v>249</v>
      </c>
      <c r="E3143" s="5" t="s">
        <v>247</v>
      </c>
      <c r="F3143" s="60">
        <v>4.3870192475567977</v>
      </c>
      <c r="G3143" s="61">
        <v>75175827</v>
      </c>
      <c r="H3143" s="61">
        <v>7.4226732866055301</v>
      </c>
      <c r="I3143" s="61">
        <f>(I2867+I2890+I3051)/3</f>
        <v>103.5539413902416</v>
      </c>
      <c r="J3143" s="61">
        <v>13744000000</v>
      </c>
      <c r="K3143" s="61">
        <v>52.830802656722987</v>
      </c>
      <c r="L3143" s="61">
        <v>11713.284983113903</v>
      </c>
      <c r="M3143" s="61">
        <v>41.741831037103118</v>
      </c>
      <c r="N3143" s="60">
        <v>71.974000000000004</v>
      </c>
    </row>
    <row r="3144" spans="1:14" x14ac:dyDescent="0.4">
      <c r="A3144" s="57">
        <v>138</v>
      </c>
      <c r="B3144" s="5" t="s">
        <v>219</v>
      </c>
      <c r="C3144" s="5">
        <v>2013</v>
      </c>
      <c r="D3144" s="5" t="s">
        <v>249</v>
      </c>
      <c r="E3144" s="5" t="s">
        <v>247</v>
      </c>
      <c r="F3144" s="60">
        <v>4.1903946996428934</v>
      </c>
      <c r="G3144" s="61">
        <v>76147624</v>
      </c>
      <c r="H3144" s="61">
        <v>6.280109697081798</v>
      </c>
      <c r="I3144" s="61">
        <f>(I2868+I2891+I3052)/3</f>
        <v>118.82948485318072</v>
      </c>
      <c r="J3144" s="61">
        <v>13563000000</v>
      </c>
      <c r="K3144" s="61">
        <v>52.527298799813835</v>
      </c>
      <c r="L3144" s="61">
        <v>12578.187863200044</v>
      </c>
      <c r="M3144" s="61">
        <v>42.70774647887324</v>
      </c>
      <c r="N3144" s="60">
        <v>72.531000000000006</v>
      </c>
    </row>
    <row r="3145" spans="1:14" x14ac:dyDescent="0.4">
      <c r="A3145" s="57">
        <v>138</v>
      </c>
      <c r="B3145" s="5" t="s">
        <v>219</v>
      </c>
      <c r="C3145" s="5">
        <v>2014</v>
      </c>
      <c r="D3145" s="5" t="s">
        <v>249</v>
      </c>
      <c r="E3145" s="5" t="s">
        <v>247</v>
      </c>
      <c r="F3145" s="60">
        <v>4.4268354475513965</v>
      </c>
      <c r="G3145" s="61">
        <v>77181884</v>
      </c>
      <c r="H3145" s="61">
        <v>7.3895186377030342</v>
      </c>
      <c r="I3145" s="61">
        <f>(I2892+I2869+I3053)/3</f>
        <v>117894.50587207948</v>
      </c>
      <c r="J3145" s="61">
        <v>13337000000</v>
      </c>
      <c r="K3145" s="61">
        <v>53.76630116625433</v>
      </c>
      <c r="L3145" s="61">
        <v>12165.22013503798</v>
      </c>
      <c r="M3145" s="61">
        <v>46.690111035133988</v>
      </c>
      <c r="N3145" s="60">
        <v>73.076999999999998</v>
      </c>
    </row>
    <row r="3146" spans="1:14" x14ac:dyDescent="0.4">
      <c r="A3146" s="57">
        <v>138</v>
      </c>
      <c r="B3146" s="5" t="s">
        <v>219</v>
      </c>
      <c r="C3146" s="5">
        <v>2015</v>
      </c>
      <c r="D3146" s="5" t="s">
        <v>249</v>
      </c>
      <c r="E3146" s="5" t="s">
        <v>247</v>
      </c>
      <c r="F3146" s="60">
        <v>4.5182903646080872</v>
      </c>
      <c r="G3146" s="61">
        <v>78218479</v>
      </c>
      <c r="H3146" s="61">
        <v>7.8449169301026274</v>
      </c>
      <c r="I3146" s="61">
        <f>(I3008+I2916+I3077)/3</f>
        <v>83.15486457114433</v>
      </c>
      <c r="J3146" s="61">
        <v>19263000000</v>
      </c>
      <c r="K3146" s="61">
        <v>51.088543600755173</v>
      </c>
      <c r="L3146" s="61">
        <v>11049.995110094245</v>
      </c>
      <c r="M3146" s="61">
        <f>(M2870+M3008+M3123)/3</f>
        <v>39.642431179789789</v>
      </c>
      <c r="N3146" s="60">
        <v>73.611000000000004</v>
      </c>
    </row>
    <row r="3147" spans="1:14" x14ac:dyDescent="0.4">
      <c r="A3147" s="57">
        <v>138</v>
      </c>
      <c r="B3147" s="5" t="s">
        <v>219</v>
      </c>
      <c r="C3147" s="5">
        <v>2016</v>
      </c>
      <c r="D3147" s="5" t="s">
        <v>249</v>
      </c>
      <c r="E3147" s="5" t="s">
        <v>247</v>
      </c>
      <c r="F3147" s="60">
        <v>4.7478390022185488</v>
      </c>
      <c r="G3147" s="61">
        <v>79277962</v>
      </c>
      <c r="H3147" s="61">
        <v>8.1304780781445061</v>
      </c>
      <c r="I3147" s="61">
        <f>(I3055+I2871+I2894)/3</f>
        <v>107.32274901709296</v>
      </c>
      <c r="J3147" s="61">
        <v>13835000000</v>
      </c>
      <c r="K3147" s="61">
        <v>48.328186233897299</v>
      </c>
      <c r="L3147" s="61">
        <v>10970.045894886165</v>
      </c>
      <c r="M3147" s="61">
        <f>(M2871+M3009+M3124)/3</f>
        <v>39.371664349080554</v>
      </c>
      <c r="N3147" s="60">
        <v>74.134</v>
      </c>
    </row>
    <row r="3148" spans="1:14" x14ac:dyDescent="0.4">
      <c r="A3148" s="57">
        <v>138</v>
      </c>
      <c r="B3148" s="5" t="s">
        <v>219</v>
      </c>
      <c r="C3148" s="5">
        <v>2017</v>
      </c>
      <c r="D3148" s="5" t="s">
        <v>249</v>
      </c>
      <c r="E3148" s="5" t="s">
        <v>247</v>
      </c>
      <c r="F3148" s="60">
        <v>5.2058791500193404</v>
      </c>
      <c r="G3148" s="61">
        <v>80312698</v>
      </c>
      <c r="H3148" s="61">
        <v>10.982421668328456</v>
      </c>
      <c r="I3148" s="61">
        <f>(I2918+I3010+I3079)/3</f>
        <v>88.449888147287581</v>
      </c>
      <c r="J3148" s="61">
        <v>11190000000</v>
      </c>
      <c r="K3148" s="61">
        <v>55.762168749567955</v>
      </c>
      <c r="L3148" s="61">
        <v>10695.550196231012</v>
      </c>
      <c r="M3148" s="61">
        <f>(M2918+M3010+M3079)/3</f>
        <v>47.0157641366146</v>
      </c>
      <c r="N3148" s="60">
        <v>74.644000000000005</v>
      </c>
    </row>
    <row r="3149" spans="1:14" x14ac:dyDescent="0.4">
      <c r="A3149" s="57">
        <v>138</v>
      </c>
      <c r="B3149" s="5" t="s">
        <v>219</v>
      </c>
      <c r="C3149" s="5">
        <v>2018</v>
      </c>
      <c r="D3149" s="5" t="s">
        <v>249</v>
      </c>
      <c r="E3149" s="5" t="s">
        <v>247</v>
      </c>
      <c r="F3149" s="60">
        <v>5.086919580237641</v>
      </c>
      <c r="G3149" s="61">
        <v>81407204</v>
      </c>
      <c r="H3149" s="61">
        <v>16.512279461502672</v>
      </c>
      <c r="I3149" s="61">
        <f>(I2896+I2873+I3057)/3</f>
        <v>102.04174693896846</v>
      </c>
      <c r="J3149" s="61">
        <v>12450000000</v>
      </c>
      <c r="K3149" s="61">
        <v>62.614211172811842</v>
      </c>
      <c r="L3149" s="61">
        <v>9568.8361895816797</v>
      </c>
      <c r="M3149" s="61">
        <f>(M2873+M3011+M3126)/3</f>
        <v>38.910875396622743</v>
      </c>
      <c r="N3149" s="60">
        <v>75.143000000000001</v>
      </c>
    </row>
    <row r="3150" spans="1:14" x14ac:dyDescent="0.4">
      <c r="A3150" s="57">
        <v>138</v>
      </c>
      <c r="B3150" s="5" t="s">
        <v>219</v>
      </c>
      <c r="C3150" s="5">
        <v>2019</v>
      </c>
      <c r="D3150" s="5" t="s">
        <v>249</v>
      </c>
      <c r="E3150" s="5" t="s">
        <v>247</v>
      </c>
      <c r="F3150" s="60">
        <v>4.8289610585879492</v>
      </c>
      <c r="G3150" s="61">
        <v>82579440</v>
      </c>
      <c r="H3150" s="61">
        <v>13.867735252289393</v>
      </c>
      <c r="I3150" s="61">
        <f>(I2874+I3058+I2897)/3</f>
        <v>103.34028478038795</v>
      </c>
      <c r="J3150" s="61">
        <v>9549000000</v>
      </c>
      <c r="K3150" s="61">
        <v>63.193290323103611</v>
      </c>
      <c r="L3150" s="61">
        <v>9215.4408747288853</v>
      </c>
      <c r="M3150" s="61">
        <f>(M2874+M3012+M3127)/3</f>
        <v>38.690451746035059</v>
      </c>
      <c r="N3150" s="60">
        <v>75.63</v>
      </c>
    </row>
    <row r="3151" spans="1:14" x14ac:dyDescent="0.4">
      <c r="A3151" s="57">
        <v>138</v>
      </c>
      <c r="B3151" s="5" t="s">
        <v>219</v>
      </c>
      <c r="C3151" s="5">
        <v>2020</v>
      </c>
      <c r="D3151" s="5" t="s">
        <v>249</v>
      </c>
      <c r="E3151" s="5" t="s">
        <v>247</v>
      </c>
      <c r="F3151" s="60">
        <v>4.8858639260833048</v>
      </c>
      <c r="G3151" s="61">
        <v>83384680</v>
      </c>
      <c r="H3151" s="61">
        <v>14.789375741225115</v>
      </c>
      <c r="I3151" s="61">
        <f>(I2898+I2875+I3059)/3</f>
        <v>105.22999329795057</v>
      </c>
      <c r="J3151" s="61">
        <v>7700000000</v>
      </c>
      <c r="K3151" s="61">
        <v>61.343755098475448</v>
      </c>
      <c r="L3151" s="61">
        <v>8638.7391325929875</v>
      </c>
      <c r="M3151" s="61">
        <f>(M2875+M3013+M3128)/3</f>
        <v>38.485637741631187</v>
      </c>
      <c r="N3151" s="60">
        <v>76.105000000000004</v>
      </c>
    </row>
    <row r="3152" spans="1:14" x14ac:dyDescent="0.4">
      <c r="A3152" s="57">
        <v>138</v>
      </c>
      <c r="B3152" s="5" t="s">
        <v>219</v>
      </c>
      <c r="C3152" s="5">
        <v>2021</v>
      </c>
      <c r="D3152" s="5" t="s">
        <v>249</v>
      </c>
      <c r="E3152" s="5" t="s">
        <v>247</v>
      </c>
      <c r="F3152" s="60">
        <f>(F3149+F3150+F3151)/3</f>
        <v>4.9339148549696317</v>
      </c>
      <c r="G3152" s="61">
        <v>84147318</v>
      </c>
      <c r="H3152" s="61">
        <v>28.9730164131403</v>
      </c>
      <c r="I3152" s="61">
        <f>(I2922+I3083+I3014)/3</f>
        <v>86.819920484750398</v>
      </c>
      <c r="J3152" s="61">
        <v>13325000000</v>
      </c>
      <c r="K3152" s="61">
        <v>71.082441386896789</v>
      </c>
      <c r="L3152" s="61">
        <v>9743.213130924285</v>
      </c>
      <c r="M3152" s="61">
        <f>(M2876+M3014+M3129)/3</f>
        <v>38.293918579262687</v>
      </c>
      <c r="N3152" s="60">
        <v>76.569000000000003</v>
      </c>
    </row>
    <row r="3153" spans="1:14" x14ac:dyDescent="0.4">
      <c r="A3153" s="57">
        <v>138</v>
      </c>
      <c r="B3153" s="5" t="s">
        <v>219</v>
      </c>
      <c r="C3153" s="5">
        <v>2022</v>
      </c>
      <c r="D3153" s="5" t="s">
        <v>249</v>
      </c>
      <c r="E3153" s="5" t="s">
        <v>247</v>
      </c>
      <c r="F3153" s="60">
        <f>(F3150+F3151+F3152)/3</f>
        <v>4.8829132798802952</v>
      </c>
      <c r="G3153" s="61">
        <v>84979913</v>
      </c>
      <c r="H3153" s="61">
        <v>96.036114963991253</v>
      </c>
      <c r="I3153" s="61">
        <f>(I3015+I2923+I3084)/3</f>
        <v>95.297532597538904</v>
      </c>
      <c r="J3153" s="61">
        <v>13094000000</v>
      </c>
      <c r="K3153" s="61">
        <v>81.170129578272423</v>
      </c>
      <c r="L3153" s="61">
        <v>10674.504173153106</v>
      </c>
      <c r="M3153" s="61">
        <f>(M2877+M3015+M3130)/3</f>
        <v>38.108353125917709</v>
      </c>
      <c r="N3153" s="60">
        <v>77.022000000000006</v>
      </c>
    </row>
    <row r="3154" spans="1:14" x14ac:dyDescent="0.4">
      <c r="A3154" s="57">
        <v>139</v>
      </c>
      <c r="B3154" s="5" t="s">
        <v>220</v>
      </c>
      <c r="C3154" s="5">
        <v>2000</v>
      </c>
      <c r="D3154" s="5" t="s">
        <v>249</v>
      </c>
      <c r="E3154" s="5" t="s">
        <v>247</v>
      </c>
      <c r="F3154" s="60">
        <v>8.4277495156629314</v>
      </c>
      <c r="G3154" s="61">
        <v>4569132</v>
      </c>
      <c r="H3154" s="61">
        <v>23.464548193683683</v>
      </c>
      <c r="I3154" s="61">
        <f>(I3062+I2993+I3131)/3</f>
        <v>90.088754992243949</v>
      </c>
      <c r="J3154" s="61">
        <v>131000000</v>
      </c>
      <c r="K3154" s="61">
        <v>103.58031782500478</v>
      </c>
      <c r="L3154" s="61">
        <v>635.71446633244489</v>
      </c>
      <c r="M3154" s="61">
        <v>38.516093835242778</v>
      </c>
      <c r="N3154" s="60">
        <v>45.912999999999997</v>
      </c>
    </row>
    <row r="3155" spans="1:14" x14ac:dyDescent="0.4">
      <c r="A3155" s="57">
        <v>139</v>
      </c>
      <c r="B3155" s="5" t="s">
        <v>220</v>
      </c>
      <c r="C3155" s="5">
        <v>2001</v>
      </c>
      <c r="D3155" s="5" t="s">
        <v>249</v>
      </c>
      <c r="E3155" s="5" t="s">
        <v>247</v>
      </c>
      <c r="F3155" s="60">
        <v>8.4406055195428618</v>
      </c>
      <c r="G3155" s="61">
        <v>4635094</v>
      </c>
      <c r="H3155" s="61">
        <v>32.314862741274879</v>
      </c>
      <c r="I3155" s="61">
        <f>(I2994+I3063+I3132)/3</f>
        <v>86.193445681805159</v>
      </c>
      <c r="J3155" s="61">
        <v>170000000</v>
      </c>
      <c r="K3155" s="61">
        <v>81.985854943835804</v>
      </c>
      <c r="L3155" s="61">
        <v>762.61079762297368</v>
      </c>
      <c r="M3155" s="61">
        <v>40.353655318025858</v>
      </c>
      <c r="N3155" s="60">
        <v>46.137</v>
      </c>
    </row>
    <row r="3156" spans="1:14" x14ac:dyDescent="0.4">
      <c r="A3156" s="57">
        <v>139</v>
      </c>
      <c r="B3156" s="5" t="s">
        <v>220</v>
      </c>
      <c r="C3156" s="5">
        <v>2002</v>
      </c>
      <c r="D3156" s="5" t="s">
        <v>249</v>
      </c>
      <c r="E3156" s="5" t="s">
        <v>247</v>
      </c>
      <c r="F3156" s="60">
        <v>8.8127222828501921</v>
      </c>
      <c r="G3156" s="61">
        <v>4698968</v>
      </c>
      <c r="H3156" s="61">
        <v>25.153100148565088</v>
      </c>
      <c r="I3156" s="61">
        <f>(I2995+I2903+I3087)/3</f>
        <v>80.140100933460658</v>
      </c>
      <c r="J3156" s="61">
        <v>276000000</v>
      </c>
      <c r="K3156" s="61">
        <v>63.704686118479223</v>
      </c>
      <c r="L3156" s="61">
        <v>949.57639820562588</v>
      </c>
      <c r="M3156" s="61">
        <v>39.37562940584089</v>
      </c>
      <c r="N3156" s="60">
        <v>46.362000000000002</v>
      </c>
    </row>
    <row r="3157" spans="1:14" x14ac:dyDescent="0.4">
      <c r="A3157" s="57">
        <v>139</v>
      </c>
      <c r="B3157" s="5" t="s">
        <v>220</v>
      </c>
      <c r="C3157" s="5">
        <v>2003</v>
      </c>
      <c r="D3157" s="5" t="s">
        <v>249</v>
      </c>
      <c r="E3157" s="5" t="s">
        <v>247</v>
      </c>
      <c r="F3157" s="60">
        <v>9.739507643221625</v>
      </c>
      <c r="G3157" s="61">
        <v>4758988</v>
      </c>
      <c r="H3157" s="61">
        <v>27.154329864902493</v>
      </c>
      <c r="I3157" s="61">
        <f>(I2881+I2904+I3065)/3</f>
        <v>91.635774351374991</v>
      </c>
      <c r="J3157" s="61">
        <v>226000000</v>
      </c>
      <c r="K3157" s="61">
        <v>63.201750694385993</v>
      </c>
      <c r="L3157" s="61">
        <v>1256.0318670275517</v>
      </c>
      <c r="M3157" s="61">
        <v>37.042062415196739</v>
      </c>
      <c r="N3157" s="60">
        <v>46.587000000000003</v>
      </c>
    </row>
    <row r="3158" spans="1:14" x14ac:dyDescent="0.4">
      <c r="A3158" s="57">
        <v>139</v>
      </c>
      <c r="B3158" s="5" t="s">
        <v>220</v>
      </c>
      <c r="C3158" s="5">
        <v>2004</v>
      </c>
      <c r="D3158" s="5" t="s">
        <v>249</v>
      </c>
      <c r="E3158" s="5" t="s">
        <v>247</v>
      </c>
      <c r="F3158" s="60">
        <v>10.242184724983982</v>
      </c>
      <c r="G3158" s="61">
        <v>4819792</v>
      </c>
      <c r="H3158" s="61">
        <v>18.347763821434768</v>
      </c>
      <c r="I3158" s="61">
        <f>(I2997+I3066+I3135)/3</f>
        <v>96.154799754122749</v>
      </c>
      <c r="J3158" s="61">
        <v>353699999.89999998</v>
      </c>
      <c r="K3158" s="61">
        <v>59.319967488485503</v>
      </c>
      <c r="L3158" s="61">
        <v>1418.806265595462</v>
      </c>
      <c r="M3158" s="61">
        <v>37.175359519210126</v>
      </c>
      <c r="N3158" s="60">
        <v>46.811999999999998</v>
      </c>
    </row>
    <row r="3159" spans="1:14" x14ac:dyDescent="0.4">
      <c r="A3159" s="57">
        <v>139</v>
      </c>
      <c r="B3159" s="5" t="s">
        <v>220</v>
      </c>
      <c r="C3159" s="5">
        <v>2005</v>
      </c>
      <c r="D3159" s="5" t="s">
        <v>249</v>
      </c>
      <c r="E3159" s="5" t="s">
        <v>247</v>
      </c>
      <c r="F3159" s="60">
        <v>10.355061377161249</v>
      </c>
      <c r="G3159" s="61">
        <v>4885775</v>
      </c>
      <c r="H3159" s="61">
        <v>7.0267908425900742</v>
      </c>
      <c r="I3159" s="61">
        <f>(I2998+I3067+I3136)/3</f>
        <v>96.503924269290152</v>
      </c>
      <c r="J3159" s="61">
        <v>418199999.89999998</v>
      </c>
      <c r="K3159" s="61">
        <v>53.972341974133585</v>
      </c>
      <c r="L3159" s="61">
        <v>1658.6727789082051</v>
      </c>
      <c r="M3159" s="61">
        <v>38.677479725514665</v>
      </c>
      <c r="N3159" s="60">
        <v>47.052</v>
      </c>
    </row>
    <row r="3160" spans="1:14" x14ac:dyDescent="0.4">
      <c r="A3160" s="57">
        <v>139</v>
      </c>
      <c r="B3160" s="5" t="s">
        <v>220</v>
      </c>
      <c r="C3160" s="5">
        <v>2006</v>
      </c>
      <c r="D3160" s="5" t="s">
        <v>249</v>
      </c>
      <c r="E3160" s="5" t="s">
        <v>247</v>
      </c>
      <c r="F3160" s="60">
        <v>10.479652016570753</v>
      </c>
      <c r="G3160" s="61">
        <v>4954029</v>
      </c>
      <c r="H3160" s="61">
        <v>12.249959293056008</v>
      </c>
      <c r="I3160" s="61">
        <f>(I3068+I2907+I2884)/3</f>
        <v>94.841727095578406</v>
      </c>
      <c r="J3160" s="61">
        <v>730899999.89999998</v>
      </c>
      <c r="K3160" s="61">
        <v>52.447301002292235</v>
      </c>
      <c r="L3160" s="61">
        <v>2074.4073893988257</v>
      </c>
      <c r="M3160" s="61">
        <v>39.329268292682926</v>
      </c>
      <c r="N3160" s="60">
        <v>47.308</v>
      </c>
    </row>
    <row r="3161" spans="1:14" x14ac:dyDescent="0.4">
      <c r="A3161" s="57">
        <v>139</v>
      </c>
      <c r="B3161" s="5" t="s">
        <v>220</v>
      </c>
      <c r="C3161" s="5">
        <v>2007</v>
      </c>
      <c r="D3161" s="5" t="s">
        <v>249</v>
      </c>
      <c r="E3161" s="5" t="s">
        <v>247</v>
      </c>
      <c r="F3161" s="60">
        <v>11.638514165671953</v>
      </c>
      <c r="G3161" s="61">
        <v>5024894</v>
      </c>
      <c r="H3161" s="61">
        <v>9.2693446540198323</v>
      </c>
      <c r="I3161" s="61">
        <f>(I2908+I3000+I3092)/3</f>
        <v>90.101706257357492</v>
      </c>
      <c r="J3161" s="61">
        <v>856000000</v>
      </c>
      <c r="K3161" s="61">
        <v>56.277777777777786</v>
      </c>
      <c r="L3161" s="61">
        <v>2520.2850255526769</v>
      </c>
      <c r="M3161" s="61">
        <v>37.764242207094227</v>
      </c>
      <c r="N3161" s="60">
        <v>47.581000000000003</v>
      </c>
    </row>
    <row r="3162" spans="1:14" x14ac:dyDescent="0.4">
      <c r="A3162" s="57">
        <v>139</v>
      </c>
      <c r="B3162" s="5" t="s">
        <v>220</v>
      </c>
      <c r="C3162" s="5">
        <v>2008</v>
      </c>
      <c r="D3162" s="5" t="s">
        <v>249</v>
      </c>
      <c r="E3162" s="5" t="s">
        <v>247</v>
      </c>
      <c r="F3162" s="60">
        <v>11.623281425027788</v>
      </c>
      <c r="G3162" s="61">
        <v>5100083</v>
      </c>
      <c r="H3162" s="61">
        <v>59.74038554683716</v>
      </c>
      <c r="I3162" s="61">
        <f>(I2886+I2909+I3070)/3</f>
        <v>96.307600151845932</v>
      </c>
      <c r="J3162" s="61">
        <v>1277000000</v>
      </c>
      <c r="K3162" s="61">
        <v>94.724075197089135</v>
      </c>
      <c r="L3162" s="61">
        <v>3778.6685390821963</v>
      </c>
      <c r="M3162" s="61">
        <v>39.4401133947555</v>
      </c>
      <c r="N3162" s="60">
        <v>47.868000000000002</v>
      </c>
    </row>
    <row r="3163" spans="1:14" x14ac:dyDescent="0.4">
      <c r="A3163" s="57">
        <v>139</v>
      </c>
      <c r="B3163" s="5" t="s">
        <v>220</v>
      </c>
      <c r="C3163" s="5">
        <v>2009</v>
      </c>
      <c r="D3163" s="5" t="s">
        <v>249</v>
      </c>
      <c r="E3163" s="5" t="s">
        <v>247</v>
      </c>
      <c r="F3163" s="60">
        <v>10.111413779346172</v>
      </c>
      <c r="G3163" s="61">
        <v>5180957</v>
      </c>
      <c r="H3163" s="61">
        <v>9.7610161350929872</v>
      </c>
      <c r="I3163" s="61">
        <f>(I2887+I2910+I3071)/3</f>
        <v>99.087260402887054</v>
      </c>
      <c r="J3163" s="61">
        <v>4553000000</v>
      </c>
      <c r="K3163" s="61">
        <v>104.95217927131972</v>
      </c>
      <c r="L3163" s="61">
        <v>3901.6702830987174</v>
      </c>
      <c r="M3163" s="61">
        <v>37.484981978374051</v>
      </c>
      <c r="N3163" s="60">
        <v>48.171999999999997</v>
      </c>
    </row>
    <row r="3164" spans="1:14" x14ac:dyDescent="0.4">
      <c r="A3164" s="57">
        <v>139</v>
      </c>
      <c r="B3164" s="5" t="s">
        <v>220</v>
      </c>
      <c r="C3164" s="5">
        <v>2010</v>
      </c>
      <c r="D3164" s="5" t="s">
        <v>249</v>
      </c>
      <c r="E3164" s="5" t="s">
        <v>247</v>
      </c>
      <c r="F3164" s="60">
        <v>11.232998669316643</v>
      </c>
      <c r="G3164" s="61">
        <v>5267970</v>
      </c>
      <c r="H3164" s="61">
        <v>2.3060881533174324</v>
      </c>
      <c r="I3164" s="61">
        <v>100</v>
      </c>
      <c r="J3164" s="61">
        <v>3632300000</v>
      </c>
      <c r="K3164" s="61">
        <v>96.863055840402723</v>
      </c>
      <c r="L3164" s="61">
        <v>4286.8805051541376</v>
      </c>
      <c r="M3164" s="61">
        <v>37.908611599297018</v>
      </c>
      <c r="N3164" s="60">
        <v>48.491</v>
      </c>
    </row>
    <row r="3165" spans="1:14" x14ac:dyDescent="0.4">
      <c r="A3165" s="57">
        <v>139</v>
      </c>
      <c r="B3165" s="5" t="s">
        <v>220</v>
      </c>
      <c r="C3165" s="5">
        <v>2011</v>
      </c>
      <c r="D3165" s="5" t="s">
        <v>249</v>
      </c>
      <c r="E3165" s="5" t="s">
        <v>247</v>
      </c>
      <c r="F3165" s="60">
        <v>12.139338618727651</v>
      </c>
      <c r="G3165" s="61">
        <v>5360811</v>
      </c>
      <c r="H3165" s="61">
        <v>12.857454367120354</v>
      </c>
      <c r="I3165" s="61">
        <f>(I2889+I2912+I3073)/3</f>
        <v>100.34965879081413</v>
      </c>
      <c r="J3165" s="61">
        <v>3391067000</v>
      </c>
      <c r="K3165" s="61">
        <v>111.06283382344115</v>
      </c>
      <c r="L3165" s="61">
        <v>5453.1550045941431</v>
      </c>
      <c r="M3165" s="61">
        <v>36.710909679507928</v>
      </c>
      <c r="N3165" s="60">
        <v>48.825000000000003</v>
      </c>
    </row>
    <row r="3166" spans="1:14" x14ac:dyDescent="0.4">
      <c r="A3166" s="57">
        <v>139</v>
      </c>
      <c r="B3166" s="5" t="s">
        <v>220</v>
      </c>
      <c r="C3166" s="5">
        <v>2012</v>
      </c>
      <c r="D3166" s="5" t="s">
        <v>249</v>
      </c>
      <c r="E3166" s="5" t="s">
        <v>247</v>
      </c>
      <c r="F3166" s="60">
        <v>12.229783673055143</v>
      </c>
      <c r="G3166" s="61">
        <v>5458682</v>
      </c>
      <c r="H3166" s="61">
        <v>8.2700840824187338</v>
      </c>
      <c r="I3166" s="61">
        <f>(I2890+I2913+I3074)/3</f>
        <v>101.73119503877312</v>
      </c>
      <c r="J3166" s="61">
        <v>3129614736.8000002</v>
      </c>
      <c r="K3166" s="61">
        <v>109.33365263725079</v>
      </c>
      <c r="L3166" s="61">
        <v>6441.8866177432183</v>
      </c>
      <c r="M3166" s="61">
        <v>36.376404494382022</v>
      </c>
      <c r="N3166" s="60">
        <v>49.174999999999997</v>
      </c>
    </row>
    <row r="3167" spans="1:14" x14ac:dyDescent="0.4">
      <c r="A3167" s="57">
        <v>139</v>
      </c>
      <c r="B3167" s="5" t="s">
        <v>220</v>
      </c>
      <c r="C3167" s="5">
        <v>2013</v>
      </c>
      <c r="D3167" s="5" t="s">
        <v>249</v>
      </c>
      <c r="E3167" s="5" t="s">
        <v>247</v>
      </c>
      <c r="F3167" s="60">
        <v>11.47309533380275</v>
      </c>
      <c r="G3167" s="61">
        <v>5560095</v>
      </c>
      <c r="H3167" s="61">
        <v>1.1524458325214511</v>
      </c>
      <c r="I3167" s="61">
        <f>(I3075+I3006+I3144)/3</f>
        <v>109.2097730721531</v>
      </c>
      <c r="J3167" s="61">
        <v>2861420712</v>
      </c>
      <c r="K3167" s="61">
        <v>98.592822679544895</v>
      </c>
      <c r="L3167" s="61">
        <v>7049.7975051953472</v>
      </c>
      <c r="M3167" s="61">
        <v>36.036036036036037</v>
      </c>
      <c r="N3167" s="60">
        <v>49.540999999999997</v>
      </c>
    </row>
    <row r="3168" spans="1:14" x14ac:dyDescent="0.4">
      <c r="A3168" s="57">
        <v>139</v>
      </c>
      <c r="B3168" s="5" t="s">
        <v>220</v>
      </c>
      <c r="C3168" s="5">
        <v>2014</v>
      </c>
      <c r="D3168" s="5" t="s">
        <v>249</v>
      </c>
      <c r="E3168" s="5" t="s">
        <v>247</v>
      </c>
      <c r="F3168" s="60">
        <v>10.98134042667405</v>
      </c>
      <c r="G3168" s="61">
        <v>5663152</v>
      </c>
      <c r="H3168" s="61">
        <v>0.66918096675007632</v>
      </c>
      <c r="I3168" s="61">
        <f>(I2915+I2892+I3076)/3</f>
        <v>192278.9543986822</v>
      </c>
      <c r="J3168" s="61">
        <v>3830130999.9000001</v>
      </c>
      <c r="K3168" s="61">
        <v>91.093482957660186</v>
      </c>
      <c r="L3168" s="61">
        <v>7685.5098585232727</v>
      </c>
      <c r="M3168" s="61">
        <v>35.820895522388057</v>
      </c>
      <c r="N3168" s="60">
        <v>49.920999999999999</v>
      </c>
    </row>
    <row r="3169" spans="1:14" x14ac:dyDescent="0.4">
      <c r="A3169" s="57">
        <v>139</v>
      </c>
      <c r="B3169" s="5" t="s">
        <v>220</v>
      </c>
      <c r="C3169" s="5">
        <v>2015</v>
      </c>
      <c r="D3169" s="5" t="s">
        <v>249</v>
      </c>
      <c r="E3169" s="5" t="s">
        <v>247</v>
      </c>
      <c r="F3169" s="60">
        <v>11.06015141774869</v>
      </c>
      <c r="G3169" s="61">
        <v>5766431</v>
      </c>
      <c r="H3169" s="61">
        <v>-5.1532977875220638</v>
      </c>
      <c r="I3169" s="61">
        <f>(I3077+I3008+I3146)/3</f>
        <v>82.4860382103451</v>
      </c>
      <c r="J3169" s="61">
        <v>3042967999.9000001</v>
      </c>
      <c r="K3169" s="61">
        <v>81.299930566085919</v>
      </c>
      <c r="L3169" s="61">
        <v>6208.2966545015952</v>
      </c>
      <c r="M3169" s="61">
        <f>(M3008+M3077+M3146)/3</f>
        <v>34.276395935581938</v>
      </c>
      <c r="N3169" s="60">
        <v>50.317</v>
      </c>
    </row>
    <row r="3170" spans="1:14" x14ac:dyDescent="0.4">
      <c r="A3170" s="57">
        <v>139</v>
      </c>
      <c r="B3170" s="5" t="s">
        <v>220</v>
      </c>
      <c r="C3170" s="5">
        <v>2016</v>
      </c>
      <c r="D3170" s="5" t="s">
        <v>249</v>
      </c>
      <c r="E3170" s="5" t="s">
        <v>247</v>
      </c>
      <c r="F3170" s="60">
        <v>10.919116287621446</v>
      </c>
      <c r="G3170" s="61">
        <v>5868561</v>
      </c>
      <c r="H3170" s="61">
        <v>-4.8656028790311439</v>
      </c>
      <c r="I3170" s="61">
        <f>(I3078+I2894+I2917)/3</f>
        <v>97.257730000007882</v>
      </c>
      <c r="J3170" s="61">
        <v>2243160000</v>
      </c>
      <c r="K3170" s="61">
        <v>62.046084696626188</v>
      </c>
      <c r="L3170" s="61">
        <v>6163.253405976111</v>
      </c>
      <c r="M3170" s="61">
        <f>(M3078+M3009+M3147)/3</f>
        <v>34.373120913035471</v>
      </c>
      <c r="N3170" s="60">
        <v>50.728000000000002</v>
      </c>
    </row>
    <row r="3171" spans="1:14" x14ac:dyDescent="0.4">
      <c r="A3171" s="57">
        <v>139</v>
      </c>
      <c r="B3171" s="5" t="s">
        <v>220</v>
      </c>
      <c r="C3171" s="5">
        <v>2017</v>
      </c>
      <c r="D3171" s="5" t="s">
        <v>249</v>
      </c>
      <c r="E3171" s="5" t="s">
        <v>247</v>
      </c>
      <c r="F3171" s="60">
        <v>10.70165905907848</v>
      </c>
      <c r="G3171" s="61">
        <v>5968383</v>
      </c>
      <c r="H3171" s="61">
        <v>-1.5424426847865931</v>
      </c>
      <c r="I3171" s="61">
        <f>(I3079+I3010+I3148)/3</f>
        <v>87.760026732225455</v>
      </c>
      <c r="J3171" s="61">
        <v>2085944135</v>
      </c>
      <c r="K3171" s="61">
        <v>53.575356706995528</v>
      </c>
      <c r="L3171" s="61">
        <v>6354.5328297942197</v>
      </c>
      <c r="M3171" s="61">
        <f>(M2826+M2987+M3079)/3</f>
        <v>51.134027382169144</v>
      </c>
      <c r="N3171" s="60">
        <v>51.152999999999999</v>
      </c>
    </row>
    <row r="3172" spans="1:14" x14ac:dyDescent="0.4">
      <c r="A3172" s="57">
        <v>139</v>
      </c>
      <c r="B3172" s="5" t="s">
        <v>220</v>
      </c>
      <c r="C3172" s="5">
        <v>2018</v>
      </c>
      <c r="D3172" s="5" t="s">
        <v>249</v>
      </c>
      <c r="E3172" s="5" t="s">
        <v>247</v>
      </c>
      <c r="F3172" s="60">
        <v>10.439721513335552</v>
      </c>
      <c r="G3172" s="61">
        <v>6065066</v>
      </c>
      <c r="H3172" s="61">
        <v>1.2108759401387346</v>
      </c>
      <c r="I3172" s="61">
        <f>(I2919+I2896+I3080)/3</f>
        <v>94.570461333287142</v>
      </c>
      <c r="J3172" s="61">
        <v>1606640191.5</v>
      </c>
      <c r="K3172" s="61">
        <v>50.900272639982056</v>
      </c>
      <c r="L3172" s="61">
        <v>6721.3495403724501</v>
      </c>
      <c r="M3172" s="61">
        <f>(M3011+M3080+M3149)/3</f>
        <v>44.393197553537078</v>
      </c>
      <c r="N3172" s="60">
        <v>51.593000000000004</v>
      </c>
    </row>
    <row r="3173" spans="1:14" x14ac:dyDescent="0.4">
      <c r="A3173" s="57">
        <v>139</v>
      </c>
      <c r="B3173" s="5" t="s">
        <v>220</v>
      </c>
      <c r="C3173" s="5">
        <v>2019</v>
      </c>
      <c r="D3173" s="5" t="s">
        <v>249</v>
      </c>
      <c r="E3173" s="5" t="s">
        <v>247</v>
      </c>
      <c r="F3173" s="60">
        <v>10.267536153753722</v>
      </c>
      <c r="G3173" s="61">
        <v>6158420</v>
      </c>
      <c r="H3173" s="61">
        <v>4.3827522684997575</v>
      </c>
      <c r="I3173" s="61">
        <f>(I2897+I3081+I2920)/3</f>
        <v>96.112325140937401</v>
      </c>
      <c r="J3173" s="61">
        <v>1853632129</v>
      </c>
      <c r="K3173" s="61">
        <v>44.285759403720434</v>
      </c>
      <c r="L3173" s="61">
        <v>7344.8802035030312</v>
      </c>
      <c r="M3173" s="61">
        <f>(M3012+M3081+M3150)/3</f>
        <v>34.899996033782521</v>
      </c>
      <c r="N3173" s="60">
        <v>52.048000000000002</v>
      </c>
    </row>
    <row r="3174" spans="1:14" x14ac:dyDescent="0.4">
      <c r="A3174" s="57">
        <v>139</v>
      </c>
      <c r="B3174" s="5" t="s">
        <v>220</v>
      </c>
      <c r="C3174" s="5">
        <v>2020</v>
      </c>
      <c r="D3174" s="5" t="s">
        <v>249</v>
      </c>
      <c r="E3174" s="5" t="s">
        <v>247</v>
      </c>
      <c r="F3174" s="60">
        <v>10.184086299232149</v>
      </c>
      <c r="G3174" s="61">
        <v>6250438</v>
      </c>
      <c r="H3174" s="61">
        <v>4.8588235184480197</v>
      </c>
      <c r="I3174" s="61">
        <f>(I2921+I2898+I3082)/3</f>
        <v>96.235555107252694</v>
      </c>
      <c r="J3174" s="61">
        <v>1436241797</v>
      </c>
      <c r="K3174" s="61">
        <v>35.936593852696696</v>
      </c>
      <c r="L3174" s="61">
        <v>7330.3662879305421</v>
      </c>
      <c r="M3174" s="61">
        <f>(M3013+M3082+M3151)/3</f>
        <v>33.97184991912593</v>
      </c>
      <c r="N3174" s="60">
        <v>52.515999999999998</v>
      </c>
    </row>
    <row r="3175" spans="1:14" x14ac:dyDescent="0.4">
      <c r="A3175" s="57">
        <v>139</v>
      </c>
      <c r="B3175" s="5" t="s">
        <v>220</v>
      </c>
      <c r="C3175" s="5">
        <v>2021</v>
      </c>
      <c r="D3175" s="5" t="s">
        <v>249</v>
      </c>
      <c r="E3175" s="5" t="s">
        <v>247</v>
      </c>
      <c r="F3175" s="60">
        <f>(F3172+F3173+F3174)/3</f>
        <v>10.297114655440474</v>
      </c>
      <c r="G3175" s="61">
        <v>6341855</v>
      </c>
      <c r="H3175" s="61">
        <v>4.4436654175672885</v>
      </c>
      <c r="I3175" s="61">
        <f>(I3014+I3083+I3152)/3</f>
        <v>86.076302086914367</v>
      </c>
      <c r="J3175" s="61">
        <v>1287334690</v>
      </c>
      <c r="K3175" s="61">
        <v>33.058117079748151</v>
      </c>
      <c r="L3175" s="61">
        <v>7885.2998959182405</v>
      </c>
      <c r="M3175" s="61">
        <f>(M3014+M3083+M3152)/3</f>
        <v>33.812710420622039</v>
      </c>
      <c r="N3175" s="60">
        <v>52.997999999999998</v>
      </c>
    </row>
    <row r="3176" spans="1:14" x14ac:dyDescent="0.4">
      <c r="A3176" s="57">
        <v>139</v>
      </c>
      <c r="B3176" s="5" t="s">
        <v>220</v>
      </c>
      <c r="C3176" s="5">
        <v>2022</v>
      </c>
      <c r="D3176" s="5" t="s">
        <v>249</v>
      </c>
      <c r="E3176" s="5" t="s">
        <v>247</v>
      </c>
      <c r="F3176" s="60">
        <f>(F3173+F3174+F3175)/3</f>
        <v>10.249579036142116</v>
      </c>
      <c r="G3176" s="61">
        <v>6430770</v>
      </c>
      <c r="H3176" s="61">
        <v>11.178874643300276</v>
      </c>
      <c r="I3176" s="61">
        <f>(I3084)</f>
        <v>90.464240738457022</v>
      </c>
      <c r="J3176" s="61">
        <v>936039710</v>
      </c>
      <c r="K3176" s="61">
        <f>(K3153+K3015+K3084)/3</f>
        <v>109.9632084063967</v>
      </c>
      <c r="L3176" s="61">
        <v>8792.5485039671985</v>
      </c>
      <c r="M3176" s="61">
        <f>(M3015+M3084+M3153)/3</f>
        <v>33.726744631871611</v>
      </c>
      <c r="N3176" s="60">
        <v>53.494</v>
      </c>
    </row>
    <row r="3177" spans="1:14" hidden="1" x14ac:dyDescent="0.4">
      <c r="A3177" s="67">
        <v>140</v>
      </c>
      <c r="B3177" s="5" t="s">
        <v>221</v>
      </c>
      <c r="C3177" s="5">
        <v>2000</v>
      </c>
      <c r="D3177" s="5" t="s">
        <v>246</v>
      </c>
      <c r="E3177" s="5" t="s">
        <v>247</v>
      </c>
      <c r="F3177" s="60">
        <v>5.4020081099228713E-2</v>
      </c>
      <c r="G3177" s="61">
        <v>24020697</v>
      </c>
      <c r="H3177" s="61">
        <v>11.117305882486249</v>
      </c>
      <c r="I3177" s="61">
        <v>116.989045473141</v>
      </c>
      <c r="J3177" s="61">
        <v>160700000</v>
      </c>
      <c r="K3177" s="61">
        <v>32.749033338382176</v>
      </c>
      <c r="L3177" s="61">
        <v>257.82960573945348</v>
      </c>
      <c r="M3177" s="61">
        <f>(M2924+M3039+M2878)/3</f>
        <v>27.113081542995463</v>
      </c>
      <c r="N3177" s="60">
        <v>14.786</v>
      </c>
    </row>
    <row r="3178" spans="1:14" hidden="1" x14ac:dyDescent="0.4">
      <c r="A3178" s="67">
        <v>140</v>
      </c>
      <c r="B3178" s="5" t="s">
        <v>221</v>
      </c>
      <c r="C3178" s="5">
        <v>2001</v>
      </c>
      <c r="D3178" s="5" t="s">
        <v>246</v>
      </c>
      <c r="E3178" s="5" t="s">
        <v>247</v>
      </c>
      <c r="F3178" s="60">
        <v>5.2654479961798346E-2</v>
      </c>
      <c r="G3178" s="61">
        <v>24763325</v>
      </c>
      <c r="H3178" s="61">
        <v>4.5344758116547865</v>
      </c>
      <c r="I3178" s="61">
        <v>114.118416120717</v>
      </c>
      <c r="J3178" s="61">
        <v>151496150.65192699</v>
      </c>
      <c r="K3178" s="61">
        <v>35.329976781972491</v>
      </c>
      <c r="L3178" s="61">
        <v>235.85297485356796</v>
      </c>
      <c r="M3178" s="61">
        <f>(M3040+M2925+M2879)/3</f>
        <v>30.748279230282737</v>
      </c>
      <c r="N3178" s="60">
        <v>15.201000000000001</v>
      </c>
    </row>
    <row r="3179" spans="1:14" hidden="1" x14ac:dyDescent="0.4">
      <c r="A3179" s="67">
        <v>140</v>
      </c>
      <c r="B3179" s="5" t="s">
        <v>221</v>
      </c>
      <c r="C3179" s="5">
        <v>2002</v>
      </c>
      <c r="D3179" s="5" t="s">
        <v>246</v>
      </c>
      <c r="E3179" s="5" t="s">
        <v>247</v>
      </c>
      <c r="F3179" s="60">
        <v>5.8179477934898645E-2</v>
      </c>
      <c r="G3179" s="61">
        <v>25545090</v>
      </c>
      <c r="H3179" s="61">
        <v>-3.1695563374237992</v>
      </c>
      <c r="I3179" s="61">
        <v>109.20371583574099</v>
      </c>
      <c r="J3179" s="61">
        <v>184648059.19749999</v>
      </c>
      <c r="K3179" s="61">
        <v>36.277794156183099</v>
      </c>
      <c r="L3179" s="61">
        <v>241.86893023749434</v>
      </c>
      <c r="M3179" s="61">
        <f>(M3041+M2926+M2880)/3</f>
        <v>27.312969726939912</v>
      </c>
      <c r="N3179" s="60">
        <v>15.625999999999999</v>
      </c>
    </row>
    <row r="3180" spans="1:14" hidden="1" x14ac:dyDescent="0.4">
      <c r="A3180" s="67">
        <v>140</v>
      </c>
      <c r="B3180" s="5" t="s">
        <v>221</v>
      </c>
      <c r="C3180" s="5">
        <v>2003</v>
      </c>
      <c r="D3180" s="5" t="s">
        <v>246</v>
      </c>
      <c r="E3180" s="5" t="s">
        <v>247</v>
      </c>
      <c r="F3180" s="60">
        <v>5.9465592825517208E-2</v>
      </c>
      <c r="G3180" s="61">
        <v>26354736</v>
      </c>
      <c r="H3180" s="61">
        <v>7.806740872975098</v>
      </c>
      <c r="I3180" s="61">
        <v>95.837805599977699</v>
      </c>
      <c r="J3180" s="61">
        <v>202192593.61849999</v>
      </c>
      <c r="K3180" s="61">
        <v>36.585726464126836</v>
      </c>
      <c r="L3180" s="61">
        <v>250.69058841002507</v>
      </c>
      <c r="M3180" s="61">
        <f>(M3042+M2927+M2881)/3</f>
        <v>28.45312577552107</v>
      </c>
      <c r="N3180" s="60">
        <v>16.061</v>
      </c>
    </row>
    <row r="3181" spans="1:14" hidden="1" x14ac:dyDescent="0.4">
      <c r="A3181" s="67">
        <v>140</v>
      </c>
      <c r="B3181" s="5" t="s">
        <v>221</v>
      </c>
      <c r="C3181" s="5">
        <v>2004</v>
      </c>
      <c r="D3181" s="5" t="s">
        <v>246</v>
      </c>
      <c r="E3181" s="5" t="s">
        <v>247</v>
      </c>
      <c r="F3181" s="60">
        <v>6.0030758027566702E-2</v>
      </c>
      <c r="G3181" s="61">
        <v>27146084</v>
      </c>
      <c r="H3181" s="61">
        <v>15.587549983445072</v>
      </c>
      <c r="I3181" s="61">
        <v>99.434941501955805</v>
      </c>
      <c r="J3181" s="61">
        <v>295416479.80069202</v>
      </c>
      <c r="K3181" s="61">
        <v>35.460086245643637</v>
      </c>
      <c r="L3181" s="61">
        <v>292.47266558866602</v>
      </c>
      <c r="M3181" s="61">
        <f>M3182*0.95</f>
        <v>24.915564505562013</v>
      </c>
      <c r="N3181" s="60">
        <v>16.507000000000001</v>
      </c>
    </row>
    <row r="3182" spans="1:14" hidden="1" x14ac:dyDescent="0.4">
      <c r="A3182" s="67">
        <v>140</v>
      </c>
      <c r="B3182" s="5" t="s">
        <v>221</v>
      </c>
      <c r="C3182" s="5">
        <v>2005</v>
      </c>
      <c r="D3182" s="5" t="s">
        <v>246</v>
      </c>
      <c r="E3182" s="5" t="s">
        <v>247</v>
      </c>
      <c r="F3182" s="60">
        <v>7.2423867987032972E-2</v>
      </c>
      <c r="G3182" s="61">
        <v>27946588</v>
      </c>
      <c r="H3182" s="61">
        <v>-1.7411852918063744</v>
      </c>
      <c r="I3182" s="61">
        <v>104.15044225805001</v>
      </c>
      <c r="J3182" s="61">
        <v>379808340.66706097</v>
      </c>
      <c r="K3182" s="61">
        <v>38.994285483906097</v>
      </c>
      <c r="L3182" s="61">
        <v>330.602854382722</v>
      </c>
      <c r="M3182" s="61">
        <f>(M3044+M2929+M2883)/3</f>
        <v>26.226910005854752</v>
      </c>
      <c r="N3182" s="60">
        <v>16.96</v>
      </c>
    </row>
    <row r="3183" spans="1:14" hidden="1" x14ac:dyDescent="0.4">
      <c r="A3183" s="67">
        <v>140</v>
      </c>
      <c r="B3183" s="5" t="s">
        <v>221</v>
      </c>
      <c r="C3183" s="5">
        <v>2006</v>
      </c>
      <c r="D3183" s="5" t="s">
        <v>246</v>
      </c>
      <c r="E3183" s="5" t="s">
        <v>247</v>
      </c>
      <c r="F3183" s="60">
        <v>8.3393496322119162E-2</v>
      </c>
      <c r="G3183" s="61">
        <v>28773227</v>
      </c>
      <c r="H3183" s="61">
        <v>2.4056202154191055</v>
      </c>
      <c r="I3183" s="61">
        <v>104.365367025951</v>
      </c>
      <c r="J3183" s="61">
        <v>644262499.94651198</v>
      </c>
      <c r="K3183" s="61">
        <v>43.633285789620437</v>
      </c>
      <c r="L3183" s="61">
        <v>346.76846232678531</v>
      </c>
      <c r="M3183" s="61">
        <f>(M3045+M2930+M2884)/3</f>
        <v>27.641733677368595</v>
      </c>
      <c r="N3183" s="60">
        <v>17.425000000000001</v>
      </c>
    </row>
    <row r="3184" spans="1:14" hidden="1" x14ac:dyDescent="0.4">
      <c r="A3184" s="67">
        <v>140</v>
      </c>
      <c r="B3184" s="5" t="s">
        <v>221</v>
      </c>
      <c r="C3184" s="5">
        <v>2007</v>
      </c>
      <c r="D3184" s="5" t="s">
        <v>246</v>
      </c>
      <c r="E3184" s="5" t="s">
        <v>247</v>
      </c>
      <c r="F3184" s="60">
        <v>9.6801180325053776E-2</v>
      </c>
      <c r="G3184" s="61">
        <v>29629804</v>
      </c>
      <c r="H3184" s="61">
        <v>7.3212473176833583</v>
      </c>
      <c r="I3184" s="61">
        <v>107.942763705831</v>
      </c>
      <c r="J3184" s="61">
        <v>792305780.89124405</v>
      </c>
      <c r="K3184" s="61">
        <v>46.777416652282248</v>
      </c>
      <c r="L3184" s="61">
        <v>401.70918764374352</v>
      </c>
      <c r="M3184" s="61">
        <f>(M3046+M2931+M2885)/3</f>
        <v>26.638772051389392</v>
      </c>
      <c r="N3184" s="60">
        <v>17.899000000000001</v>
      </c>
    </row>
    <row r="3185" spans="1:14" hidden="1" x14ac:dyDescent="0.4">
      <c r="A3185" s="67">
        <v>140</v>
      </c>
      <c r="B3185" s="5" t="s">
        <v>221</v>
      </c>
      <c r="C3185" s="5">
        <v>2008</v>
      </c>
      <c r="D3185" s="5" t="s">
        <v>246</v>
      </c>
      <c r="E3185" s="5" t="s">
        <v>247</v>
      </c>
      <c r="F3185" s="60">
        <v>9.740457036482171E-2</v>
      </c>
      <c r="G3185" s="61">
        <v>30509862</v>
      </c>
      <c r="H3185" s="61">
        <v>6.364276547792457</v>
      </c>
      <c r="I3185" s="61">
        <v>111.286895078165</v>
      </c>
      <c r="J3185" s="61">
        <v>728860900.652408</v>
      </c>
      <c r="K3185" s="61">
        <v>56.258268205063423</v>
      </c>
      <c r="L3185" s="61">
        <v>473.30283343152081</v>
      </c>
      <c r="M3185" s="61">
        <f>(M3047+M2932+M2886)/3</f>
        <v>24.896709081750817</v>
      </c>
      <c r="N3185" s="60">
        <v>18.384</v>
      </c>
    </row>
    <row r="3186" spans="1:14" hidden="1" x14ac:dyDescent="0.4">
      <c r="A3186" s="67">
        <v>140</v>
      </c>
      <c r="B3186" s="5" t="s">
        <v>221</v>
      </c>
      <c r="C3186" s="5">
        <v>2009</v>
      </c>
      <c r="D3186" s="5" t="s">
        <v>246</v>
      </c>
      <c r="E3186" s="5" t="s">
        <v>247</v>
      </c>
      <c r="F3186" s="60">
        <v>0.10687776720874353</v>
      </c>
      <c r="G3186" s="61">
        <v>31412520</v>
      </c>
      <c r="H3186" s="61">
        <v>85.353275235057509</v>
      </c>
      <c r="I3186" s="61">
        <v>108.354758000991</v>
      </c>
      <c r="J3186" s="61">
        <v>841570802.74764001</v>
      </c>
      <c r="K3186" s="61">
        <v>47.063878074837852</v>
      </c>
      <c r="L3186" s="61">
        <v>799.92963209122911</v>
      </c>
      <c r="M3186" s="61">
        <f>(M3048+M2933+M2887)/3</f>
        <v>25.42633660716108</v>
      </c>
      <c r="N3186" s="60">
        <v>18.878</v>
      </c>
    </row>
    <row r="3187" spans="1:14" hidden="1" x14ac:dyDescent="0.4">
      <c r="A3187" s="67">
        <v>140</v>
      </c>
      <c r="B3187" s="5" t="s">
        <v>221</v>
      </c>
      <c r="C3187" s="5">
        <v>2010</v>
      </c>
      <c r="D3187" s="5" t="s">
        <v>246</v>
      </c>
      <c r="E3187" s="5" t="s">
        <v>247</v>
      </c>
      <c r="F3187" s="60">
        <v>0.10302479818023329</v>
      </c>
      <c r="G3187" s="61">
        <v>32341728</v>
      </c>
      <c r="H3187" s="61">
        <v>5.6376116381346151</v>
      </c>
      <c r="I3187" s="61">
        <v>100</v>
      </c>
      <c r="J3187" s="61">
        <v>543872727.27272797</v>
      </c>
      <c r="K3187" s="61">
        <v>38.269249037129107</v>
      </c>
      <c r="L3187" s="61">
        <v>824.73767112213966</v>
      </c>
      <c r="M3187" s="61">
        <f>(M3049+M2934+M2888)/3</f>
        <v>22.222083026298694</v>
      </c>
      <c r="N3187" s="60">
        <v>19.382999999999999</v>
      </c>
    </row>
    <row r="3188" spans="1:14" hidden="1" x14ac:dyDescent="0.4">
      <c r="A3188" s="67">
        <v>140</v>
      </c>
      <c r="B3188" s="5" t="s">
        <v>221</v>
      </c>
      <c r="C3188" s="5">
        <v>2011</v>
      </c>
      <c r="D3188" s="5" t="s">
        <v>246</v>
      </c>
      <c r="E3188" s="5" t="s">
        <v>247</v>
      </c>
      <c r="F3188" s="60">
        <v>0.11245283105002808</v>
      </c>
      <c r="G3188" s="61">
        <v>33295738</v>
      </c>
      <c r="H3188" s="61">
        <v>9.3916554920373159</v>
      </c>
      <c r="I3188" s="61">
        <v>94.104244658614505</v>
      </c>
      <c r="J3188" s="61">
        <v>894293858</v>
      </c>
      <c r="K3188" s="61">
        <v>39.755225560612175</v>
      </c>
      <c r="L3188" s="61">
        <v>837.09588420813202</v>
      </c>
      <c r="M3188" s="61">
        <f>(M3050+M2935+M2889)</f>
        <v>68.241888873902269</v>
      </c>
      <c r="N3188" s="60">
        <v>19.898</v>
      </c>
    </row>
    <row r="3189" spans="1:14" hidden="1" x14ac:dyDescent="0.4">
      <c r="A3189" s="67">
        <v>140</v>
      </c>
      <c r="B3189" s="5" t="s">
        <v>221</v>
      </c>
      <c r="C3189" s="5">
        <v>2012</v>
      </c>
      <c r="D3189" s="5" t="s">
        <v>246</v>
      </c>
      <c r="E3189" s="5" t="s">
        <v>247</v>
      </c>
      <c r="F3189" s="60">
        <v>0.1102053362537801</v>
      </c>
      <c r="G3189" s="61">
        <v>34273295</v>
      </c>
      <c r="H3189" s="61">
        <v>3.837455606256583</v>
      </c>
      <c r="I3189" s="61">
        <v>104.95882184857</v>
      </c>
      <c r="J3189" s="61">
        <v>1205388487.79374</v>
      </c>
      <c r="K3189" s="61">
        <v>43.502137139731374</v>
      </c>
      <c r="L3189" s="61">
        <v>796.71113941007741</v>
      </c>
      <c r="M3189" s="61">
        <f>(M3051+M2936+M2890)/3</f>
        <v>23.221429677228542</v>
      </c>
      <c r="N3189" s="60">
        <v>20.423999999999999</v>
      </c>
    </row>
    <row r="3190" spans="1:14" hidden="1" x14ac:dyDescent="0.4">
      <c r="A3190" s="67">
        <v>140</v>
      </c>
      <c r="B3190" s="5" t="s">
        <v>221</v>
      </c>
      <c r="C3190" s="5">
        <v>2013</v>
      </c>
      <c r="D3190" s="5" t="s">
        <v>246</v>
      </c>
      <c r="E3190" s="5" t="s">
        <v>247</v>
      </c>
      <c r="F3190" s="60">
        <v>0.10473280702803828</v>
      </c>
      <c r="G3190" s="61">
        <v>35273570</v>
      </c>
      <c r="H3190" s="61">
        <v>3.5869058261315416</v>
      </c>
      <c r="I3190" s="61">
        <v>106.01514362595999</v>
      </c>
      <c r="J3190" s="61">
        <v>1096000000</v>
      </c>
      <c r="K3190" s="61">
        <v>43.109154873468704</v>
      </c>
      <c r="L3190" s="61">
        <v>819.75786733841608</v>
      </c>
      <c r="M3190" s="61">
        <f>(M2937+M3052+M2891)/3</f>
        <v>21.756425195780341</v>
      </c>
      <c r="N3190" s="60">
        <v>20.957999999999998</v>
      </c>
    </row>
    <row r="3191" spans="1:14" hidden="1" x14ac:dyDescent="0.4">
      <c r="A3191" s="67">
        <v>140</v>
      </c>
      <c r="B3191" s="5" t="s">
        <v>221</v>
      </c>
      <c r="C3191" s="5">
        <v>2014</v>
      </c>
      <c r="D3191" s="5" t="s">
        <v>246</v>
      </c>
      <c r="E3191" s="5" t="s">
        <v>247</v>
      </c>
      <c r="F3191" s="60">
        <v>0.1131698316121962</v>
      </c>
      <c r="G3191" s="61">
        <v>36336539</v>
      </c>
      <c r="H3191" s="61">
        <v>5.1063073238571803</v>
      </c>
      <c r="I3191" s="61">
        <v>107.71736102264801</v>
      </c>
      <c r="J3191" s="61">
        <v>1058564540.34685</v>
      </c>
      <c r="K3191" s="61">
        <v>36.01440108190846</v>
      </c>
      <c r="L3191" s="61">
        <v>897.50972863556956</v>
      </c>
      <c r="M3191" s="61">
        <f>(M3053+M2938+M2892)/3</f>
        <v>20.707723379328968</v>
      </c>
      <c r="N3191" s="60">
        <v>21.504000000000001</v>
      </c>
    </row>
    <row r="3192" spans="1:14" hidden="1" x14ac:dyDescent="0.4">
      <c r="A3192" s="67">
        <v>140</v>
      </c>
      <c r="B3192" s="5" t="s">
        <v>221</v>
      </c>
      <c r="C3192" s="5">
        <v>2015</v>
      </c>
      <c r="D3192" s="5" t="s">
        <v>246</v>
      </c>
      <c r="E3192" s="5" t="s">
        <v>247</v>
      </c>
      <c r="F3192" s="60">
        <v>0.12573192196375862</v>
      </c>
      <c r="G3192" s="61">
        <v>37477356</v>
      </c>
      <c r="H3192" s="61">
        <v>5.1878598645628529</v>
      </c>
      <c r="I3192" s="61">
        <v>101.213763244812</v>
      </c>
      <c r="J3192" s="61">
        <v>737652140.15142798</v>
      </c>
      <c r="K3192" s="61">
        <v>37.689298332435776</v>
      </c>
      <c r="L3192" s="61">
        <v>864.18005928967216</v>
      </c>
      <c r="M3192" s="61">
        <f>(M2939+M3054+M2893)/3</f>
        <v>24.864513105365916</v>
      </c>
      <c r="N3192" s="60">
        <v>22.06</v>
      </c>
    </row>
    <row r="3193" spans="1:14" hidden="1" x14ac:dyDescent="0.4">
      <c r="A3193" s="67">
        <v>140</v>
      </c>
      <c r="B3193" s="5" t="s">
        <v>221</v>
      </c>
      <c r="C3193" s="5">
        <v>2016</v>
      </c>
      <c r="D3193" s="5" t="s">
        <v>246</v>
      </c>
      <c r="E3193" s="5" t="s">
        <v>247</v>
      </c>
      <c r="F3193" s="60">
        <v>0.12765205512634245</v>
      </c>
      <c r="G3193" s="61">
        <v>38748299</v>
      </c>
      <c r="H3193" s="61">
        <v>4.7810002908055083</v>
      </c>
      <c r="I3193" s="61">
        <v>98.005446029903396</v>
      </c>
      <c r="J3193" s="61">
        <v>625704361.86706805</v>
      </c>
      <c r="K3193" s="61">
        <v>31.209362023211874</v>
      </c>
      <c r="L3193" s="61">
        <v>753.68440550803575</v>
      </c>
      <c r="M3193" s="61">
        <f>(M2940+M3055+M2894)/3</f>
        <v>25.659732900505904</v>
      </c>
      <c r="N3193" s="60">
        <v>22.623999999999999</v>
      </c>
    </row>
    <row r="3194" spans="1:14" hidden="1" x14ac:dyDescent="0.4">
      <c r="A3194" s="67">
        <v>140</v>
      </c>
      <c r="B3194" s="5" t="s">
        <v>221</v>
      </c>
      <c r="C3194" s="5">
        <v>2017</v>
      </c>
      <c r="D3194" s="5" t="s">
        <v>246</v>
      </c>
      <c r="E3194" s="5" t="s">
        <v>247</v>
      </c>
      <c r="F3194" s="60">
        <v>0.12889049877408237</v>
      </c>
      <c r="G3194" s="61">
        <v>40127085</v>
      </c>
      <c r="H3194" s="61">
        <v>4.6490508196250175</v>
      </c>
      <c r="I3194" s="61">
        <v>95.533827959475204</v>
      </c>
      <c r="J3194" s="61">
        <v>802704141.00856805</v>
      </c>
      <c r="K3194" s="61">
        <v>36.837052933410071</v>
      </c>
      <c r="L3194" s="61">
        <v>766.17760401544217</v>
      </c>
      <c r="M3194" s="61">
        <f>(M3191+M3192+M3193)/3</f>
        <v>23.743989795066927</v>
      </c>
      <c r="N3194" s="60">
        <v>23.196000000000002</v>
      </c>
    </row>
    <row r="3195" spans="1:14" hidden="1" x14ac:dyDescent="0.4">
      <c r="A3195" s="67">
        <v>140</v>
      </c>
      <c r="B3195" s="5" t="s">
        <v>221</v>
      </c>
      <c r="C3195" s="5">
        <v>2018</v>
      </c>
      <c r="D3195" s="5" t="s">
        <v>246</v>
      </c>
      <c r="E3195" s="5" t="s">
        <v>247</v>
      </c>
      <c r="F3195" s="60">
        <v>0.14131143398731966</v>
      </c>
      <c r="G3195" s="61">
        <v>41515395</v>
      </c>
      <c r="H3195" s="61">
        <v>4.4433852716642548</v>
      </c>
      <c r="I3195" s="61">
        <v>92.127491550677206</v>
      </c>
      <c r="J3195" s="61">
        <v>1055353352.63033</v>
      </c>
      <c r="K3195" s="61">
        <v>36.638405599956691</v>
      </c>
      <c r="L3195" s="61">
        <v>793.12808223743377</v>
      </c>
      <c r="M3195" s="61">
        <f>(M3192+M3193+M3194)/3</f>
        <v>24.756078600312915</v>
      </c>
      <c r="N3195" s="60">
        <v>23.774000000000001</v>
      </c>
    </row>
    <row r="3196" spans="1:14" hidden="1" x14ac:dyDescent="0.4">
      <c r="A3196" s="67">
        <v>140</v>
      </c>
      <c r="B3196" s="5" t="s">
        <v>221</v>
      </c>
      <c r="C3196" s="5">
        <v>2019</v>
      </c>
      <c r="D3196" s="5" t="s">
        <v>246</v>
      </c>
      <c r="E3196" s="5" t="s">
        <v>247</v>
      </c>
      <c r="F3196" s="60">
        <v>0.13837316189310689</v>
      </c>
      <c r="G3196" s="61">
        <v>42949080</v>
      </c>
      <c r="H3196" s="61">
        <v>3.0000118163171265</v>
      </c>
      <c r="I3196" s="61">
        <v>95.481858458943407</v>
      </c>
      <c r="J3196" s="61">
        <v>1303005005.3393199</v>
      </c>
      <c r="K3196" s="61">
        <v>39.361053964743462</v>
      </c>
      <c r="L3196" s="61">
        <v>823.0247329028108</v>
      </c>
      <c r="M3196" s="61">
        <f>(M3058+M2943+M2897)/3</f>
        <v>28.413232303659825</v>
      </c>
      <c r="N3196" s="60">
        <v>24.361000000000001</v>
      </c>
    </row>
    <row r="3197" spans="1:14" hidden="1" x14ac:dyDescent="0.4">
      <c r="A3197" s="67">
        <v>140</v>
      </c>
      <c r="B3197" s="5" t="s">
        <v>221</v>
      </c>
      <c r="C3197" s="5">
        <v>2020</v>
      </c>
      <c r="D3197" s="5" t="s">
        <v>246</v>
      </c>
      <c r="E3197" s="5" t="s">
        <v>247</v>
      </c>
      <c r="F3197" s="60">
        <v>0.12779303482694623</v>
      </c>
      <c r="G3197" s="61">
        <v>44404611</v>
      </c>
      <c r="H3197" s="61">
        <v>2.7214844414984896</v>
      </c>
      <c r="I3197" s="61">
        <v>97.214141628562501</v>
      </c>
      <c r="J3197" s="61">
        <v>1191485423.7197499</v>
      </c>
      <c r="K3197" s="61">
        <v>37.000692391598768</v>
      </c>
      <c r="L3197" s="61">
        <v>846.88119921491659</v>
      </c>
      <c r="M3197" s="61">
        <f>(M3059+M2944+M2898)/3</f>
        <v>25.980867414526816</v>
      </c>
      <c r="N3197" s="60">
        <v>24.954000000000001</v>
      </c>
    </row>
    <row r="3198" spans="1:14" hidden="1" x14ac:dyDescent="0.4">
      <c r="A3198" s="67">
        <v>140</v>
      </c>
      <c r="B3198" s="5" t="s">
        <v>221</v>
      </c>
      <c r="C3198" s="5">
        <v>2021</v>
      </c>
      <c r="D3198" s="5" t="s">
        <v>246</v>
      </c>
      <c r="E3198" s="5" t="s">
        <v>247</v>
      </c>
      <c r="F3198" s="60">
        <f>(F3195+F3196+F3197)/3</f>
        <v>0.13582587690245759</v>
      </c>
      <c r="G3198" s="61">
        <v>45853778</v>
      </c>
      <c r="H3198" s="61">
        <v>2.5451192961568125</v>
      </c>
      <c r="I3198" s="61">
        <v>98.710695125283394</v>
      </c>
      <c r="J3198" s="61">
        <v>1648240262.65061</v>
      </c>
      <c r="K3198" s="61">
        <v>41.713630742499461</v>
      </c>
      <c r="L3198" s="61">
        <v>883.46572807787823</v>
      </c>
      <c r="M3198" s="61">
        <f>(M3060+M2945+M2899)/3</f>
        <v>25.841005772135357</v>
      </c>
      <c r="N3198" s="60">
        <v>25.553000000000001</v>
      </c>
    </row>
    <row r="3199" spans="1:14" hidden="1" x14ac:dyDescent="0.4">
      <c r="A3199" s="67">
        <v>140</v>
      </c>
      <c r="B3199" s="5" t="s">
        <v>221</v>
      </c>
      <c r="C3199" s="5">
        <v>2022</v>
      </c>
      <c r="D3199" s="5" t="s">
        <v>246</v>
      </c>
      <c r="E3199" s="5" t="s">
        <v>247</v>
      </c>
      <c r="F3199" s="60">
        <f>(F3196+F3197+F3198)/3</f>
        <v>0.13399735787417025</v>
      </c>
      <c r="G3199" s="61">
        <v>47249585</v>
      </c>
      <c r="H3199" s="61">
        <v>4.9222867310389233</v>
      </c>
      <c r="I3199" s="61">
        <v>102.81088256292099</v>
      </c>
      <c r="J3199" s="61">
        <v>2952941687.83428</v>
      </c>
      <c r="K3199" s="61">
        <v>34.505301927125196</v>
      </c>
      <c r="L3199" s="61">
        <v>964.39586947645034</v>
      </c>
      <c r="M3199" s="61">
        <f>(M3061+M2946+M2900)/3</f>
        <v>25.907485657561253</v>
      </c>
      <c r="N3199" s="60">
        <v>26.158999999999999</v>
      </c>
    </row>
    <row r="3200" spans="1:14" hidden="1" x14ac:dyDescent="0.4">
      <c r="A3200" s="67">
        <v>141</v>
      </c>
      <c r="B3200" s="5" t="s">
        <v>222</v>
      </c>
      <c r="C3200" s="5">
        <v>2000</v>
      </c>
      <c r="D3200" s="5" t="s">
        <v>250</v>
      </c>
      <c r="E3200" s="5" t="s">
        <v>247</v>
      </c>
      <c r="F3200" s="60">
        <v>6.0471322684615609</v>
      </c>
      <c r="G3200" s="61">
        <v>49176500</v>
      </c>
      <c r="H3200" s="61">
        <v>27.501412028901925</v>
      </c>
      <c r="I3200" s="61">
        <v>97.817799318278801</v>
      </c>
      <c r="J3200" s="61">
        <v>595000000</v>
      </c>
      <c r="K3200" s="61">
        <v>115.73571493459302</v>
      </c>
      <c r="L3200" s="61">
        <v>658.34460449218795</v>
      </c>
      <c r="M3200" s="61">
        <v>47.511864406779658</v>
      </c>
      <c r="N3200" s="60">
        <v>67.144999999999996</v>
      </c>
    </row>
    <row r="3201" spans="1:14" hidden="1" x14ac:dyDescent="0.4">
      <c r="A3201" s="67">
        <v>141</v>
      </c>
      <c r="B3201" s="5" t="s">
        <v>222</v>
      </c>
      <c r="C3201" s="5">
        <v>2001</v>
      </c>
      <c r="D3201" s="5" t="s">
        <v>250</v>
      </c>
      <c r="E3201" s="5" t="s">
        <v>247</v>
      </c>
      <c r="F3201" s="60">
        <v>6.1762860031564415</v>
      </c>
      <c r="G3201" s="61">
        <v>48662400</v>
      </c>
      <c r="H3201" s="61">
        <v>10.200915874305025</v>
      </c>
      <c r="I3201" s="61">
        <v>108.09253399711</v>
      </c>
      <c r="J3201" s="61">
        <v>792000000</v>
      </c>
      <c r="K3201" s="61">
        <v>99.926127619273117</v>
      </c>
      <c r="L3201" s="61">
        <v>807.80194091796898</v>
      </c>
      <c r="M3201" s="61">
        <v>45.482615116122965</v>
      </c>
      <c r="N3201" s="60">
        <v>67.183000000000007</v>
      </c>
    </row>
    <row r="3202" spans="1:14" hidden="1" x14ac:dyDescent="0.4">
      <c r="A3202" s="67">
        <v>141</v>
      </c>
      <c r="B3202" s="5" t="s">
        <v>222</v>
      </c>
      <c r="C3202" s="5">
        <v>2002</v>
      </c>
      <c r="D3202" s="5" t="s">
        <v>250</v>
      </c>
      <c r="E3202" s="5" t="s">
        <v>247</v>
      </c>
      <c r="F3202" s="60">
        <v>6.305502601837623</v>
      </c>
      <c r="G3202" s="61">
        <v>48202470</v>
      </c>
      <c r="H3202" s="61">
        <v>5.2537412781922939</v>
      </c>
      <c r="I3202" s="61">
        <v>103.9078232801</v>
      </c>
      <c r="J3202" s="61">
        <v>693000000</v>
      </c>
      <c r="K3202" s="61">
        <v>95.994669810111986</v>
      </c>
      <c r="L3202" s="61">
        <v>911.90686035156295</v>
      </c>
      <c r="M3202" s="61">
        <v>44.950166112956815</v>
      </c>
      <c r="N3202" s="60">
        <v>67.283000000000001</v>
      </c>
    </row>
    <row r="3203" spans="1:14" hidden="1" x14ac:dyDescent="0.4">
      <c r="A3203" s="67">
        <v>141</v>
      </c>
      <c r="B3203" s="5" t="s">
        <v>222</v>
      </c>
      <c r="C3203" s="5">
        <v>2003</v>
      </c>
      <c r="D3203" s="5" t="s">
        <v>250</v>
      </c>
      <c r="E3203" s="5" t="s">
        <v>247</v>
      </c>
      <c r="F3203" s="60">
        <v>6.9066750097342871</v>
      </c>
      <c r="G3203" s="61">
        <v>47812949</v>
      </c>
      <c r="H3203" s="61">
        <v>8.1643397533076154</v>
      </c>
      <c r="I3203" s="61">
        <v>95.567540678636504</v>
      </c>
      <c r="J3203" s="61">
        <v>1424000000</v>
      </c>
      <c r="K3203" s="61">
        <v>102.59018225739575</v>
      </c>
      <c r="L3203" s="61">
        <v>1087.7880859375</v>
      </c>
      <c r="M3203" s="61">
        <v>46.402964391155024</v>
      </c>
      <c r="N3203" s="60">
        <v>67.427000000000007</v>
      </c>
    </row>
    <row r="3204" spans="1:14" hidden="1" x14ac:dyDescent="0.4">
      <c r="A3204" s="67">
        <v>141</v>
      </c>
      <c r="B3204" s="5" t="s">
        <v>222</v>
      </c>
      <c r="C3204" s="5">
        <v>2004</v>
      </c>
      <c r="D3204" s="5" t="s">
        <v>250</v>
      </c>
      <c r="E3204" s="5" t="s">
        <v>247</v>
      </c>
      <c r="F3204" s="60">
        <v>6.4726043318304827</v>
      </c>
      <c r="G3204" s="61">
        <v>47451626</v>
      </c>
      <c r="H3204" s="61">
        <v>15.310736283737398</v>
      </c>
      <c r="I3204" s="61">
        <v>93.595826522176196</v>
      </c>
      <c r="J3204" s="61">
        <v>1715000000</v>
      </c>
      <c r="K3204" s="61">
        <v>109.9817085449623</v>
      </c>
      <c r="L3204" s="61">
        <v>1416.60375976563</v>
      </c>
      <c r="M3204" s="61">
        <v>41.803893435940921</v>
      </c>
      <c r="N3204" s="60">
        <v>67.596999999999994</v>
      </c>
    </row>
    <row r="3205" spans="1:14" hidden="1" x14ac:dyDescent="0.4">
      <c r="A3205" s="67">
        <v>141</v>
      </c>
      <c r="B3205" s="5" t="s">
        <v>222</v>
      </c>
      <c r="C3205" s="5">
        <v>2005</v>
      </c>
      <c r="D3205" s="5" t="s">
        <v>250</v>
      </c>
      <c r="E3205" s="5" t="s">
        <v>247</v>
      </c>
      <c r="F3205" s="60">
        <v>6.2711841126741694</v>
      </c>
      <c r="G3205" s="61">
        <v>47105171</v>
      </c>
      <c r="H3205" s="61">
        <v>24.096058613923901</v>
      </c>
      <c r="I3205" s="61">
        <v>103.36042851514701</v>
      </c>
      <c r="J3205" s="61">
        <v>7808000000</v>
      </c>
      <c r="K3205" s="61">
        <v>94.647570108784791</v>
      </c>
      <c r="L3205" s="61">
        <v>1894.46008300781</v>
      </c>
      <c r="M3205" s="61">
        <v>47.075834382335927</v>
      </c>
      <c r="N3205" s="60">
        <v>67.790000000000006</v>
      </c>
    </row>
    <row r="3206" spans="1:14" hidden="1" x14ac:dyDescent="0.4">
      <c r="A3206" s="67">
        <v>141</v>
      </c>
      <c r="B3206" s="5" t="s">
        <v>222</v>
      </c>
      <c r="C3206" s="5">
        <v>2006</v>
      </c>
      <c r="D3206" s="5" t="s">
        <v>250</v>
      </c>
      <c r="E3206" s="5" t="s">
        <v>247</v>
      </c>
      <c r="F3206" s="60">
        <v>6.4971956570033047</v>
      </c>
      <c r="G3206" s="61">
        <v>46787786</v>
      </c>
      <c r="H3206" s="61">
        <v>14.852495470839983</v>
      </c>
      <c r="I3206" s="61">
        <v>107.641222466965</v>
      </c>
      <c r="J3206" s="61">
        <v>5604000000</v>
      </c>
      <c r="K3206" s="61">
        <v>89.181052639030966</v>
      </c>
      <c r="L3206" s="61">
        <v>2391.32397460938</v>
      </c>
      <c r="M3206" s="61">
        <v>45.778057840275935</v>
      </c>
      <c r="N3206" s="60">
        <v>67.968999999999994</v>
      </c>
    </row>
    <row r="3207" spans="1:14" hidden="1" x14ac:dyDescent="0.4">
      <c r="A3207" s="67">
        <v>141</v>
      </c>
      <c r="B3207" s="5" t="s">
        <v>222</v>
      </c>
      <c r="C3207" s="5">
        <v>2007</v>
      </c>
      <c r="D3207" s="5" t="s">
        <v>250</v>
      </c>
      <c r="E3207" s="5" t="s">
        <v>247</v>
      </c>
      <c r="F3207" s="60">
        <v>6.7113702178841228</v>
      </c>
      <c r="G3207" s="61">
        <v>46509355</v>
      </c>
      <c r="H3207" s="61">
        <v>22.842344043355638</v>
      </c>
      <c r="I3207" s="61">
        <v>108.428565920869</v>
      </c>
      <c r="J3207" s="61">
        <v>10193000000</v>
      </c>
      <c r="K3207" s="61">
        <v>88.046560671862565</v>
      </c>
      <c r="L3207" s="61">
        <v>3197.93432617188</v>
      </c>
      <c r="M3207" s="61">
        <v>45.159299795394759</v>
      </c>
      <c r="N3207" s="60">
        <v>68.147000000000006</v>
      </c>
    </row>
    <row r="3208" spans="1:14" hidden="1" x14ac:dyDescent="0.4">
      <c r="A3208" s="67">
        <v>141</v>
      </c>
      <c r="B3208" s="5" t="s">
        <v>222</v>
      </c>
      <c r="C3208" s="5">
        <v>2008</v>
      </c>
      <c r="D3208" s="5" t="s">
        <v>250</v>
      </c>
      <c r="E3208" s="5" t="s">
        <v>247</v>
      </c>
      <c r="F3208" s="60">
        <v>6.5111779451633955</v>
      </c>
      <c r="G3208" s="61">
        <v>46258189</v>
      </c>
      <c r="H3208" s="61">
        <v>29.020114409265716</v>
      </c>
      <c r="I3208" s="61">
        <v>117.51637047189099</v>
      </c>
      <c r="J3208" s="61">
        <v>10700000000</v>
      </c>
      <c r="K3208" s="61">
        <v>94.171892141753446</v>
      </c>
      <c r="L3208" s="61">
        <v>4066.53173828125</v>
      </c>
      <c r="M3208" s="61">
        <v>46.402523830523421</v>
      </c>
      <c r="N3208" s="60">
        <v>68.325000000000003</v>
      </c>
    </row>
    <row r="3209" spans="1:14" hidden="1" x14ac:dyDescent="0.4">
      <c r="A3209" s="67">
        <v>141</v>
      </c>
      <c r="B3209" s="5" t="s">
        <v>222</v>
      </c>
      <c r="C3209" s="5">
        <v>2009</v>
      </c>
      <c r="D3209" s="5" t="s">
        <v>250</v>
      </c>
      <c r="E3209" s="5" t="s">
        <v>247</v>
      </c>
      <c r="F3209" s="60">
        <v>5.463591764947469</v>
      </c>
      <c r="G3209" s="61">
        <v>46053331</v>
      </c>
      <c r="H3209" s="61">
        <v>12.629928973802734</v>
      </c>
      <c r="I3209" s="61">
        <v>97.941213473267197</v>
      </c>
      <c r="J3209" s="61">
        <v>4769000000</v>
      </c>
      <c r="K3209" s="61">
        <v>87.476162620031644</v>
      </c>
      <c r="L3209" s="61">
        <v>2639.37817382813</v>
      </c>
      <c r="M3209" s="61">
        <v>48.396407953816549</v>
      </c>
      <c r="N3209" s="60">
        <v>68.501999999999995</v>
      </c>
    </row>
    <row r="3210" spans="1:14" hidden="1" x14ac:dyDescent="0.4">
      <c r="A3210" s="67">
        <v>141</v>
      </c>
      <c r="B3210" s="5" t="s">
        <v>222</v>
      </c>
      <c r="C3210" s="5">
        <v>2010</v>
      </c>
      <c r="D3210" s="5" t="s">
        <v>250</v>
      </c>
      <c r="E3210" s="5" t="s">
        <v>247</v>
      </c>
      <c r="F3210" s="60">
        <v>5.8626609062190642</v>
      </c>
      <c r="G3210" s="61">
        <v>45870741</v>
      </c>
      <c r="H3210" s="61">
        <v>13.673228207332897</v>
      </c>
      <c r="I3210" s="61">
        <v>100</v>
      </c>
      <c r="J3210" s="61">
        <v>6451000000</v>
      </c>
      <c r="K3210" s="61">
        <v>95.729730453290017</v>
      </c>
      <c r="L3210" s="61">
        <v>3078.41479492188</v>
      </c>
      <c r="M3210" s="61">
        <v>48.770045442595872</v>
      </c>
      <c r="N3210" s="60">
        <v>68.596000000000004</v>
      </c>
    </row>
    <row r="3211" spans="1:14" hidden="1" x14ac:dyDescent="0.4">
      <c r="A3211" s="67">
        <v>141</v>
      </c>
      <c r="B3211" s="5" t="s">
        <v>222</v>
      </c>
      <c r="C3211" s="5">
        <v>2011</v>
      </c>
      <c r="D3211" s="5" t="s">
        <v>250</v>
      </c>
      <c r="E3211" s="5" t="s">
        <v>247</v>
      </c>
      <c r="F3211" s="60">
        <v>6.1992269475885555</v>
      </c>
      <c r="G3211" s="61">
        <v>45706086</v>
      </c>
      <c r="H3211" s="61">
        <v>14.181908662636516</v>
      </c>
      <c r="I3211" s="61">
        <v>99.389099807468796</v>
      </c>
      <c r="J3211" s="61">
        <v>7207000000</v>
      </c>
      <c r="K3211" s="61">
        <v>104.80507390425875</v>
      </c>
      <c r="L3211" s="61">
        <v>3704.84228515625</v>
      </c>
      <c r="M3211" s="61">
        <v>49.295069061761971</v>
      </c>
      <c r="N3211" s="60">
        <v>68.688999999999993</v>
      </c>
    </row>
    <row r="3212" spans="1:14" hidden="1" x14ac:dyDescent="0.4">
      <c r="A3212" s="67">
        <v>141</v>
      </c>
      <c r="B3212" s="5" t="s">
        <v>222</v>
      </c>
      <c r="C3212" s="5">
        <v>2012</v>
      </c>
      <c r="D3212" s="5" t="s">
        <v>250</v>
      </c>
      <c r="E3212" s="5" t="s">
        <v>247</v>
      </c>
      <c r="F3212" s="60">
        <v>6.0778654918518589</v>
      </c>
      <c r="G3212" s="61">
        <v>45593342</v>
      </c>
      <c r="H3212" s="61">
        <v>7.9825611104503906</v>
      </c>
      <c r="I3212" s="61">
        <v>101.46205508177999</v>
      </c>
      <c r="J3212" s="61">
        <v>8175000000</v>
      </c>
      <c r="K3212" s="61">
        <v>102.6227883566263</v>
      </c>
      <c r="L3212" s="61">
        <v>4004.78979492188</v>
      </c>
      <c r="M3212" s="61">
        <v>51.206953219150577</v>
      </c>
      <c r="N3212" s="60">
        <v>68.781999999999996</v>
      </c>
    </row>
    <row r="3213" spans="1:14" hidden="1" x14ac:dyDescent="0.4">
      <c r="A3213" s="67">
        <v>141</v>
      </c>
      <c r="B3213" s="5" t="s">
        <v>222</v>
      </c>
      <c r="C3213" s="5">
        <v>2013</v>
      </c>
      <c r="D3213" s="5" t="s">
        <v>250</v>
      </c>
      <c r="E3213" s="5" t="s">
        <v>247</v>
      </c>
      <c r="F3213" s="60">
        <v>5.9413231775282149</v>
      </c>
      <c r="G3213" s="61">
        <v>45489648</v>
      </c>
      <c r="H3213" s="61">
        <v>4.3087934370935415</v>
      </c>
      <c r="I3213" s="61">
        <v>97.990200061069899</v>
      </c>
      <c r="J3213" s="61">
        <v>4509000000</v>
      </c>
      <c r="K3213" s="61">
        <v>94.001669450178198</v>
      </c>
      <c r="L3213" s="61">
        <v>4187.73974609375</v>
      </c>
      <c r="M3213" s="61">
        <v>51.011244434382306</v>
      </c>
      <c r="N3213" s="60">
        <v>68.875</v>
      </c>
    </row>
    <row r="3214" spans="1:14" hidden="1" x14ac:dyDescent="0.4">
      <c r="A3214" s="67">
        <v>141</v>
      </c>
      <c r="B3214" s="5" t="s">
        <v>222</v>
      </c>
      <c r="C3214" s="5">
        <v>2014</v>
      </c>
      <c r="D3214" s="5" t="s">
        <v>250</v>
      </c>
      <c r="E3214" s="5" t="s">
        <v>247</v>
      </c>
      <c r="F3214" s="60">
        <v>5.2511019190493586</v>
      </c>
      <c r="G3214" s="61">
        <v>45272155</v>
      </c>
      <c r="H3214" s="61">
        <v>15.901737523473997</v>
      </c>
      <c r="I3214" s="61">
        <v>76.807517253727696</v>
      </c>
      <c r="J3214" s="61">
        <v>847000000</v>
      </c>
      <c r="K3214" s="61">
        <v>100.6917824836239</v>
      </c>
      <c r="L3214" s="61">
        <v>3104.65380859375</v>
      </c>
      <c r="M3214" s="61">
        <v>49.974634311321552</v>
      </c>
      <c r="N3214" s="60">
        <v>68.968000000000004</v>
      </c>
    </row>
    <row r="3215" spans="1:14" hidden="1" x14ac:dyDescent="0.4">
      <c r="A3215" s="67">
        <v>141</v>
      </c>
      <c r="B3215" s="5" t="s">
        <v>222</v>
      </c>
      <c r="C3215" s="5">
        <v>2015</v>
      </c>
      <c r="D3215" s="5" t="s">
        <v>250</v>
      </c>
      <c r="E3215" s="5" t="s">
        <v>247</v>
      </c>
      <c r="F3215" s="60">
        <v>4.2314667065420242</v>
      </c>
      <c r="G3215" s="61">
        <v>45154036</v>
      </c>
      <c r="H3215" s="61">
        <v>38.881679759997667</v>
      </c>
      <c r="I3215" s="61">
        <v>71.558843892864999</v>
      </c>
      <c r="J3215" s="61">
        <v>-198000000</v>
      </c>
      <c r="K3215" s="61">
        <v>107.80661629815584</v>
      </c>
      <c r="L3215" s="61">
        <v>2124.66259765625</v>
      </c>
      <c r="M3215" s="61">
        <f>(M2962+M2985+M3123)/3</f>
        <v>39.830643457171732</v>
      </c>
      <c r="N3215" s="60">
        <v>69.061000000000007</v>
      </c>
    </row>
    <row r="3216" spans="1:14" hidden="1" x14ac:dyDescent="0.4">
      <c r="A3216" s="67">
        <v>141</v>
      </c>
      <c r="B3216" s="5" t="s">
        <v>222</v>
      </c>
      <c r="C3216" s="5">
        <v>2016</v>
      </c>
      <c r="D3216" s="5" t="s">
        <v>250</v>
      </c>
      <c r="E3216" s="5" t="s">
        <v>247</v>
      </c>
      <c r="F3216" s="60">
        <v>4.4807658084750441</v>
      </c>
      <c r="G3216" s="61">
        <v>45004673</v>
      </c>
      <c r="H3216" s="61">
        <v>17.097134923843768</v>
      </c>
      <c r="I3216" s="61">
        <v>71.928153485029497</v>
      </c>
      <c r="J3216" s="61">
        <v>4128000000</v>
      </c>
      <c r="K3216" s="61">
        <v>105.52120491312238</v>
      </c>
      <c r="L3216" s="61">
        <v>2187.7275390625</v>
      </c>
      <c r="M3216" s="61">
        <f>(M2963+M2986+M3124)/3</f>
        <v>39.6420448484267</v>
      </c>
      <c r="N3216" s="60">
        <v>69.153999999999996</v>
      </c>
    </row>
    <row r="3217" spans="1:14" hidden="1" x14ac:dyDescent="0.4">
      <c r="A3217" s="67">
        <v>141</v>
      </c>
      <c r="B3217" s="5" t="s">
        <v>222</v>
      </c>
      <c r="C3217" s="5">
        <v>2017</v>
      </c>
      <c r="D3217" s="5" t="s">
        <v>250</v>
      </c>
      <c r="E3217" s="5" t="s">
        <v>247</v>
      </c>
      <c r="F3217" s="60">
        <v>3.9021608531659973</v>
      </c>
      <c r="G3217" s="61">
        <v>44831135</v>
      </c>
      <c r="H3217" s="61">
        <v>22.098317497801716</v>
      </c>
      <c r="I3217" s="61">
        <v>76.228595700847606</v>
      </c>
      <c r="J3217" s="61">
        <v>3680000000</v>
      </c>
      <c r="K3217" s="61">
        <v>104.03498291139857</v>
      </c>
      <c r="L3217" s="61">
        <v>2638.32543945313</v>
      </c>
      <c r="M3217" s="61">
        <f>(M2964+M2987+M3125)/3</f>
        <v>39.42692692173673</v>
      </c>
      <c r="N3217" s="60">
        <v>69.245999999999995</v>
      </c>
    </row>
    <row r="3218" spans="1:14" hidden="1" x14ac:dyDescent="0.4">
      <c r="A3218" s="67">
        <v>141</v>
      </c>
      <c r="B3218" s="5" t="s">
        <v>222</v>
      </c>
      <c r="C3218" s="5">
        <v>2018</v>
      </c>
      <c r="D3218" s="5" t="s">
        <v>250</v>
      </c>
      <c r="E3218" s="5" t="s">
        <v>247</v>
      </c>
      <c r="F3218" s="60">
        <v>4.1598683427053578</v>
      </c>
      <c r="G3218" s="61">
        <v>44622518</v>
      </c>
      <c r="H3218" s="61">
        <v>15.398530351415559</v>
      </c>
      <c r="I3218" s="61">
        <v>80.473421017610406</v>
      </c>
      <c r="J3218" s="61">
        <v>4975000000</v>
      </c>
      <c r="K3218" s="61">
        <v>99.199815071867505</v>
      </c>
      <c r="L3218" s="61">
        <v>3096.5625</v>
      </c>
      <c r="M3218" s="61">
        <f>(M2965+M2988+M3126)/3</f>
        <v>39.210219838794238</v>
      </c>
      <c r="N3218" s="60">
        <v>69.352000000000004</v>
      </c>
    </row>
    <row r="3219" spans="1:14" hidden="1" x14ac:dyDescent="0.4">
      <c r="A3219" s="67">
        <v>141</v>
      </c>
      <c r="B3219" s="5" t="s">
        <v>222</v>
      </c>
      <c r="C3219" s="5">
        <v>2019</v>
      </c>
      <c r="D3219" s="5" t="s">
        <v>250</v>
      </c>
      <c r="E3219" s="5" t="s">
        <v>247</v>
      </c>
      <c r="F3219" s="60">
        <v>3.9336525361270485</v>
      </c>
      <c r="G3219" s="61">
        <v>44386203</v>
      </c>
      <c r="H3219" s="61">
        <v>8.246226266424685</v>
      </c>
      <c r="I3219" s="61">
        <v>93.068044830952502</v>
      </c>
      <c r="J3219" s="61">
        <v>5796000000</v>
      </c>
      <c r="K3219" s="61">
        <v>90.511234291076278</v>
      </c>
      <c r="L3219" s="61">
        <v>3661.45776367188</v>
      </c>
      <c r="M3219" s="61">
        <f>(M2966+M2989+M3127)/3</f>
        <v>39.024561227850931</v>
      </c>
      <c r="N3219" s="60">
        <v>69.472999999999999</v>
      </c>
    </row>
    <row r="3220" spans="1:14" hidden="1" x14ac:dyDescent="0.4">
      <c r="A3220" s="67">
        <v>141</v>
      </c>
      <c r="B3220" s="5" t="s">
        <v>222</v>
      </c>
      <c r="C3220" s="5">
        <v>2020</v>
      </c>
      <c r="D3220" s="5" t="s">
        <v>250</v>
      </c>
      <c r="E3220" s="5" t="s">
        <v>247</v>
      </c>
      <c r="F3220" s="60">
        <v>3.7538161892279236</v>
      </c>
      <c r="G3220" s="61">
        <v>44132049</v>
      </c>
      <c r="H3220" s="61">
        <v>10.294944277993508</v>
      </c>
      <c r="I3220" s="61">
        <v>91.806666016843096</v>
      </c>
      <c r="J3220" s="61">
        <v>304000000</v>
      </c>
      <c r="K3220" s="61">
        <v>79.156452376181491</v>
      </c>
      <c r="L3220" s="61">
        <v>3751.7373046875</v>
      </c>
      <c r="M3220" s="61">
        <f>(M2967+M2990+M3128)/3</f>
        <v>38.838825153082432</v>
      </c>
      <c r="N3220" s="60">
        <v>69.608000000000004</v>
      </c>
    </row>
    <row r="3221" spans="1:14" hidden="1" x14ac:dyDescent="0.4">
      <c r="A3221" s="67">
        <v>141</v>
      </c>
      <c r="B3221" s="5" t="s">
        <v>222</v>
      </c>
      <c r="C3221" s="5">
        <v>2021</v>
      </c>
      <c r="D3221" s="5" t="s">
        <v>250</v>
      </c>
      <c r="E3221" s="5" t="s">
        <v>247</v>
      </c>
      <c r="F3221" s="60">
        <f>(F3218+F3219+F3220)/3</f>
        <v>3.9491123560201102</v>
      </c>
      <c r="G3221" s="61">
        <v>43822901</v>
      </c>
      <c r="H3221" s="61">
        <v>24.804750827765247</v>
      </c>
      <c r="I3221" s="61">
        <v>93.934386230095896</v>
      </c>
      <c r="J3221" s="61">
        <v>7954000000</v>
      </c>
      <c r="K3221" s="61">
        <v>82.697961363449991</v>
      </c>
      <c r="L3221" s="61">
        <v>4827.845703125</v>
      </c>
      <c r="M3221" s="61">
        <f>(M2968+M2991+M3129)/3</f>
        <v>38.661878439016583</v>
      </c>
      <c r="N3221" s="60">
        <v>69.757000000000005</v>
      </c>
    </row>
    <row r="3222" spans="1:14" hidden="1" x14ac:dyDescent="0.4">
      <c r="A3222" s="67">
        <v>141</v>
      </c>
      <c r="B3222" s="5" t="s">
        <v>222</v>
      </c>
      <c r="C3222" s="5">
        <v>2022</v>
      </c>
      <c r="D3222" s="5" t="s">
        <v>250</v>
      </c>
      <c r="E3222" s="5" t="s">
        <v>247</v>
      </c>
      <c r="F3222" s="60">
        <f>(F3219+F3220+F3221)/3</f>
        <v>3.8788603604583609</v>
      </c>
      <c r="G3222" s="61">
        <v>38000000</v>
      </c>
      <c r="H3222" s="61">
        <v>34.320711910133696</v>
      </c>
      <c r="I3222" s="61">
        <v>94.220492025404795</v>
      </c>
      <c r="J3222" s="61">
        <v>247000000</v>
      </c>
      <c r="K3222" s="61">
        <v>87.706866539729702</v>
      </c>
      <c r="L3222" s="61">
        <v>4533.9755859375</v>
      </c>
      <c r="M3222" s="61">
        <f>(M2992+M2969+M3130)/3</f>
        <v>38.49723082080201</v>
      </c>
      <c r="N3222" s="60">
        <v>69.918999999999997</v>
      </c>
    </row>
    <row r="3223" spans="1:14" hidden="1" x14ac:dyDescent="0.4">
      <c r="A3223" s="67">
        <v>142</v>
      </c>
      <c r="B3223" s="5" t="s">
        <v>223</v>
      </c>
      <c r="C3223" s="5">
        <v>2000</v>
      </c>
      <c r="D3223" s="5" t="s">
        <v>251</v>
      </c>
      <c r="E3223" s="5" t="s">
        <v>248</v>
      </c>
      <c r="F3223" s="60">
        <v>25.86885058710061</v>
      </c>
      <c r="G3223" s="61">
        <v>3275333</v>
      </c>
      <c r="H3223" s="61">
        <v>11.459535796784095</v>
      </c>
      <c r="I3223" s="61" t="e">
        <f>(#REF!+#REF!+#REF!)/3</f>
        <v>#REF!</v>
      </c>
      <c r="J3223" s="61">
        <v>-506329999.89999998</v>
      </c>
      <c r="K3223" s="61">
        <f t="shared" ref="K3223" si="127">K3224*0.95</f>
        <v>85.371350932495531</v>
      </c>
      <c r="L3223" s="61">
        <v>31855.500604717483</v>
      </c>
      <c r="M3223" s="61">
        <v>38.832519103094079</v>
      </c>
      <c r="N3223" s="60">
        <v>80.236000000000004</v>
      </c>
    </row>
    <row r="3224" spans="1:14" hidden="1" x14ac:dyDescent="0.4">
      <c r="A3224" s="67">
        <v>142</v>
      </c>
      <c r="B3224" s="5" t="s">
        <v>223</v>
      </c>
      <c r="C3224" s="5">
        <v>2001</v>
      </c>
      <c r="D3224" s="5" t="s">
        <v>251</v>
      </c>
      <c r="E3224" s="5" t="s">
        <v>248</v>
      </c>
      <c r="F3224" s="60">
        <v>28.138659104081469</v>
      </c>
      <c r="G3224" s="61">
        <v>3454198</v>
      </c>
      <c r="H3224" s="61">
        <v>-2.3493076717167014</v>
      </c>
      <c r="I3224" s="61" t="e">
        <f>(#REF!+#REF!+I3223)/3</f>
        <v>#REF!</v>
      </c>
      <c r="J3224" s="61">
        <v>1183839999.9000001</v>
      </c>
      <c r="K3224" s="61">
        <v>89.864579928942675</v>
      </c>
      <c r="L3224" s="61">
        <v>29909.009434843505</v>
      </c>
      <c r="M3224" s="61">
        <v>36.954172070903581</v>
      </c>
      <c r="N3224" s="60">
        <v>80.655000000000001</v>
      </c>
    </row>
    <row r="3225" spans="1:14" hidden="1" x14ac:dyDescent="0.4">
      <c r="A3225" s="67">
        <v>142</v>
      </c>
      <c r="B3225" s="5" t="s">
        <v>223</v>
      </c>
      <c r="C3225" s="5">
        <v>2002</v>
      </c>
      <c r="D3225" s="5" t="s">
        <v>251</v>
      </c>
      <c r="E3225" s="5" t="s">
        <v>248</v>
      </c>
      <c r="F3225" s="60">
        <v>27.285556829143108</v>
      </c>
      <c r="G3225" s="61">
        <v>3633655</v>
      </c>
      <c r="H3225" s="61">
        <v>3.7708395488020017</v>
      </c>
      <c r="I3225" s="61" t="e">
        <f>(#REF!+I3223+I3224)/3</f>
        <v>#REF!</v>
      </c>
      <c r="J3225" s="61">
        <v>95299999.900000006</v>
      </c>
      <c r="K3225" s="61">
        <v>93.071658814778075</v>
      </c>
      <c r="L3225" s="61">
        <v>30221.966999513555</v>
      </c>
      <c r="M3225" s="61">
        <v>40.046541146604611</v>
      </c>
      <c r="N3225" s="60">
        <v>81.066999999999993</v>
      </c>
    </row>
    <row r="3226" spans="1:14" hidden="1" x14ac:dyDescent="0.4">
      <c r="A3226" s="67">
        <v>142</v>
      </c>
      <c r="B3226" s="5" t="s">
        <v>223</v>
      </c>
      <c r="C3226" s="5">
        <v>2003</v>
      </c>
      <c r="D3226" s="5" t="s">
        <v>251</v>
      </c>
      <c r="E3226" s="5" t="s">
        <v>248</v>
      </c>
      <c r="F3226" s="60">
        <v>27.224872641337502</v>
      </c>
      <c r="G3226" s="61">
        <v>3813443</v>
      </c>
      <c r="H3226" s="61">
        <v>4.0724067960759385</v>
      </c>
      <c r="I3226" s="61" t="e">
        <f t="shared" ref="I3226:I3245" si="128">(I3223+I3224+I3225)/3</f>
        <v>#REF!</v>
      </c>
      <c r="J3226" s="61">
        <v>4255956432.9000001</v>
      </c>
      <c r="K3226" s="61">
        <v>102.30016949078311</v>
      </c>
      <c r="L3226" s="61">
        <v>32607.372934828723</v>
      </c>
      <c r="M3226" s="61">
        <v>42.391414397084134</v>
      </c>
      <c r="N3226" s="60">
        <v>81.471999999999994</v>
      </c>
    </row>
    <row r="3227" spans="1:14" hidden="1" x14ac:dyDescent="0.4">
      <c r="A3227" s="67">
        <v>142</v>
      </c>
      <c r="B3227" s="5" t="s">
        <v>223</v>
      </c>
      <c r="C3227" s="5">
        <v>2004</v>
      </c>
      <c r="D3227" s="5" t="s">
        <v>251</v>
      </c>
      <c r="E3227" s="5" t="s">
        <v>248</v>
      </c>
      <c r="F3227" s="60">
        <v>27.547773930537829</v>
      </c>
      <c r="G3227" s="61">
        <v>3993339</v>
      </c>
      <c r="H3227" s="61">
        <v>8.5014220593569831</v>
      </c>
      <c r="I3227" s="61" t="e">
        <f t="shared" si="128"/>
        <v>#REF!</v>
      </c>
      <c r="J3227" s="61">
        <v>10003500000</v>
      </c>
      <c r="K3227" s="61">
        <v>116.62261252383101</v>
      </c>
      <c r="L3227" s="61">
        <v>37017.736365468983</v>
      </c>
      <c r="M3227" s="61">
        <v>47.566434898561766</v>
      </c>
      <c r="N3227" s="60">
        <v>81.870999999999995</v>
      </c>
    </row>
    <row r="3228" spans="1:14" hidden="1" x14ac:dyDescent="0.4">
      <c r="A3228" s="67">
        <v>142</v>
      </c>
      <c r="B3228" s="5" t="s">
        <v>223</v>
      </c>
      <c r="C3228" s="5">
        <v>2005</v>
      </c>
      <c r="D3228" s="5" t="s">
        <v>251</v>
      </c>
      <c r="E3228" s="5" t="s">
        <v>248</v>
      </c>
      <c r="F3228" s="60">
        <v>27.202543895773712</v>
      </c>
      <c r="G3228" s="61">
        <v>4280993</v>
      </c>
      <c r="H3228" s="61">
        <v>16.526306931922676</v>
      </c>
      <c r="I3228" s="61" t="e">
        <f t="shared" si="128"/>
        <v>#REF!</v>
      </c>
      <c r="J3228" s="61">
        <v>10899931926.4</v>
      </c>
      <c r="K3228" s="61">
        <v>119.55287164225442</v>
      </c>
      <c r="L3228" s="61">
        <v>42190.554379463312</v>
      </c>
      <c r="M3228" s="61">
        <v>47.997479974799745</v>
      </c>
      <c r="N3228" s="60">
        <v>82.262</v>
      </c>
    </row>
    <row r="3229" spans="1:14" hidden="1" x14ac:dyDescent="0.4">
      <c r="A3229" s="67">
        <v>142</v>
      </c>
      <c r="B3229" s="5" t="s">
        <v>223</v>
      </c>
      <c r="C3229" s="5">
        <v>2006</v>
      </c>
      <c r="D3229" s="5" t="s">
        <v>251</v>
      </c>
      <c r="E3229" s="5" t="s">
        <v>248</v>
      </c>
      <c r="F3229" s="60">
        <v>24.813970492476557</v>
      </c>
      <c r="G3229" s="61">
        <v>4898954</v>
      </c>
      <c r="H3229" s="61">
        <v>11.962149282256959</v>
      </c>
      <c r="I3229" s="61" t="e">
        <f t="shared" si="128"/>
        <v>#REF!</v>
      </c>
      <c r="J3229" s="61">
        <v>12805990469.700001</v>
      </c>
      <c r="K3229" s="61">
        <v>119.4706695777856</v>
      </c>
      <c r="L3229" s="61">
        <v>45339.585116580893</v>
      </c>
      <c r="M3229" s="61">
        <v>49.46965745087811</v>
      </c>
      <c r="N3229" s="60">
        <v>82.647999999999996</v>
      </c>
    </row>
    <row r="3230" spans="1:14" hidden="1" x14ac:dyDescent="0.4">
      <c r="A3230" s="67">
        <v>142</v>
      </c>
      <c r="B3230" s="5" t="s">
        <v>223</v>
      </c>
      <c r="C3230" s="5">
        <v>2007</v>
      </c>
      <c r="D3230" s="5" t="s">
        <v>251</v>
      </c>
      <c r="E3230" s="5" t="s">
        <v>248</v>
      </c>
      <c r="F3230" s="60">
        <v>22.448500023158303</v>
      </c>
      <c r="G3230" s="61">
        <v>5872624</v>
      </c>
      <c r="H3230" s="61">
        <v>12.533960671030215</v>
      </c>
      <c r="I3230" s="61" t="e">
        <f t="shared" si="128"/>
        <v>#REF!</v>
      </c>
      <c r="J3230" s="61">
        <v>14186521443.1</v>
      </c>
      <c r="K3230" s="61">
        <v>136.79815286577133</v>
      </c>
      <c r="L3230" s="61">
        <v>43918.380169426484</v>
      </c>
      <c r="M3230" s="61">
        <v>45.90414820781313</v>
      </c>
      <c r="N3230" s="60">
        <v>83.022999999999996</v>
      </c>
    </row>
    <row r="3231" spans="1:14" hidden="1" x14ac:dyDescent="0.4">
      <c r="A3231" s="67">
        <v>142</v>
      </c>
      <c r="B3231" s="5" t="s">
        <v>223</v>
      </c>
      <c r="C3231" s="5">
        <v>2008</v>
      </c>
      <c r="D3231" s="5" t="s">
        <v>251</v>
      </c>
      <c r="E3231" s="5" t="s">
        <v>248</v>
      </c>
      <c r="F3231" s="60">
        <v>22.32814900084923</v>
      </c>
      <c r="G3231" s="61">
        <v>6988685</v>
      </c>
      <c r="H3231" s="61">
        <v>18.533353081724613</v>
      </c>
      <c r="I3231" s="61" t="e">
        <f t="shared" si="128"/>
        <v>#REF!</v>
      </c>
      <c r="J3231" s="61">
        <v>5062972004.8000002</v>
      </c>
      <c r="K3231" s="61">
        <v>148.51354402572267</v>
      </c>
      <c r="L3231" s="61">
        <v>45140.769077243822</v>
      </c>
      <c r="M3231" s="61">
        <v>46.559257236482807</v>
      </c>
      <c r="N3231" s="60">
        <v>83.387</v>
      </c>
    </row>
    <row r="3232" spans="1:14" hidden="1" x14ac:dyDescent="0.4">
      <c r="A3232" s="67">
        <v>142</v>
      </c>
      <c r="B3232" s="5" t="s">
        <v>223</v>
      </c>
      <c r="C3232" s="5">
        <v>2009</v>
      </c>
      <c r="D3232" s="5" t="s">
        <v>251</v>
      </c>
      <c r="E3232" s="5" t="s">
        <v>248</v>
      </c>
      <c r="F3232" s="60">
        <v>19.645539073177787</v>
      </c>
      <c r="G3232" s="61">
        <v>7992644</v>
      </c>
      <c r="H3232" s="61">
        <v>-15.182979884005121</v>
      </c>
      <c r="I3232" s="61" t="e">
        <f t="shared" si="128"/>
        <v>#REF!</v>
      </c>
      <c r="J3232" s="61">
        <v>1134288135.2</v>
      </c>
      <c r="K3232" s="61">
        <v>153.46194435837282</v>
      </c>
      <c r="L3232" s="61">
        <v>31722.58876379922</v>
      </c>
      <c r="M3232" s="61">
        <v>40.340136054421762</v>
      </c>
      <c r="N3232" s="60">
        <v>83.742000000000004</v>
      </c>
    </row>
    <row r="3233" spans="1:14" hidden="1" x14ac:dyDescent="0.4">
      <c r="A3233" s="67">
        <v>142</v>
      </c>
      <c r="B3233" s="5" t="s">
        <v>223</v>
      </c>
      <c r="C3233" s="5">
        <v>2010</v>
      </c>
      <c r="D3233" s="5" t="s">
        <v>251</v>
      </c>
      <c r="E3233" s="5" t="s">
        <v>248</v>
      </c>
      <c r="F3233" s="60">
        <v>19.192795938489734</v>
      </c>
      <c r="G3233" s="61">
        <v>8481771</v>
      </c>
      <c r="H3233" s="61">
        <v>16.527886364225935</v>
      </c>
      <c r="I3233" s="61" t="e">
        <f t="shared" si="128"/>
        <v>#REF!</v>
      </c>
      <c r="J3233" s="61">
        <v>8796769640.5</v>
      </c>
      <c r="K3233" s="61">
        <v>138.89209690952589</v>
      </c>
      <c r="L3233" s="61">
        <v>35392.260966964168</v>
      </c>
      <c r="M3233" s="61">
        <v>40.052718286655683</v>
      </c>
      <c r="N3233" s="60">
        <v>84.087000000000003</v>
      </c>
    </row>
    <row r="3234" spans="1:14" hidden="1" x14ac:dyDescent="0.4">
      <c r="A3234" s="67">
        <v>142</v>
      </c>
      <c r="B3234" s="5" t="s">
        <v>223</v>
      </c>
      <c r="C3234" s="5">
        <v>2011</v>
      </c>
      <c r="D3234" s="5" t="s">
        <v>251</v>
      </c>
      <c r="E3234" s="5" t="s">
        <v>248</v>
      </c>
      <c r="F3234" s="60">
        <v>19.431780348108294</v>
      </c>
      <c r="G3234" s="61">
        <v>8575205</v>
      </c>
      <c r="H3234" s="61">
        <v>13.167219376579538</v>
      </c>
      <c r="I3234" s="61" t="e">
        <f t="shared" si="128"/>
        <v>#REF!</v>
      </c>
      <c r="J3234" s="61">
        <v>7152095825.6000004</v>
      </c>
      <c r="K3234" s="61">
        <v>147.39266201553303</v>
      </c>
      <c r="L3234" s="61">
        <v>42078.61381254271</v>
      </c>
      <c r="M3234" s="61">
        <v>38.682920698755815</v>
      </c>
      <c r="N3234" s="60">
        <v>84.423000000000002</v>
      </c>
    </row>
    <row r="3235" spans="1:14" hidden="1" x14ac:dyDescent="0.4">
      <c r="A3235" s="67">
        <v>142</v>
      </c>
      <c r="B3235" s="5" t="s">
        <v>223</v>
      </c>
      <c r="C3235" s="5">
        <v>2012</v>
      </c>
      <c r="D3235" s="5" t="s">
        <v>251</v>
      </c>
      <c r="E3235" s="5" t="s">
        <v>248</v>
      </c>
      <c r="F3235" s="60">
        <v>20.2756524576141</v>
      </c>
      <c r="G3235" s="61">
        <v>8664969</v>
      </c>
      <c r="H3235" s="61">
        <v>4.6797251176081431</v>
      </c>
      <c r="I3235" s="61" t="e">
        <f t="shared" si="128"/>
        <v>#REF!</v>
      </c>
      <c r="J3235" s="61">
        <v>9566651351</v>
      </c>
      <c r="K3235" s="61">
        <v>159.97047062229834</v>
      </c>
      <c r="L3235" s="61">
        <v>44386.786078984551</v>
      </c>
      <c r="M3235" s="61">
        <v>39.888169511477336</v>
      </c>
      <c r="N3235" s="60">
        <v>84.748999999999995</v>
      </c>
    </row>
    <row r="3236" spans="1:14" hidden="1" x14ac:dyDescent="0.4">
      <c r="A3236" s="67">
        <v>142</v>
      </c>
      <c r="B3236" s="5" t="s">
        <v>223</v>
      </c>
      <c r="C3236" s="5">
        <v>2013</v>
      </c>
      <c r="D3236" s="5" t="s">
        <v>251</v>
      </c>
      <c r="E3236" s="5" t="s">
        <v>248</v>
      </c>
      <c r="F3236" s="60">
        <v>21.133916075086777</v>
      </c>
      <c r="G3236" s="61">
        <v>8751847</v>
      </c>
      <c r="H3236" s="61">
        <v>-0.94932531950414045</v>
      </c>
      <c r="I3236" s="61" t="e">
        <f t="shared" si="128"/>
        <v>#REF!</v>
      </c>
      <c r="J3236" s="61">
        <v>9764914527.2999992</v>
      </c>
      <c r="K3236" s="61">
        <v>161.10048245579918</v>
      </c>
      <c r="L3236" s="61">
        <v>45729.607675682295</v>
      </c>
      <c r="M3236" s="61">
        <v>39.107626678964664</v>
      </c>
      <c r="N3236" s="60">
        <v>85.066000000000003</v>
      </c>
    </row>
    <row r="3237" spans="1:14" hidden="1" x14ac:dyDescent="0.4">
      <c r="A3237" s="67">
        <v>142</v>
      </c>
      <c r="B3237" s="5" t="s">
        <v>223</v>
      </c>
      <c r="C3237" s="5">
        <v>2014</v>
      </c>
      <c r="D3237" s="5" t="s">
        <v>251</v>
      </c>
      <c r="E3237" s="5" t="s">
        <v>248</v>
      </c>
      <c r="F3237" s="60">
        <v>21.12277444725531</v>
      </c>
      <c r="G3237" s="61">
        <v>8835951</v>
      </c>
      <c r="H3237" s="61">
        <v>-0.66804935593920334</v>
      </c>
      <c r="I3237" s="61" t="e">
        <f t="shared" si="128"/>
        <v>#REF!</v>
      </c>
      <c r="J3237" s="61">
        <v>11071537020</v>
      </c>
      <c r="K3237" s="61">
        <v>164.02950986122653</v>
      </c>
      <c r="L3237" s="61">
        <v>46865.964598367609</v>
      </c>
      <c r="M3237" s="61">
        <v>41.520834520891526</v>
      </c>
      <c r="N3237" s="60">
        <v>85.375</v>
      </c>
    </row>
    <row r="3238" spans="1:14" hidden="1" x14ac:dyDescent="0.4">
      <c r="A3238" s="67">
        <v>142</v>
      </c>
      <c r="B3238" s="5" t="s">
        <v>223</v>
      </c>
      <c r="C3238" s="5">
        <v>2015</v>
      </c>
      <c r="D3238" s="5" t="s">
        <v>251</v>
      </c>
      <c r="E3238" s="5" t="s">
        <v>248</v>
      </c>
      <c r="F3238" s="60">
        <v>21.914501891296513</v>
      </c>
      <c r="G3238" s="61">
        <v>8916899</v>
      </c>
      <c r="H3238" s="61">
        <v>-16.267006031667577</v>
      </c>
      <c r="I3238" s="61" t="e">
        <f t="shared" si="128"/>
        <v>#REF!</v>
      </c>
      <c r="J3238" s="61">
        <v>8550901846.5</v>
      </c>
      <c r="K3238" s="61">
        <v>169.47623670321974</v>
      </c>
      <c r="L3238" s="61">
        <v>41525.138903128325</v>
      </c>
      <c r="M3238" s="61">
        <f>(M3235+M3236+M3237)/3</f>
        <v>40.17221023711118</v>
      </c>
      <c r="N3238" s="60">
        <v>85.674000000000007</v>
      </c>
    </row>
    <row r="3239" spans="1:14" hidden="1" x14ac:dyDescent="0.4">
      <c r="A3239" s="67">
        <v>142</v>
      </c>
      <c r="B3239" s="5" t="s">
        <v>223</v>
      </c>
      <c r="C3239" s="5">
        <v>2016</v>
      </c>
      <c r="D3239" s="5" t="s">
        <v>251</v>
      </c>
      <c r="E3239" s="5" t="s">
        <v>248</v>
      </c>
      <c r="F3239" s="60">
        <v>22.280702710160909</v>
      </c>
      <c r="G3239" s="61">
        <v>8994263</v>
      </c>
      <c r="H3239" s="61">
        <v>-5.5294786054624154</v>
      </c>
      <c r="I3239" s="61" t="e">
        <f t="shared" si="128"/>
        <v>#REF!</v>
      </c>
      <c r="J3239" s="61">
        <v>9604772999.8999996</v>
      </c>
      <c r="K3239" s="61">
        <v>170.90308775983763</v>
      </c>
      <c r="L3239" s="61">
        <v>41054.539569920438</v>
      </c>
      <c r="M3239" s="61">
        <f t="shared" ref="M3239:M3245" si="129">(M3236+M3237+M3238)/3</f>
        <v>40.266890478989126</v>
      </c>
      <c r="N3239" s="60">
        <v>85.965000000000003</v>
      </c>
    </row>
    <row r="3240" spans="1:14" hidden="1" x14ac:dyDescent="0.4">
      <c r="A3240" s="67">
        <v>142</v>
      </c>
      <c r="B3240" s="5" t="s">
        <v>223</v>
      </c>
      <c r="C3240" s="5">
        <v>2017</v>
      </c>
      <c r="D3240" s="5" t="s">
        <v>251</v>
      </c>
      <c r="E3240" s="5" t="s">
        <v>248</v>
      </c>
      <c r="F3240" s="60">
        <v>21.165497906111575</v>
      </c>
      <c r="G3240" s="61">
        <v>9068296</v>
      </c>
      <c r="H3240" s="61">
        <v>4.9862131411418318</v>
      </c>
      <c r="I3240" s="61" t="e">
        <f t="shared" si="128"/>
        <v>#REF!</v>
      </c>
      <c r="J3240" s="61">
        <v>10354223000</v>
      </c>
      <c r="K3240" s="61">
        <v>172.80342499602483</v>
      </c>
      <c r="L3240" s="61">
        <v>43063.967477076287</v>
      </c>
      <c r="M3240" s="61">
        <f t="shared" si="129"/>
        <v>40.653311745663949</v>
      </c>
      <c r="N3240" s="60">
        <v>86.248000000000005</v>
      </c>
    </row>
    <row r="3241" spans="1:14" hidden="1" x14ac:dyDescent="0.4">
      <c r="A3241" s="67">
        <v>142</v>
      </c>
      <c r="B3241" s="5" t="s">
        <v>223</v>
      </c>
      <c r="C3241" s="5">
        <v>2018</v>
      </c>
      <c r="D3241" s="5" t="s">
        <v>251</v>
      </c>
      <c r="E3241" s="5" t="s">
        <v>248</v>
      </c>
      <c r="F3241" s="60">
        <v>19.060949529489005</v>
      </c>
      <c r="G3241" s="61">
        <v>9140169</v>
      </c>
      <c r="H3241" s="61">
        <v>7.9367480348789599</v>
      </c>
      <c r="I3241" s="61" t="e">
        <f t="shared" si="128"/>
        <v>#REF!</v>
      </c>
      <c r="J3241" s="61">
        <v>10385286000</v>
      </c>
      <c r="K3241" s="61">
        <v>157.92057313586193</v>
      </c>
      <c r="L3241" s="61">
        <v>46722.268718373278</v>
      </c>
      <c r="M3241" s="61">
        <f t="shared" si="129"/>
        <v>40.364137487254759</v>
      </c>
      <c r="N3241" s="60">
        <v>86.522000000000006</v>
      </c>
    </row>
    <row r="3242" spans="1:14" hidden="1" x14ac:dyDescent="0.4">
      <c r="A3242" s="67">
        <v>142</v>
      </c>
      <c r="B3242" s="5" t="s">
        <v>223</v>
      </c>
      <c r="C3242" s="5">
        <v>2019</v>
      </c>
      <c r="D3242" s="5" t="s">
        <v>251</v>
      </c>
      <c r="E3242" s="5" t="s">
        <v>248</v>
      </c>
      <c r="F3242" s="60">
        <v>20.153344832531218</v>
      </c>
      <c r="G3242" s="61">
        <v>9211657</v>
      </c>
      <c r="H3242" s="61">
        <v>-3.1944094086300225</v>
      </c>
      <c r="I3242" s="61" t="e">
        <f t="shared" si="128"/>
        <v>#REF!</v>
      </c>
      <c r="J3242" s="61">
        <v>17874659400.5</v>
      </c>
      <c r="K3242" s="61">
        <v>167.38356492599539</v>
      </c>
      <c r="L3242" s="61">
        <v>45376.170838155849</v>
      </c>
      <c r="M3242" s="61">
        <f t="shared" si="129"/>
        <v>40.428113237302618</v>
      </c>
      <c r="N3242" s="60">
        <v>86.789000000000001</v>
      </c>
    </row>
    <row r="3243" spans="1:14" hidden="1" x14ac:dyDescent="0.4">
      <c r="A3243" s="67">
        <v>142</v>
      </c>
      <c r="B3243" s="5" t="s">
        <v>223</v>
      </c>
      <c r="C3243" s="5">
        <v>2020</v>
      </c>
      <c r="D3243" s="5" t="s">
        <v>251</v>
      </c>
      <c r="E3243" s="5" t="s">
        <v>248</v>
      </c>
      <c r="F3243" s="60">
        <v>20.252271680142616</v>
      </c>
      <c r="G3243" s="61">
        <v>9287289</v>
      </c>
      <c r="H3243" s="61">
        <v>-12.031305294546385</v>
      </c>
      <c r="I3243" s="61" t="e">
        <f t="shared" si="128"/>
        <v>#REF!</v>
      </c>
      <c r="J3243" s="61">
        <v>19884468664.900002</v>
      </c>
      <c r="K3243" s="61">
        <v>166.5718993220577</v>
      </c>
      <c r="L3243" s="61">
        <v>37629.174168795587</v>
      </c>
      <c r="M3243" s="61">
        <f t="shared" si="129"/>
        <v>40.48185415674044</v>
      </c>
      <c r="N3243" s="60">
        <v>87.048000000000002</v>
      </c>
    </row>
    <row r="3244" spans="1:14" hidden="1" x14ac:dyDescent="0.4">
      <c r="A3244" s="67">
        <v>142</v>
      </c>
      <c r="B3244" s="5" t="s">
        <v>223</v>
      </c>
      <c r="C3244" s="5">
        <v>2021</v>
      </c>
      <c r="D3244" s="5" t="s">
        <v>251</v>
      </c>
      <c r="E3244" s="5" t="s">
        <v>248</v>
      </c>
      <c r="F3244" s="60">
        <f>(F3241+F3242+F3243)/3</f>
        <v>19.822188680720945</v>
      </c>
      <c r="G3244" s="61">
        <v>9365145</v>
      </c>
      <c r="H3244" s="61">
        <v>13.843770339445484</v>
      </c>
      <c r="I3244" s="61" t="e">
        <f t="shared" si="128"/>
        <v>#REF!</v>
      </c>
      <c r="J3244" s="61">
        <v>20667120490.099998</v>
      </c>
      <c r="K3244" s="61">
        <f>(K3241+K3242+K3243)/3</f>
        <v>163.95867912797166</v>
      </c>
      <c r="L3244" s="61">
        <v>44332.340051316271</v>
      </c>
      <c r="M3244" s="61">
        <f t="shared" si="129"/>
        <v>40.424701627099275</v>
      </c>
      <c r="N3244" s="60">
        <v>87.299000000000007</v>
      </c>
    </row>
    <row r="3245" spans="1:14" hidden="1" x14ac:dyDescent="0.4">
      <c r="A3245" s="67">
        <v>142</v>
      </c>
      <c r="B3245" s="5" t="s">
        <v>223</v>
      </c>
      <c r="C3245" s="5">
        <v>2022</v>
      </c>
      <c r="D3245" s="5" t="s">
        <v>251</v>
      </c>
      <c r="E3245" s="5" t="s">
        <v>248</v>
      </c>
      <c r="F3245" s="60">
        <f>(F3242+F3243+F3244)/3</f>
        <v>20.075935064464925</v>
      </c>
      <c r="G3245" s="61">
        <v>9441129</v>
      </c>
      <c r="H3245" s="61">
        <v>13.241537173955351</v>
      </c>
      <c r="I3245" s="61" t="e">
        <f t="shared" si="128"/>
        <v>#REF!</v>
      </c>
      <c r="J3245" s="61">
        <v>22736555479.900002</v>
      </c>
      <c r="K3245" s="61">
        <f>(K3242+K3243+K3244)/3</f>
        <v>165.97138112534159</v>
      </c>
      <c r="L3245" s="61">
        <v>53707.98008091114</v>
      </c>
      <c r="M3245" s="61">
        <f t="shared" si="129"/>
        <v>40.444889673714108</v>
      </c>
      <c r="N3245" s="60">
        <v>87.543000000000006</v>
      </c>
    </row>
    <row r="3246" spans="1:14" hidden="1" x14ac:dyDescent="0.4">
      <c r="A3246" s="67">
        <v>143</v>
      </c>
      <c r="B3246" s="5" t="s">
        <v>224</v>
      </c>
      <c r="C3246" s="5">
        <v>2000</v>
      </c>
      <c r="D3246" s="5" t="s">
        <v>251</v>
      </c>
      <c r="E3246" s="5" t="s">
        <v>248</v>
      </c>
      <c r="F3246" s="60">
        <v>1.6579977547092786</v>
      </c>
      <c r="G3246" s="61">
        <v>3292224</v>
      </c>
      <c r="H3246" s="61">
        <v>3.5393084928220304</v>
      </c>
      <c r="I3246" s="61">
        <v>113.34723042428701</v>
      </c>
      <c r="J3246" s="61">
        <v>262825000</v>
      </c>
      <c r="K3246" s="61">
        <v>36.713738150790235</v>
      </c>
      <c r="L3246" s="61">
        <v>6932.4781339633701</v>
      </c>
      <c r="M3246" s="61">
        <v>13.948919449901767</v>
      </c>
      <c r="N3246" s="60">
        <v>92.028000000000006</v>
      </c>
    </row>
    <row r="3247" spans="1:14" hidden="1" x14ac:dyDescent="0.4">
      <c r="A3247" s="67">
        <v>143</v>
      </c>
      <c r="B3247" s="5" t="s">
        <v>224</v>
      </c>
      <c r="C3247" s="5">
        <v>2001</v>
      </c>
      <c r="D3247" s="5" t="s">
        <v>251</v>
      </c>
      <c r="E3247" s="5" t="s">
        <v>248</v>
      </c>
      <c r="F3247" s="60">
        <v>1.4984524100566536</v>
      </c>
      <c r="G3247" s="61">
        <v>3300939</v>
      </c>
      <c r="H3247" s="61">
        <v>4.8266183326548742</v>
      </c>
      <c r="I3247" s="61">
        <v>110.58178832898101</v>
      </c>
      <c r="J3247" s="61">
        <v>310402928.18663102</v>
      </c>
      <c r="K3247" s="61">
        <v>36.309512643505663</v>
      </c>
      <c r="L3247" s="61">
        <v>6331.156601875593</v>
      </c>
      <c r="M3247" s="61">
        <v>6.8281938325991192</v>
      </c>
      <c r="N3247" s="60">
        <v>92.302999999999997</v>
      </c>
    </row>
    <row r="3248" spans="1:14" hidden="1" x14ac:dyDescent="0.4">
      <c r="A3248" s="67">
        <v>143</v>
      </c>
      <c r="B3248" s="5" t="s">
        <v>224</v>
      </c>
      <c r="C3248" s="5">
        <v>2002</v>
      </c>
      <c r="D3248" s="5" t="s">
        <v>251</v>
      </c>
      <c r="E3248" s="5" t="s">
        <v>248</v>
      </c>
      <c r="F3248" s="60">
        <v>1.3702346420214364</v>
      </c>
      <c r="G3248" s="61">
        <v>3306441</v>
      </c>
      <c r="H3248" s="61">
        <v>12.616276638970277</v>
      </c>
      <c r="I3248" s="61">
        <v>94.002595208014299</v>
      </c>
      <c r="J3248" s="61">
        <v>179852187.79871601</v>
      </c>
      <c r="K3248" s="61">
        <v>40.029067307559956</v>
      </c>
      <c r="L3248" s="61">
        <v>4115.1545491319484</v>
      </c>
      <c r="M3248" s="61">
        <v>6.2650602409638543</v>
      </c>
      <c r="N3248" s="60">
        <v>92.569000000000003</v>
      </c>
    </row>
    <row r="3249" spans="1:14" hidden="1" x14ac:dyDescent="0.4">
      <c r="A3249" s="67">
        <v>143</v>
      </c>
      <c r="B3249" s="5" t="s">
        <v>224</v>
      </c>
      <c r="C3249" s="5">
        <v>2003</v>
      </c>
      <c r="D3249" s="5" t="s">
        <v>251</v>
      </c>
      <c r="E3249" s="5" t="s">
        <v>248</v>
      </c>
      <c r="F3249" s="60">
        <v>1.3552345143891522</v>
      </c>
      <c r="G3249" s="61">
        <v>3310202</v>
      </c>
      <c r="H3249" s="61">
        <v>16.541635153769192</v>
      </c>
      <c r="I3249" s="61">
        <v>73.592892514258693</v>
      </c>
      <c r="J3249" s="61">
        <v>402717369.25173402</v>
      </c>
      <c r="K3249" s="61">
        <v>51.759199582647241</v>
      </c>
      <c r="L3249" s="61">
        <v>3638.9435907085854</v>
      </c>
      <c r="M3249" s="61">
        <v>6.8796068796068797</v>
      </c>
      <c r="N3249" s="60">
        <v>92.828000000000003</v>
      </c>
    </row>
    <row r="3250" spans="1:14" hidden="1" x14ac:dyDescent="0.4">
      <c r="A3250" s="67">
        <v>143</v>
      </c>
      <c r="B3250" s="5" t="s">
        <v>224</v>
      </c>
      <c r="C3250" s="5">
        <v>2004</v>
      </c>
      <c r="D3250" s="5" t="s">
        <v>251</v>
      </c>
      <c r="E3250" s="5" t="s">
        <v>248</v>
      </c>
      <c r="F3250" s="60">
        <v>1.6476245857853262</v>
      </c>
      <c r="G3250" s="61">
        <v>3313801</v>
      </c>
      <c r="H3250" s="61">
        <v>10.105055996487749</v>
      </c>
      <c r="I3250" s="61">
        <v>72.460588833966796</v>
      </c>
      <c r="J3250" s="61">
        <v>352712784.34557199</v>
      </c>
      <c r="K3250" s="61">
        <v>61.476688086024197</v>
      </c>
      <c r="L3250" s="61">
        <v>4130.1001146776998</v>
      </c>
      <c r="M3250" s="61">
        <v>24.23076923076923</v>
      </c>
      <c r="N3250" s="60">
        <v>93.078000000000003</v>
      </c>
    </row>
    <row r="3251" spans="1:14" hidden="1" x14ac:dyDescent="0.4">
      <c r="A3251" s="67">
        <v>143</v>
      </c>
      <c r="B3251" s="5" t="s">
        <v>224</v>
      </c>
      <c r="C3251" s="5">
        <v>2005</v>
      </c>
      <c r="D3251" s="5" t="s">
        <v>251</v>
      </c>
      <c r="E3251" s="5" t="s">
        <v>248</v>
      </c>
      <c r="F3251" s="60">
        <v>1.6324131580494112</v>
      </c>
      <c r="G3251" s="61">
        <v>3317665</v>
      </c>
      <c r="H3251" s="61">
        <v>0.67786837374019626</v>
      </c>
      <c r="I3251" s="61">
        <v>81.100014203366598</v>
      </c>
      <c r="J3251" s="61">
        <v>826626704.29755294</v>
      </c>
      <c r="K3251" s="61">
        <v>58.877696325577446</v>
      </c>
      <c r="L3251" s="61">
        <v>5233.4571705866838</v>
      </c>
      <c r="M3251" s="61">
        <v>22.524271844660195</v>
      </c>
      <c r="N3251" s="60">
        <v>93.319000000000003</v>
      </c>
    </row>
    <row r="3252" spans="1:14" hidden="1" x14ac:dyDescent="0.4">
      <c r="A3252" s="67">
        <v>143</v>
      </c>
      <c r="B3252" s="5" t="s">
        <v>224</v>
      </c>
      <c r="C3252" s="5">
        <v>2006</v>
      </c>
      <c r="D3252" s="5" t="s">
        <v>251</v>
      </c>
      <c r="E3252" s="5" t="s">
        <v>248</v>
      </c>
      <c r="F3252" s="60">
        <v>1.9059489832590975</v>
      </c>
      <c r="G3252" s="61">
        <v>3322282</v>
      </c>
      <c r="H3252" s="61">
        <v>7.4143991297506204</v>
      </c>
      <c r="I3252" s="61">
        <v>81.739075835271095</v>
      </c>
      <c r="J3252" s="61">
        <v>1508350268.54176</v>
      </c>
      <c r="K3252" s="61">
        <v>61.971574516587594</v>
      </c>
      <c r="L3252" s="61">
        <v>5942.1267489906431</v>
      </c>
      <c r="M3252" s="61">
        <v>33.223684210526315</v>
      </c>
      <c r="N3252" s="60">
        <v>93.552999999999997</v>
      </c>
    </row>
    <row r="3253" spans="1:14" hidden="1" x14ac:dyDescent="0.4">
      <c r="A3253" s="67">
        <v>143</v>
      </c>
      <c r="B3253" s="5" t="s">
        <v>224</v>
      </c>
      <c r="C3253" s="5">
        <v>2007</v>
      </c>
      <c r="D3253" s="5" t="s">
        <v>251</v>
      </c>
      <c r="E3253" s="5" t="s">
        <v>248</v>
      </c>
      <c r="F3253" s="60">
        <v>1.758880699718895</v>
      </c>
      <c r="G3253" s="61">
        <v>3328651</v>
      </c>
      <c r="H3253" s="61">
        <v>10.314968175511126</v>
      </c>
      <c r="I3253" s="61">
        <v>81.406133351659307</v>
      </c>
      <c r="J3253" s="61">
        <v>1358736505.93224</v>
      </c>
      <c r="K3253" s="61">
        <v>59.210447837409454</v>
      </c>
      <c r="L3253" s="61">
        <v>7149.3746338679639</v>
      </c>
      <c r="M3253" s="61">
        <v>22.44165170556553</v>
      </c>
      <c r="N3253" s="60">
        <v>93.778999999999996</v>
      </c>
    </row>
    <row r="3254" spans="1:14" hidden="1" x14ac:dyDescent="0.4">
      <c r="A3254" s="67">
        <v>143</v>
      </c>
      <c r="B3254" s="5" t="s">
        <v>224</v>
      </c>
      <c r="C3254" s="5">
        <v>2008</v>
      </c>
      <c r="D3254" s="5" t="s">
        <v>251</v>
      </c>
      <c r="E3254" s="5" t="s">
        <v>248</v>
      </c>
      <c r="F3254" s="60">
        <v>2.3230837204589996</v>
      </c>
      <c r="G3254" s="61">
        <v>3336126</v>
      </c>
      <c r="H3254" s="61">
        <v>8.9023885782868462</v>
      </c>
      <c r="I3254" s="61">
        <v>88.240696688287301</v>
      </c>
      <c r="J3254" s="61">
        <v>2141969341.1486499</v>
      </c>
      <c r="K3254" s="61">
        <v>65.208095007182081</v>
      </c>
      <c r="L3254" s="61">
        <v>9328.0657081993231</v>
      </c>
      <c r="M3254" s="61">
        <v>40.829986613119139</v>
      </c>
      <c r="N3254" s="60">
        <v>93.998000000000005</v>
      </c>
    </row>
    <row r="3255" spans="1:14" hidden="1" x14ac:dyDescent="0.4">
      <c r="A3255" s="67">
        <v>143</v>
      </c>
      <c r="B3255" s="5" t="s">
        <v>224</v>
      </c>
      <c r="C3255" s="5">
        <v>2009</v>
      </c>
      <c r="D3255" s="5" t="s">
        <v>251</v>
      </c>
      <c r="E3255" s="5" t="s">
        <v>248</v>
      </c>
      <c r="F3255" s="60">
        <v>2.2923272718138747</v>
      </c>
      <c r="G3255" s="61">
        <v>3344156</v>
      </c>
      <c r="H3255" s="61">
        <v>8.6170745452345017</v>
      </c>
      <c r="I3255" s="61">
        <v>90.0928852248895</v>
      </c>
      <c r="J3255" s="61">
        <v>1602591812.7720699</v>
      </c>
      <c r="K3255" s="61">
        <v>53.394419268373575</v>
      </c>
      <c r="L3255" s="61">
        <v>9780.7396178640938</v>
      </c>
      <c r="M3255" s="61">
        <v>38.926174496644293</v>
      </c>
      <c r="N3255" s="60">
        <v>94.209000000000003</v>
      </c>
    </row>
    <row r="3256" spans="1:14" hidden="1" x14ac:dyDescent="0.4">
      <c r="A3256" s="67">
        <v>143</v>
      </c>
      <c r="B3256" s="5" t="s">
        <v>224</v>
      </c>
      <c r="C3256" s="5">
        <v>2010</v>
      </c>
      <c r="D3256" s="5" t="s">
        <v>251</v>
      </c>
      <c r="E3256" s="5" t="s">
        <v>248</v>
      </c>
      <c r="F3256" s="60">
        <v>1.8742779967255763</v>
      </c>
      <c r="G3256" s="61">
        <v>3352651</v>
      </c>
      <c r="H3256" s="61">
        <v>5.7468569844218109</v>
      </c>
      <c r="I3256" s="61">
        <v>100</v>
      </c>
      <c r="J3256" s="61">
        <v>2191067966.5153198</v>
      </c>
      <c r="K3256" s="61">
        <v>51.699037201225615</v>
      </c>
      <c r="L3256" s="61">
        <v>12512.594126844118</v>
      </c>
      <c r="M3256" s="61">
        <v>20.134228187919462</v>
      </c>
      <c r="N3256" s="60">
        <v>94.414000000000001</v>
      </c>
    </row>
    <row r="3257" spans="1:14" hidden="1" x14ac:dyDescent="0.4">
      <c r="A3257" s="67">
        <v>143</v>
      </c>
      <c r="B3257" s="5" t="s">
        <v>224</v>
      </c>
      <c r="C3257" s="5">
        <v>2011</v>
      </c>
      <c r="D3257" s="5" t="s">
        <v>251</v>
      </c>
      <c r="E3257" s="5" t="s">
        <v>248</v>
      </c>
      <c r="F3257" s="60">
        <v>2.2625583904508426</v>
      </c>
      <c r="G3257" s="61">
        <v>3361637</v>
      </c>
      <c r="H3257" s="61">
        <v>9.8754202456833582</v>
      </c>
      <c r="I3257" s="61">
        <v>102.07100488192999</v>
      </c>
      <c r="J3257" s="61">
        <v>2690094196.6627698</v>
      </c>
      <c r="K3257" s="61">
        <v>53.247034010901849</v>
      </c>
      <c r="L3257" s="61">
        <v>14975.562818673659</v>
      </c>
      <c r="M3257" s="61">
        <v>31.717451523545709</v>
      </c>
      <c r="N3257" s="60">
        <v>94.611999999999995</v>
      </c>
    </row>
    <row r="3258" spans="1:14" hidden="1" x14ac:dyDescent="0.4">
      <c r="A3258" s="67">
        <v>143</v>
      </c>
      <c r="B3258" s="5" t="s">
        <v>224</v>
      </c>
      <c r="C3258" s="5">
        <v>2012</v>
      </c>
      <c r="D3258" s="5" t="s">
        <v>251</v>
      </c>
      <c r="E3258" s="5" t="s">
        <v>248</v>
      </c>
      <c r="F3258" s="60">
        <v>2.5266579514958325</v>
      </c>
      <c r="G3258" s="61">
        <v>3371133</v>
      </c>
      <c r="H3258" s="61">
        <v>9.4129124737221304</v>
      </c>
      <c r="I3258" s="61">
        <v>104.80695224676001</v>
      </c>
      <c r="J3258" s="61">
        <v>6394069821.7127504</v>
      </c>
      <c r="K3258" s="61">
        <v>55.061154163376777</v>
      </c>
      <c r="L3258" s="61">
        <v>16087.25207779731</v>
      </c>
      <c r="M3258" s="61">
        <v>39.608801955990216</v>
      </c>
      <c r="N3258" s="60">
        <v>94.739000000000004</v>
      </c>
    </row>
    <row r="3259" spans="1:14" hidden="1" x14ac:dyDescent="0.4">
      <c r="A3259" s="67">
        <v>143</v>
      </c>
      <c r="B3259" s="5" t="s">
        <v>224</v>
      </c>
      <c r="C3259" s="5">
        <v>2013</v>
      </c>
      <c r="D3259" s="5" t="s">
        <v>251</v>
      </c>
      <c r="E3259" s="5" t="s">
        <v>248</v>
      </c>
      <c r="F3259" s="60">
        <v>2.1760450493614654</v>
      </c>
      <c r="G3259" s="61">
        <v>3381180</v>
      </c>
      <c r="H3259" s="61">
        <v>8.9992466688451742</v>
      </c>
      <c r="I3259" s="61">
        <v>111.085869422046</v>
      </c>
      <c r="J3259" s="61">
        <v>986930050.60352302</v>
      </c>
      <c r="K3259" s="61">
        <v>49.717846474623251</v>
      </c>
      <c r="L3259" s="61">
        <v>18140.892213305906</v>
      </c>
      <c r="M3259" s="61">
        <v>25.879043600562586</v>
      </c>
      <c r="N3259" s="60">
        <v>94.843000000000004</v>
      </c>
    </row>
    <row r="3260" spans="1:14" hidden="1" x14ac:dyDescent="0.4">
      <c r="A3260" s="67">
        <v>143</v>
      </c>
      <c r="B3260" s="5" t="s">
        <v>224</v>
      </c>
      <c r="C3260" s="5">
        <v>2014</v>
      </c>
      <c r="D3260" s="5" t="s">
        <v>251</v>
      </c>
      <c r="E3260" s="5" t="s">
        <v>248</v>
      </c>
      <c r="F3260" s="60">
        <v>1.9165824896466688</v>
      </c>
      <c r="G3260" s="61">
        <v>3391662</v>
      </c>
      <c r="H3260" s="61">
        <v>10.220656603452483</v>
      </c>
      <c r="I3260" s="61">
        <v>106.822209675113</v>
      </c>
      <c r="J3260" s="61">
        <v>4085227626.7453699</v>
      </c>
      <c r="K3260" s="61">
        <v>49.087624063217397</v>
      </c>
      <c r="L3260" s="61">
        <v>18131.578846566077</v>
      </c>
      <c r="M3260" s="61">
        <v>15.47049441786284</v>
      </c>
      <c r="N3260" s="60">
        <v>94.944999999999993</v>
      </c>
    </row>
    <row r="3261" spans="1:14" hidden="1" x14ac:dyDescent="0.4">
      <c r="A3261" s="67">
        <v>143</v>
      </c>
      <c r="B3261" s="5" t="s">
        <v>224</v>
      </c>
      <c r="C3261" s="5">
        <v>2015</v>
      </c>
      <c r="D3261" s="5" t="s">
        <v>251</v>
      </c>
      <c r="E3261" s="5" t="s">
        <v>248</v>
      </c>
      <c r="F3261" s="60">
        <v>1.9563785074605813</v>
      </c>
      <c r="G3261" s="61">
        <v>3402818</v>
      </c>
      <c r="H3261" s="61">
        <v>9.85542032172539</v>
      </c>
      <c r="I3261" s="61">
        <v>107.37896503235901</v>
      </c>
      <c r="J3261" s="61">
        <v>2673041339.4128599</v>
      </c>
      <c r="K3261" s="61">
        <v>45.328240808753392</v>
      </c>
      <c r="L3261" s="61">
        <v>16950.753169481555</v>
      </c>
      <c r="M3261" s="61">
        <f>(M3100+M2594+M2502)/3</f>
        <v>53.301138693096057</v>
      </c>
      <c r="N3261" s="60">
        <v>95.045000000000002</v>
      </c>
    </row>
    <row r="3262" spans="1:14" hidden="1" x14ac:dyDescent="0.4">
      <c r="A3262" s="67">
        <v>143</v>
      </c>
      <c r="B3262" s="5" t="s">
        <v>224</v>
      </c>
      <c r="C3262" s="5">
        <v>2016</v>
      </c>
      <c r="D3262" s="5" t="s">
        <v>251</v>
      </c>
      <c r="E3262" s="5" t="s">
        <v>248</v>
      </c>
      <c r="F3262" s="60">
        <v>1.9114081047148517</v>
      </c>
      <c r="G3262" s="61">
        <v>3413766</v>
      </c>
      <c r="H3262" s="61">
        <v>8.1654583399112255</v>
      </c>
      <c r="I3262" s="61">
        <v>108.80091918328399</v>
      </c>
      <c r="J3262" s="61">
        <v>-515650078.42511898</v>
      </c>
      <c r="K3262" s="61">
        <v>48.47053395330019</v>
      </c>
      <c r="L3262" s="61">
        <v>16837.940380304932</v>
      </c>
      <c r="M3262" s="61">
        <f>(M3101+M2595+M2503)/3</f>
        <v>52.615625078659711</v>
      </c>
      <c r="N3262" s="60">
        <v>95.144000000000005</v>
      </c>
    </row>
    <row r="3263" spans="1:14" hidden="1" x14ac:dyDescent="0.4">
      <c r="A3263" s="67">
        <v>143</v>
      </c>
      <c r="B3263" s="5" t="s">
        <v>224</v>
      </c>
      <c r="C3263" s="5">
        <v>2017</v>
      </c>
      <c r="D3263" s="5" t="s">
        <v>251</v>
      </c>
      <c r="E3263" s="5" t="s">
        <v>248</v>
      </c>
      <c r="F3263" s="60">
        <v>1.783589503827947</v>
      </c>
      <c r="G3263" s="61">
        <v>3422200</v>
      </c>
      <c r="H3263" s="61">
        <v>5.6801839162079943</v>
      </c>
      <c r="I3263" s="61">
        <v>115.717456881274</v>
      </c>
      <c r="J3263" s="61">
        <v>2686509353.4274902</v>
      </c>
      <c r="K3263" s="61">
        <v>46.377955987672664</v>
      </c>
      <c r="L3263" s="61">
        <v>18995.397019555403</v>
      </c>
      <c r="M3263" s="61">
        <f>(M3102+M2596+M2504)/3</f>
        <v>52.546651758525883</v>
      </c>
      <c r="N3263" s="60">
        <v>95.24</v>
      </c>
    </row>
    <row r="3264" spans="1:14" hidden="1" x14ac:dyDescent="0.4">
      <c r="A3264" s="67">
        <v>143</v>
      </c>
      <c r="B3264" s="5" t="s">
        <v>224</v>
      </c>
      <c r="C3264" s="5">
        <v>2018</v>
      </c>
      <c r="D3264" s="5" t="s">
        <v>251</v>
      </c>
      <c r="E3264" s="5" t="s">
        <v>248</v>
      </c>
      <c r="F3264" s="60">
        <v>1.9100145256463152</v>
      </c>
      <c r="G3264" s="61">
        <v>3427042</v>
      </c>
      <c r="H3264" s="61">
        <v>7.3021024906758498</v>
      </c>
      <c r="I3264" s="61">
        <v>117.500371332028</v>
      </c>
      <c r="J3264" s="61">
        <v>1726550037.2718501</v>
      </c>
      <c r="K3264" s="61">
        <v>47.91671099256255</v>
      </c>
      <c r="L3264" s="61">
        <v>19026.049817300503</v>
      </c>
      <c r="M3264" s="61">
        <f>(M3103+M2597+M2505)/3</f>
        <v>52.821138510093881</v>
      </c>
      <c r="N3264" s="60">
        <v>95.334000000000003</v>
      </c>
    </row>
    <row r="3265" spans="1:14" hidden="1" x14ac:dyDescent="0.4">
      <c r="A3265" s="67">
        <v>143</v>
      </c>
      <c r="B3265" s="5" t="s">
        <v>224</v>
      </c>
      <c r="C3265" s="5">
        <v>2019</v>
      </c>
      <c r="D3265" s="5" t="s">
        <v>251</v>
      </c>
      <c r="E3265" s="5" t="s">
        <v>248</v>
      </c>
      <c r="F3265" s="60">
        <v>1.9853815574512843</v>
      </c>
      <c r="G3265" s="61">
        <v>3428409</v>
      </c>
      <c r="H3265" s="61">
        <v>8.3858477529892923</v>
      </c>
      <c r="I3265" s="61">
        <v>113.79259352289699</v>
      </c>
      <c r="J3265" s="61">
        <v>1469761178.68104</v>
      </c>
      <c r="K3265" s="61">
        <v>49.557305253587131</v>
      </c>
      <c r="L3265" s="61">
        <v>18098.361548608984</v>
      </c>
      <c r="M3265" s="61">
        <f>(M3104+M2598+M2506)/3</f>
        <v>52.661138449093158</v>
      </c>
      <c r="N3265" s="60">
        <v>95.426000000000002</v>
      </c>
    </row>
    <row r="3266" spans="1:14" hidden="1" x14ac:dyDescent="0.4">
      <c r="A3266" s="67">
        <v>143</v>
      </c>
      <c r="B3266" s="5" t="s">
        <v>224</v>
      </c>
      <c r="C3266" s="5">
        <v>2020</v>
      </c>
      <c r="D3266" s="5" t="s">
        <v>251</v>
      </c>
      <c r="E3266" s="5" t="s">
        <v>248</v>
      </c>
      <c r="F3266" s="60">
        <v>1.899719050499171</v>
      </c>
      <c r="G3266" s="61">
        <v>3429086</v>
      </c>
      <c r="H3266" s="61">
        <v>9.9575121113461051</v>
      </c>
      <c r="I3266" s="61">
        <v>108.539568295203</v>
      </c>
      <c r="J3266" s="61">
        <v>528083899.33893597</v>
      </c>
      <c r="K3266" s="61">
        <v>46.017276697371656</v>
      </c>
      <c r="L3266" s="61">
        <v>15650.499303244496</v>
      </c>
      <c r="M3266" s="61">
        <f>(M3105+M2599+M2507)/3</f>
        <v>52.676309572570972</v>
      </c>
      <c r="N3266" s="60">
        <v>95.515000000000001</v>
      </c>
    </row>
    <row r="3267" spans="1:14" hidden="1" x14ac:dyDescent="0.4">
      <c r="A3267" s="67">
        <v>143</v>
      </c>
      <c r="B3267" s="5" t="s">
        <v>224</v>
      </c>
      <c r="C3267" s="5">
        <v>2021</v>
      </c>
      <c r="D3267" s="5" t="s">
        <v>251</v>
      </c>
      <c r="E3267" s="5" t="s">
        <v>248</v>
      </c>
      <c r="F3267" s="60">
        <f>(F3264+F3265+F3266)/3</f>
        <v>1.931705044532257</v>
      </c>
      <c r="G3267" s="61">
        <v>3426260</v>
      </c>
      <c r="H3267" s="61">
        <v>12.680882514818407</v>
      </c>
      <c r="I3267" s="61">
        <v>106.204038571051</v>
      </c>
      <c r="J3267" s="61">
        <v>3447525717.9692998</v>
      </c>
      <c r="K3267" s="61">
        <v>54.416361077985044</v>
      </c>
      <c r="L3267" s="61">
        <v>17923.995332796145</v>
      </c>
      <c r="M3267" s="61">
        <f>(M3107+M3106+M2601)/3</f>
        <v>54.370197600967195</v>
      </c>
      <c r="N3267" s="60">
        <v>95.602999999999994</v>
      </c>
    </row>
    <row r="3268" spans="1:14" hidden="1" x14ac:dyDescent="0.4">
      <c r="A3268" s="67">
        <v>143</v>
      </c>
      <c r="B3268" s="5" t="s">
        <v>224</v>
      </c>
      <c r="C3268" s="5">
        <v>2022</v>
      </c>
      <c r="D3268" s="5" t="s">
        <v>251</v>
      </c>
      <c r="E3268" s="5" t="s">
        <v>248</v>
      </c>
      <c r="F3268" s="60">
        <f>(F3265+F3266+F3267)/3</f>
        <v>1.9389352174942374</v>
      </c>
      <c r="G3268" s="61">
        <v>3422794</v>
      </c>
      <c r="H3268" s="61">
        <v>4.4130715526927986</v>
      </c>
      <c r="I3268" s="61">
        <v>117.98206706816801</v>
      </c>
      <c r="J3268" s="61">
        <v>8523456474.6321602</v>
      </c>
      <c r="K3268" s="61">
        <v>57.191537660003725</v>
      </c>
      <c r="L3268" s="61">
        <v>20795.042353555345</v>
      </c>
      <c r="M3268" s="61">
        <f>(M3107+M2601+M2509)/3</f>
        <v>52.685658955194491</v>
      </c>
      <c r="N3268" s="60">
        <v>95.688000000000002</v>
      </c>
    </row>
    <row r="3269" spans="1:14" hidden="1" x14ac:dyDescent="0.4">
      <c r="A3269" s="67">
        <v>144</v>
      </c>
      <c r="B3269" s="5" t="s">
        <v>225</v>
      </c>
      <c r="C3269" s="5">
        <v>2000</v>
      </c>
      <c r="D3269" s="5" t="s">
        <v>250</v>
      </c>
      <c r="E3269" s="5" t="s">
        <v>247</v>
      </c>
      <c r="F3269" s="60">
        <v>5.0224134293966829</v>
      </c>
      <c r="G3269" s="61">
        <v>24650400</v>
      </c>
      <c r="H3269" s="61">
        <v>47.292615213215868</v>
      </c>
      <c r="I3269" s="61">
        <f>(I2970+I3108+I3200)/3</f>
        <v>109.70756105081576</v>
      </c>
      <c r="J3269" s="61">
        <v>74700000</v>
      </c>
      <c r="K3269" s="61">
        <v>44.054029979112912</v>
      </c>
      <c r="L3269" s="61">
        <v>558.22680237700013</v>
      </c>
      <c r="M3269" s="61">
        <v>36.372411372411378</v>
      </c>
      <c r="N3269" s="60">
        <v>46.125999999999998</v>
      </c>
    </row>
    <row r="3270" spans="1:14" hidden="1" x14ac:dyDescent="0.4">
      <c r="A3270" s="67">
        <v>144</v>
      </c>
      <c r="B3270" s="5" t="s">
        <v>225</v>
      </c>
      <c r="C3270" s="5">
        <v>2001</v>
      </c>
      <c r="D3270" s="5" t="s">
        <v>250</v>
      </c>
      <c r="E3270" s="5" t="s">
        <v>247</v>
      </c>
      <c r="F3270" s="60">
        <v>5.0349757354958751</v>
      </c>
      <c r="G3270" s="61">
        <v>24964450</v>
      </c>
      <c r="H3270" s="61">
        <v>45.239476279182099</v>
      </c>
      <c r="I3270" s="61">
        <f>(I2971+I3109+I3201)/3</f>
        <v>114.0661864983407</v>
      </c>
      <c r="J3270" s="61">
        <v>82799999.900000006</v>
      </c>
      <c r="K3270" s="61">
        <v>56.776277587152045</v>
      </c>
      <c r="L3270" s="61">
        <v>456.7062895115829</v>
      </c>
      <c r="M3270" s="61">
        <v>36.578605456907752</v>
      </c>
      <c r="N3270" s="60">
        <v>46.606000000000002</v>
      </c>
    </row>
    <row r="3271" spans="1:14" hidden="1" x14ac:dyDescent="0.4">
      <c r="A3271" s="67">
        <v>144</v>
      </c>
      <c r="B3271" s="5" t="s">
        <v>225</v>
      </c>
      <c r="C3271" s="5">
        <v>2002</v>
      </c>
      <c r="D3271" s="5" t="s">
        <v>250</v>
      </c>
      <c r="E3271" s="5" t="s">
        <v>247</v>
      </c>
      <c r="F3271" s="60">
        <v>5.1396316454869755</v>
      </c>
      <c r="G3271" s="61">
        <v>25271850</v>
      </c>
      <c r="H3271" s="61">
        <v>45.483127509634926</v>
      </c>
      <c r="I3271" s="61">
        <f>(I2972+I3110+I3202)/3</f>
        <v>108.41275721685814</v>
      </c>
      <c r="J3271" s="61">
        <v>65299999.899999999</v>
      </c>
      <c r="K3271" s="61">
        <v>58.954524710746028</v>
      </c>
      <c r="L3271" s="61">
        <v>383.34306799074233</v>
      </c>
      <c r="M3271" s="61">
        <v>36.196524064171122</v>
      </c>
      <c r="N3271" s="60">
        <v>47.088000000000001</v>
      </c>
    </row>
    <row r="3272" spans="1:14" hidden="1" x14ac:dyDescent="0.4">
      <c r="A3272" s="67">
        <v>144</v>
      </c>
      <c r="B3272" s="5" t="s">
        <v>225</v>
      </c>
      <c r="C3272" s="5">
        <v>2003</v>
      </c>
      <c r="D3272" s="5" t="s">
        <v>250</v>
      </c>
      <c r="E3272" s="5" t="s">
        <v>247</v>
      </c>
      <c r="F3272" s="60">
        <v>4.7679665514820488</v>
      </c>
      <c r="G3272" s="61">
        <v>25567650</v>
      </c>
      <c r="H3272" s="61">
        <v>26.765183201108101</v>
      </c>
      <c r="I3272" s="61">
        <f>(I2973+I3111+I3203)/3</f>
        <v>100.94280264957588</v>
      </c>
      <c r="J3272" s="61">
        <v>82599999.900000006</v>
      </c>
      <c r="K3272" s="61">
        <v>70.459274685087365</v>
      </c>
      <c r="L3272" s="61">
        <v>396.37797902663289</v>
      </c>
      <c r="M3272" s="61">
        <v>36.611260986859286</v>
      </c>
      <c r="N3272" s="60">
        <v>47.570999999999998</v>
      </c>
    </row>
    <row r="3273" spans="1:14" hidden="1" x14ac:dyDescent="0.4">
      <c r="A3273" s="67">
        <v>144</v>
      </c>
      <c r="B3273" s="5" t="s">
        <v>225</v>
      </c>
      <c r="C3273" s="5">
        <v>2004</v>
      </c>
      <c r="D3273" s="5" t="s">
        <v>250</v>
      </c>
      <c r="E3273" s="5" t="s">
        <v>247</v>
      </c>
      <c r="F3273" s="60">
        <v>4.8267248162045444</v>
      </c>
      <c r="G3273" s="61">
        <v>25864350</v>
      </c>
      <c r="H3273" s="61">
        <v>15.918274272173988</v>
      </c>
      <c r="I3273" s="61">
        <f>(I2974+I3112+I3204)/3</f>
        <v>99.117525358797934</v>
      </c>
      <c r="J3273" s="61">
        <v>176599999.90000001</v>
      </c>
      <c r="K3273" s="61">
        <v>76.595669195008568</v>
      </c>
      <c r="L3273" s="61">
        <v>465.11988694402487</v>
      </c>
      <c r="M3273" s="61">
        <v>36.933238129239548</v>
      </c>
      <c r="N3273" s="60">
        <v>48.054000000000002</v>
      </c>
    </row>
    <row r="3274" spans="1:14" hidden="1" x14ac:dyDescent="0.4">
      <c r="A3274" s="67">
        <v>144</v>
      </c>
      <c r="B3274" s="5" t="s">
        <v>225</v>
      </c>
      <c r="C3274" s="5">
        <v>2005</v>
      </c>
      <c r="D3274" s="5" t="s">
        <v>250</v>
      </c>
      <c r="E3274" s="5" t="s">
        <v>247</v>
      </c>
      <c r="F3274" s="60">
        <v>4.5549776435968967</v>
      </c>
      <c r="G3274" s="61">
        <v>26167000</v>
      </c>
      <c r="H3274" s="61">
        <v>21.430866564483523</v>
      </c>
      <c r="I3274" s="61">
        <f>(I2975+I3113+I3205)/3</f>
        <v>100.92192055877744</v>
      </c>
      <c r="J3274" s="61">
        <v>213491019.59999999</v>
      </c>
      <c r="K3274" s="61">
        <v>69.525258424708298</v>
      </c>
      <c r="L3274" s="61">
        <v>546.77685018555155</v>
      </c>
      <c r="M3274" s="61">
        <v>37.829008773567296</v>
      </c>
      <c r="N3274" s="60">
        <v>48.536999999999999</v>
      </c>
    </row>
    <row r="3275" spans="1:14" hidden="1" x14ac:dyDescent="0.4">
      <c r="A3275" s="67">
        <v>144</v>
      </c>
      <c r="B3275" s="5" t="s">
        <v>225</v>
      </c>
      <c r="C3275" s="5">
        <v>2006</v>
      </c>
      <c r="D3275" s="5" t="s">
        <v>250</v>
      </c>
      <c r="E3275" s="5" t="s">
        <v>247</v>
      </c>
      <c r="F3275" s="60">
        <v>4.8080526271082453</v>
      </c>
      <c r="G3275" s="61">
        <v>26488250</v>
      </c>
      <c r="H3275" s="61">
        <v>23.46580828670244</v>
      </c>
      <c r="I3275" s="61">
        <f>(I2976+I3114+I3206)/3</f>
        <v>100.38900107807721</v>
      </c>
      <c r="J3275" s="61">
        <v>207156423.36000001</v>
      </c>
      <c r="K3275" s="61">
        <v>67.471292171797259</v>
      </c>
      <c r="L3275" s="61">
        <v>654.28383728328504</v>
      </c>
      <c r="M3275" s="61">
        <v>37.919064583904266</v>
      </c>
      <c r="N3275" s="60">
        <v>49.021000000000001</v>
      </c>
    </row>
    <row r="3276" spans="1:14" hidden="1" x14ac:dyDescent="0.4">
      <c r="A3276" s="67">
        <v>144</v>
      </c>
      <c r="B3276" s="5" t="s">
        <v>225</v>
      </c>
      <c r="C3276" s="5">
        <v>2007</v>
      </c>
      <c r="D3276" s="5" t="s">
        <v>250</v>
      </c>
      <c r="E3276" s="5" t="s">
        <v>247</v>
      </c>
      <c r="F3276" s="60">
        <v>4.5623269316659227</v>
      </c>
      <c r="G3276" s="61">
        <v>26868000</v>
      </c>
      <c r="H3276" s="61">
        <v>21.897099928402724</v>
      </c>
      <c r="I3276" s="61">
        <f>(I2977+I3115+I3207)/3</f>
        <v>101.82367135773443</v>
      </c>
      <c r="J3276" s="61">
        <v>667503821.44000006</v>
      </c>
      <c r="K3276" s="61">
        <v>74.414192976232712</v>
      </c>
      <c r="L3276" s="61">
        <v>830.40769420432196</v>
      </c>
      <c r="M3276" s="61">
        <v>37.73430391264786</v>
      </c>
      <c r="N3276" s="60">
        <v>49.505000000000003</v>
      </c>
    </row>
    <row r="3277" spans="1:14" hidden="1" x14ac:dyDescent="0.4">
      <c r="A3277" s="67">
        <v>144</v>
      </c>
      <c r="B3277" s="5" t="s">
        <v>225</v>
      </c>
      <c r="C3277" s="5">
        <v>2008</v>
      </c>
      <c r="D3277" s="5" t="s">
        <v>250</v>
      </c>
      <c r="E3277" s="5" t="s">
        <v>247</v>
      </c>
      <c r="F3277" s="60">
        <v>4.7205451455528378</v>
      </c>
      <c r="G3277" s="61">
        <v>27302800</v>
      </c>
      <c r="H3277" s="61">
        <v>26.791584982815991</v>
      </c>
      <c r="I3277" s="61">
        <f>(I2978+I3116+I3208)/3</f>
        <v>106.29074983699972</v>
      </c>
      <c r="J3277" s="61">
        <v>547961216.39999998</v>
      </c>
      <c r="K3277" s="61">
        <v>79.747992034857759</v>
      </c>
      <c r="L3277" s="61">
        <v>1082.286025016987</v>
      </c>
      <c r="M3277" s="61">
        <v>35.111844517785116</v>
      </c>
      <c r="N3277" s="60">
        <v>49.988999999999997</v>
      </c>
    </row>
    <row r="3278" spans="1:14" hidden="1" x14ac:dyDescent="0.4">
      <c r="A3278" s="67">
        <v>144</v>
      </c>
      <c r="B3278" s="5" t="s">
        <v>225</v>
      </c>
      <c r="C3278" s="5">
        <v>2009</v>
      </c>
      <c r="D3278" s="5" t="s">
        <v>250</v>
      </c>
      <c r="E3278" s="5" t="s">
        <v>247</v>
      </c>
      <c r="F3278" s="60">
        <v>4.196737901279918</v>
      </c>
      <c r="G3278" s="61">
        <v>27767400</v>
      </c>
      <c r="H3278" s="61">
        <v>17.261565134241266</v>
      </c>
      <c r="I3278" s="61">
        <f>(I3117+I2979+I3209)/3</f>
        <v>101.66868969168519</v>
      </c>
      <c r="J3278" s="61">
        <v>613093923</v>
      </c>
      <c r="K3278" s="61">
        <v>68.673142199790988</v>
      </c>
      <c r="L3278" s="61">
        <v>1213.2653281638804</v>
      </c>
      <c r="M3278" s="61">
        <v>39.568635355775044</v>
      </c>
      <c r="N3278" s="60">
        <v>50.472000000000001</v>
      </c>
    </row>
    <row r="3279" spans="1:14" hidden="1" x14ac:dyDescent="0.4">
      <c r="A3279" s="67">
        <v>144</v>
      </c>
      <c r="B3279" s="5" t="s">
        <v>225</v>
      </c>
      <c r="C3279" s="5">
        <v>2010</v>
      </c>
      <c r="D3279" s="5" t="s">
        <v>250</v>
      </c>
      <c r="E3279" s="5" t="s">
        <v>247</v>
      </c>
      <c r="F3279" s="60">
        <v>4.4198141612749628</v>
      </c>
      <c r="G3279" s="61">
        <v>28562400</v>
      </c>
      <c r="H3279" s="61">
        <v>48.58168995009683</v>
      </c>
      <c r="I3279" s="61">
        <f>(I2980+I3118+I3210)/3</f>
        <v>100</v>
      </c>
      <c r="J3279" s="61">
        <v>1662748216.26525</v>
      </c>
      <c r="K3279" s="61">
        <v>49.255869803919353</v>
      </c>
      <c r="L3279" s="61">
        <v>1742.3492564507694</v>
      </c>
      <c r="M3279" s="61">
        <v>40.593447352153305</v>
      </c>
      <c r="N3279" s="60">
        <v>50.956000000000003</v>
      </c>
    </row>
    <row r="3280" spans="1:14" hidden="1" x14ac:dyDescent="0.4">
      <c r="A3280" s="67">
        <v>144</v>
      </c>
      <c r="B3280" s="5" t="s">
        <v>225</v>
      </c>
      <c r="C3280" s="5">
        <v>2011</v>
      </c>
      <c r="D3280" s="5" t="s">
        <v>250</v>
      </c>
      <c r="E3280" s="5" t="s">
        <v>247</v>
      </c>
      <c r="F3280" s="60">
        <v>4.3843330129450502</v>
      </c>
      <c r="G3280" s="61">
        <v>29339400</v>
      </c>
      <c r="H3280" s="61">
        <v>21.626509936149162</v>
      </c>
      <c r="I3280" s="61">
        <f>(I2981+I3119+I3211)/3</f>
        <v>100.00889595335214</v>
      </c>
      <c r="J3280" s="61">
        <v>1615052149.8199999</v>
      </c>
      <c r="K3280" s="61">
        <v>49.643472718593294</v>
      </c>
      <c r="L3280" s="61">
        <v>2051.1295151641821</v>
      </c>
      <c r="M3280" s="61">
        <v>38.676122931442066</v>
      </c>
      <c r="N3280" s="60">
        <v>51.15</v>
      </c>
    </row>
    <row r="3281" spans="1:14" hidden="1" x14ac:dyDescent="0.4">
      <c r="A3281" s="67">
        <v>144</v>
      </c>
      <c r="B3281" s="5" t="s">
        <v>225</v>
      </c>
      <c r="C3281" s="5">
        <v>2012</v>
      </c>
      <c r="D3281" s="5" t="s">
        <v>250</v>
      </c>
      <c r="E3281" s="5" t="s">
        <v>247</v>
      </c>
      <c r="F3281" s="60">
        <v>3.7999026012191637</v>
      </c>
      <c r="G3281" s="61">
        <v>29774500</v>
      </c>
      <c r="H3281" s="61">
        <v>15.398794701244611</v>
      </c>
      <c r="I3281" s="61">
        <f>(I2982+I3120+I3212)/3</f>
        <v>102.68638528152093</v>
      </c>
      <c r="J3281" s="61">
        <v>744244552.24451602</v>
      </c>
      <c r="K3281" s="61">
        <v>44.22795499581941</v>
      </c>
      <c r="L3281" s="61">
        <v>2267.6232753551167</v>
      </c>
      <c r="M3281" s="61">
        <v>37.602230483271377</v>
      </c>
      <c r="N3281" s="60">
        <v>51.05</v>
      </c>
    </row>
    <row r="3282" spans="1:14" hidden="1" x14ac:dyDescent="0.4">
      <c r="A3282" s="67">
        <v>144</v>
      </c>
      <c r="B3282" s="5" t="s">
        <v>225</v>
      </c>
      <c r="C3282" s="5">
        <v>2013</v>
      </c>
      <c r="D3282" s="5" t="s">
        <v>250</v>
      </c>
      <c r="E3282" s="5" t="s">
        <v>247</v>
      </c>
      <c r="F3282" s="60">
        <v>3.6985669505872396</v>
      </c>
      <c r="G3282" s="61">
        <v>30243200</v>
      </c>
      <c r="H3282" s="61">
        <v>11.987891479685814</v>
      </c>
      <c r="I3282" s="61">
        <f>(I2983+I3121+I3213)/3</f>
        <v>102.03942305107512</v>
      </c>
      <c r="J3282" s="61">
        <v>691576225.99476302</v>
      </c>
      <c r="K3282" s="61">
        <v>42.3669055878349</v>
      </c>
      <c r="L3282" s="61">
        <v>2419.7187437644602</v>
      </c>
      <c r="M3282" s="61">
        <v>42.30968947969675</v>
      </c>
      <c r="N3282" s="60">
        <v>50.95</v>
      </c>
    </row>
    <row r="3283" spans="1:14" hidden="1" x14ac:dyDescent="0.4">
      <c r="A3283" s="67">
        <v>144</v>
      </c>
      <c r="B3283" s="5" t="s">
        <v>225</v>
      </c>
      <c r="C3283" s="5">
        <v>2014</v>
      </c>
      <c r="D3283" s="5" t="s">
        <v>250</v>
      </c>
      <c r="E3283" s="5" t="s">
        <v>247</v>
      </c>
      <c r="F3283" s="60">
        <v>3.4096340103453766</v>
      </c>
      <c r="G3283" s="61">
        <v>30757700</v>
      </c>
      <c r="H3283" s="61">
        <v>14.024917626617992</v>
      </c>
      <c r="I3283" s="61">
        <f>(I2984+I3122+I3214)/3</f>
        <v>95.89833521831379</v>
      </c>
      <c r="J3283" s="61">
        <v>808675996.57048595</v>
      </c>
      <c r="K3283" s="61">
        <v>36.359079141762173</v>
      </c>
      <c r="L3283" s="61">
        <v>2628.4600544400159</v>
      </c>
      <c r="M3283" s="61">
        <v>42.451481103166486</v>
      </c>
      <c r="N3283" s="60">
        <v>50.85</v>
      </c>
    </row>
    <row r="3284" spans="1:14" hidden="1" x14ac:dyDescent="0.4">
      <c r="A3284" s="67">
        <v>144</v>
      </c>
      <c r="B3284" s="5" t="s">
        <v>225</v>
      </c>
      <c r="C3284" s="5">
        <v>2015</v>
      </c>
      <c r="D3284" s="5" t="s">
        <v>250</v>
      </c>
      <c r="E3284" s="5" t="s">
        <v>247</v>
      </c>
      <c r="F3284" s="60">
        <v>3.1744949503017676</v>
      </c>
      <c r="G3284" s="61">
        <v>31298900</v>
      </c>
      <c r="H3284" s="61">
        <v>10.500699519893047</v>
      </c>
      <c r="I3284" s="61">
        <f>(I2985+I3215+I3123)/3</f>
        <v>96.564360446152818</v>
      </c>
      <c r="J3284" s="61">
        <v>1041199291.09393</v>
      </c>
      <c r="K3284" s="61">
        <v>30.750508663493576</v>
      </c>
      <c r="L3284" s="61">
        <v>2753.9710578290051</v>
      </c>
      <c r="M3284" s="61">
        <f>(M2985+M3123+M3215)/3</f>
        <v>39.930048268899434</v>
      </c>
      <c r="N3284" s="60">
        <v>50.75</v>
      </c>
    </row>
    <row r="3285" spans="1:14" hidden="1" x14ac:dyDescent="0.4">
      <c r="A3285" s="67">
        <v>144</v>
      </c>
      <c r="B3285" s="5" t="s">
        <v>225</v>
      </c>
      <c r="C3285" s="5">
        <v>2016</v>
      </c>
      <c r="D3285" s="5" t="s">
        <v>250</v>
      </c>
      <c r="E3285" s="5" t="s">
        <v>247</v>
      </c>
      <c r="F3285" s="60">
        <v>3.3074048838384944</v>
      </c>
      <c r="G3285" s="61">
        <v>31847900</v>
      </c>
      <c r="H3285" s="61">
        <v>8.930368490649812</v>
      </c>
      <c r="I3285" s="61">
        <f>(I2986+I3124+I3216)/3</f>
        <v>95.020031895944825</v>
      </c>
      <c r="J3285" s="61">
        <v>1662886452.2248499</v>
      </c>
      <c r="K3285" s="61">
        <v>29.192297038921673</v>
      </c>
      <c r="L3285" s="61">
        <v>2704.6771885289554</v>
      </c>
      <c r="M3285" s="61">
        <f>(M2986+M3124+M3216)/3</f>
        <v>39.734565357835123</v>
      </c>
      <c r="N3285" s="60">
        <v>50.65</v>
      </c>
    </row>
    <row r="3286" spans="1:14" hidden="1" x14ac:dyDescent="0.4">
      <c r="A3286" s="67">
        <v>144</v>
      </c>
      <c r="B3286" s="5" t="s">
        <v>225</v>
      </c>
      <c r="C3286" s="5">
        <v>2017</v>
      </c>
      <c r="D3286" s="5" t="s">
        <v>250</v>
      </c>
      <c r="E3286" s="5" t="s">
        <v>247</v>
      </c>
      <c r="F3286" s="60">
        <v>3.3872566273318387</v>
      </c>
      <c r="G3286" s="61">
        <v>32388600</v>
      </c>
      <c r="H3286" s="61">
        <v>19.061814714061114</v>
      </c>
      <c r="I3286" s="61">
        <f>(I2987+I3125+I3217)/3</f>
        <v>93.347986183344901</v>
      </c>
      <c r="J3286" s="61">
        <v>1798299474.6821599</v>
      </c>
      <c r="K3286" s="61">
        <v>47.78465935732244</v>
      </c>
      <c r="L3286" s="61">
        <v>1916.7646252081358</v>
      </c>
      <c r="M3286" s="61">
        <f>(M2987+M3125+M3217)/3</f>
        <v>39.507274490464397</v>
      </c>
      <c r="N3286" s="60">
        <v>50.55</v>
      </c>
    </row>
    <row r="3287" spans="1:14" hidden="1" x14ac:dyDescent="0.4">
      <c r="A3287" s="67">
        <v>144</v>
      </c>
      <c r="B3287" s="5" t="s">
        <v>225</v>
      </c>
      <c r="C3287" s="5">
        <v>2018</v>
      </c>
      <c r="D3287" s="5" t="s">
        <v>250</v>
      </c>
      <c r="E3287" s="5" t="s">
        <v>247</v>
      </c>
      <c r="F3287" s="60">
        <v>3.4203227930489346</v>
      </c>
      <c r="G3287" s="61">
        <v>32956100</v>
      </c>
      <c r="H3287" s="61">
        <v>26.922395382319507</v>
      </c>
      <c r="I3287" s="61">
        <f>(I2988+I3126+I3218)/3</f>
        <v>92.881164845994746</v>
      </c>
      <c r="J3287" s="61">
        <v>624686535.50439596</v>
      </c>
      <c r="K3287" s="61">
        <v>71.205561913295455</v>
      </c>
      <c r="L3287" s="61">
        <v>1604.2586415654439</v>
      </c>
      <c r="M3287" s="61">
        <f>(M2988+M3126+M3218)/3</f>
        <v>39.274844760142052</v>
      </c>
      <c r="N3287" s="60">
        <v>50.478000000000002</v>
      </c>
    </row>
    <row r="3288" spans="1:14" hidden="1" x14ac:dyDescent="0.4">
      <c r="A3288" s="67">
        <v>144</v>
      </c>
      <c r="B3288" s="5" t="s">
        <v>225</v>
      </c>
      <c r="C3288" s="5">
        <v>2019</v>
      </c>
      <c r="D3288" s="5" t="s">
        <v>250</v>
      </c>
      <c r="E3288" s="5" t="s">
        <v>247</v>
      </c>
      <c r="F3288" s="60">
        <v>3.5046626970832642</v>
      </c>
      <c r="G3288" s="61">
        <v>33580350</v>
      </c>
      <c r="H3288" s="61">
        <v>17.814851104251389</v>
      </c>
      <c r="I3288" s="61">
        <f>(I2989+I3127+I3219)/3</f>
        <v>97.227982500555015</v>
      </c>
      <c r="J3288" s="61">
        <v>2316482962.2862101</v>
      </c>
      <c r="K3288" s="61">
        <v>72.518326733050344</v>
      </c>
      <c r="L3288" s="61">
        <v>1795.2017684565726</v>
      </c>
      <c r="M3288" s="61">
        <f>(M2989+M3127+M3219)/3</f>
        <v>39.078899487835791</v>
      </c>
      <c r="N3288" s="60">
        <v>50.433</v>
      </c>
    </row>
    <row r="3289" spans="1:14" hidden="1" x14ac:dyDescent="0.4">
      <c r="A3289" s="67">
        <v>144</v>
      </c>
      <c r="B3289" s="5" t="s">
        <v>225</v>
      </c>
      <c r="C3289" s="5">
        <v>2020</v>
      </c>
      <c r="D3289" s="5" t="s">
        <v>250</v>
      </c>
      <c r="E3289" s="5" t="s">
        <v>247</v>
      </c>
      <c r="F3289" s="60">
        <v>3.3763037854875768</v>
      </c>
      <c r="G3289" s="61">
        <v>34232050</v>
      </c>
      <c r="H3289" s="61">
        <v>11.442424827565432</v>
      </c>
      <c r="I3289" s="61">
        <f>(I2990+I3128+I3220)/3</f>
        <v>99.55027412834103</v>
      </c>
      <c r="J3289" s="61">
        <v>1728247827.582</v>
      </c>
      <c r="K3289" s="61">
        <v>61.83918990347609</v>
      </c>
      <c r="L3289" s="61">
        <v>1759.3074705367767</v>
      </c>
      <c r="M3289" s="61">
        <f>(M2990+M3128+M3220)/3</f>
        <v>38.881677300251596</v>
      </c>
      <c r="N3289" s="60">
        <v>50.415999999999997</v>
      </c>
    </row>
    <row r="3290" spans="1:14" hidden="1" x14ac:dyDescent="0.4">
      <c r="A3290" s="67">
        <v>144</v>
      </c>
      <c r="B3290" s="5" t="s">
        <v>225</v>
      </c>
      <c r="C3290" s="5">
        <v>2021</v>
      </c>
      <c r="D3290" s="5" t="s">
        <v>250</v>
      </c>
      <c r="E3290" s="5" t="s">
        <v>247</v>
      </c>
      <c r="F3290" s="60">
        <f>(F3287+F3289+F3288)/3</f>
        <v>3.4337630918732582</v>
      </c>
      <c r="G3290" s="61">
        <v>34915100</v>
      </c>
      <c r="H3290" s="61">
        <v>13.543901126189866</v>
      </c>
      <c r="I3290" s="61">
        <f>(I3221+I2991+I3129)/3</f>
        <v>99.239727354761442</v>
      </c>
      <c r="J3290" s="61">
        <v>2280186855.6079798</v>
      </c>
      <c r="K3290" s="61">
        <v>63.848290989830957</v>
      </c>
      <c r="L3290" s="61">
        <v>1993.4244778720633</v>
      </c>
      <c r="M3290" s="61">
        <f>(M2991+M3129+M3221)/3</f>
        <v>38.693411350808788</v>
      </c>
      <c r="N3290" s="60">
        <v>50.427</v>
      </c>
    </row>
    <row r="3291" spans="1:14" hidden="1" x14ac:dyDescent="0.4">
      <c r="A3291" s="67">
        <v>144</v>
      </c>
      <c r="B3291" s="5" t="s">
        <v>225</v>
      </c>
      <c r="C3291" s="5">
        <v>2022</v>
      </c>
      <c r="D3291" s="5" t="s">
        <v>250</v>
      </c>
      <c r="E3291" s="5" t="s">
        <v>247</v>
      </c>
      <c r="F3291" s="60">
        <f>(F3288+F3290+F3289)/3</f>
        <v>3.4382431914813663</v>
      </c>
      <c r="G3291" s="61">
        <v>35648100</v>
      </c>
      <c r="H3291" s="61">
        <v>13.848327571126688</v>
      </c>
      <c r="I3291" s="61">
        <f>(I2992+I3130+I3222)/3</f>
        <v>101.68668092585567</v>
      </c>
      <c r="J3291" s="61">
        <v>2497511102.6289902</v>
      </c>
      <c r="K3291" s="61">
        <v>71.578945020343966</v>
      </c>
      <c r="L3291" s="61">
        <v>2255.151154967723</v>
      </c>
      <c r="M3291" s="61">
        <f>(M2992+M3130+M3222)/3</f>
        <v>38.518853339294431</v>
      </c>
      <c r="N3291" s="60">
        <v>50.466000000000001</v>
      </c>
    </row>
    <row r="3292" spans="1:14" hidden="1" x14ac:dyDescent="0.4">
      <c r="A3292" s="67">
        <v>145</v>
      </c>
      <c r="B3292" s="5" t="s">
        <v>226</v>
      </c>
      <c r="C3292" s="5">
        <v>2000</v>
      </c>
      <c r="D3292" s="5" t="s">
        <v>250</v>
      </c>
      <c r="E3292" s="5" t="s">
        <v>247</v>
      </c>
      <c r="F3292" s="60">
        <v>0.46492497683184608</v>
      </c>
      <c r="G3292" s="61">
        <v>192074</v>
      </c>
      <c r="H3292" s="61">
        <v>2.1789705814129263</v>
      </c>
      <c r="I3292" s="61">
        <f>(I3108+I3200+I3269)/3</f>
        <v>112.84777619090185</v>
      </c>
      <c r="J3292" s="61">
        <v>20256089.6407318</v>
      </c>
      <c r="K3292" s="61">
        <v>87.155791779065723</v>
      </c>
      <c r="L3292" s="61">
        <v>1416.1970273710222</v>
      </c>
      <c r="M3292" s="61">
        <f>(M3108+M3200+M3269)/3</f>
        <v>39.91075405534388</v>
      </c>
      <c r="N3292" s="60">
        <v>21.672999999999998</v>
      </c>
    </row>
    <row r="3293" spans="1:14" hidden="1" x14ac:dyDescent="0.4">
      <c r="A3293" s="67">
        <v>145</v>
      </c>
      <c r="B3293" s="5" t="s">
        <v>226</v>
      </c>
      <c r="C3293" s="5">
        <v>2001</v>
      </c>
      <c r="D3293" s="5" t="s">
        <v>250</v>
      </c>
      <c r="E3293" s="5" t="s">
        <v>247</v>
      </c>
      <c r="F3293" s="60">
        <v>0.47149222976745131</v>
      </c>
      <c r="G3293" s="61">
        <v>197034</v>
      </c>
      <c r="H3293" s="61">
        <v>3.6249055294183705</v>
      </c>
      <c r="I3293" s="61">
        <f>(I3201+I3109+I3270)/3</f>
        <v>117.0252320338119</v>
      </c>
      <c r="J3293" s="61">
        <v>18004322.077121899</v>
      </c>
      <c r="K3293" s="61">
        <v>87.772145144076845</v>
      </c>
      <c r="L3293" s="61">
        <v>1309.0475842769781</v>
      </c>
      <c r="M3293" s="61">
        <f>(M3109+M3270+M3201)/3</f>
        <v>39.750136587406637</v>
      </c>
      <c r="N3293" s="60">
        <v>21.952999999999999</v>
      </c>
    </row>
    <row r="3294" spans="1:14" hidden="1" x14ac:dyDescent="0.4">
      <c r="A3294" s="67">
        <v>145</v>
      </c>
      <c r="B3294" s="5" t="s">
        <v>226</v>
      </c>
      <c r="C3294" s="5">
        <v>2002</v>
      </c>
      <c r="D3294" s="5" t="s">
        <v>250</v>
      </c>
      <c r="E3294" s="5" t="s">
        <v>247</v>
      </c>
      <c r="F3294" s="60">
        <v>0.41014223871366734</v>
      </c>
      <c r="G3294" s="61">
        <v>202125</v>
      </c>
      <c r="H3294" s="61">
        <v>2.8744212340722868</v>
      </c>
      <c r="I3294" s="61">
        <f>(I3110+I3271+I3202)/3</f>
        <v>113.26632707706038</v>
      </c>
      <c r="J3294" s="61">
        <v>14162544.8083713</v>
      </c>
      <c r="K3294" s="61">
        <v>91.699723688890103</v>
      </c>
      <c r="L3294" s="61">
        <v>1299.1789019123239</v>
      </c>
      <c r="M3294" s="61">
        <f>(M3202+M3110+M3271)/3</f>
        <v>39.485901765306146</v>
      </c>
      <c r="N3294" s="60">
        <v>22.234999999999999</v>
      </c>
    </row>
    <row r="3295" spans="1:14" hidden="1" x14ac:dyDescent="0.4">
      <c r="A3295" s="67">
        <v>145</v>
      </c>
      <c r="B3295" s="5" t="s">
        <v>226</v>
      </c>
      <c r="C3295" s="5">
        <v>2003</v>
      </c>
      <c r="D3295" s="5" t="s">
        <v>250</v>
      </c>
      <c r="E3295" s="5" t="s">
        <v>247</v>
      </c>
      <c r="F3295" s="60">
        <v>0.41976666763164755</v>
      </c>
      <c r="G3295" s="61">
        <v>207258</v>
      </c>
      <c r="H3295" s="61">
        <v>0.7987427861845191</v>
      </c>
      <c r="I3295" s="61">
        <f>(I3111+I3203+I3272)/3</f>
        <v>105.93953160562813</v>
      </c>
      <c r="J3295" s="61">
        <v>18010732.393571399</v>
      </c>
      <c r="K3295" s="61">
        <v>91.567989590110614</v>
      </c>
      <c r="L3295" s="61">
        <v>1517.2944494387486</v>
      </c>
      <c r="M3295" s="61">
        <f>(M3203+M3111+M3272)/3</f>
        <v>38.109669961429397</v>
      </c>
      <c r="N3295" s="60">
        <v>22.521000000000001</v>
      </c>
    </row>
    <row r="3296" spans="1:14" hidden="1" x14ac:dyDescent="0.4">
      <c r="A3296" s="67">
        <v>145</v>
      </c>
      <c r="B3296" s="5" t="s">
        <v>226</v>
      </c>
      <c r="C3296" s="5">
        <v>2004</v>
      </c>
      <c r="D3296" s="5" t="s">
        <v>250</v>
      </c>
      <c r="E3296" s="5" t="s">
        <v>247</v>
      </c>
      <c r="F3296" s="60">
        <v>0.29045955691971642</v>
      </c>
      <c r="G3296" s="61">
        <v>212422</v>
      </c>
      <c r="H3296" s="61">
        <v>2.1168781943607655</v>
      </c>
      <c r="I3296" s="61">
        <f>(I3112+I3204+I3273)/3</f>
        <v>103.1536635209347</v>
      </c>
      <c r="J3296" s="61">
        <v>19840843.504349299</v>
      </c>
      <c r="K3296" s="61">
        <v>98.705977501654289</v>
      </c>
      <c r="L3296" s="61">
        <v>1718.2630289217595</v>
      </c>
      <c r="M3296" s="61">
        <f>(M3112+M3204+M3273)/3</f>
        <v>36.574842174387889</v>
      </c>
      <c r="N3296" s="60">
        <v>22.809000000000001</v>
      </c>
    </row>
    <row r="3297" spans="1:14" hidden="1" x14ac:dyDescent="0.4">
      <c r="A3297" s="67">
        <v>145</v>
      </c>
      <c r="B3297" s="5" t="s">
        <v>226</v>
      </c>
      <c r="C3297" s="5">
        <v>2005</v>
      </c>
      <c r="D3297" s="5" t="s">
        <v>250</v>
      </c>
      <c r="E3297" s="5" t="s">
        <v>247</v>
      </c>
      <c r="F3297" s="60">
        <v>0.28304661079253052</v>
      </c>
      <c r="G3297" s="61">
        <v>217632</v>
      </c>
      <c r="H3297" s="61">
        <v>0.41954189687101007</v>
      </c>
      <c r="I3297" s="61">
        <f>(I3274+I3205+I3113)/3</f>
        <v>105.1141808827005</v>
      </c>
      <c r="J3297" s="61">
        <v>13251642.4085469</v>
      </c>
      <c r="K3297" s="61">
        <v>100.17382033929729</v>
      </c>
      <c r="L3297" s="61">
        <v>1814.8178256385449</v>
      </c>
      <c r="M3297" s="61">
        <f>(M3113+M3205+M3274)/3</f>
        <v>38.847753744999757</v>
      </c>
      <c r="N3297" s="60">
        <v>23.099</v>
      </c>
    </row>
    <row r="3298" spans="1:14" hidden="1" x14ac:dyDescent="0.4">
      <c r="A3298" s="67">
        <v>145</v>
      </c>
      <c r="B3298" s="5" t="s">
        <v>226</v>
      </c>
      <c r="C3298" s="5">
        <v>2006</v>
      </c>
      <c r="D3298" s="5" t="s">
        <v>250</v>
      </c>
      <c r="E3298" s="5" t="s">
        <v>247</v>
      </c>
      <c r="F3298" s="60">
        <v>0.27632859776694196</v>
      </c>
      <c r="G3298" s="61">
        <v>222923</v>
      </c>
      <c r="H3298" s="61">
        <v>3.8727171595438961</v>
      </c>
      <c r="I3298" s="61">
        <f>(I3206+I3114+I3275)/3</f>
        <v>105.44002591991942</v>
      </c>
      <c r="J3298" s="61">
        <v>43447011.628654398</v>
      </c>
      <c r="K3298" s="61">
        <v>89.541461809055562</v>
      </c>
      <c r="L3298" s="61">
        <v>1970.8984112702037</v>
      </c>
      <c r="M3298" s="61">
        <f>(M3114+M3206+M3275)/3</f>
        <v>38.894411178430431</v>
      </c>
      <c r="N3298" s="60">
        <v>23.391999999999999</v>
      </c>
    </row>
    <row r="3299" spans="1:14" hidden="1" x14ac:dyDescent="0.4">
      <c r="A3299" s="67">
        <v>145</v>
      </c>
      <c r="B3299" s="5" t="s">
        <v>226</v>
      </c>
      <c r="C3299" s="5">
        <v>2007</v>
      </c>
      <c r="D3299" s="5" t="s">
        <v>250</v>
      </c>
      <c r="E3299" s="5" t="s">
        <v>247</v>
      </c>
      <c r="F3299" s="60">
        <v>0.45983051960848714</v>
      </c>
      <c r="G3299" s="61">
        <v>228345</v>
      </c>
      <c r="H3299" s="61">
        <v>5.7769601471734973</v>
      </c>
      <c r="I3299" s="61">
        <f>(I3115+I3207+I3276)/3</f>
        <v>104.9584162982548</v>
      </c>
      <c r="J3299" s="61">
        <v>34155234.676107503</v>
      </c>
      <c r="K3299" s="61">
        <v>90.171651102121061</v>
      </c>
      <c r="L3299" s="61">
        <v>2261.4592941107881</v>
      </c>
      <c r="M3299" s="61">
        <f>(M3115+M3207+M3276)/3</f>
        <v>39.044331104079696</v>
      </c>
      <c r="N3299" s="60">
        <v>23.687000000000001</v>
      </c>
    </row>
    <row r="3300" spans="1:14" hidden="1" x14ac:dyDescent="0.4">
      <c r="A3300" s="67">
        <v>145</v>
      </c>
      <c r="B3300" s="5" t="s">
        <v>226</v>
      </c>
      <c r="C3300" s="5">
        <v>2008</v>
      </c>
      <c r="D3300" s="5" t="s">
        <v>250</v>
      </c>
      <c r="E3300" s="5" t="s">
        <v>247</v>
      </c>
      <c r="F3300" s="60">
        <v>0.43213992613869506</v>
      </c>
      <c r="G3300" s="61">
        <v>233952</v>
      </c>
      <c r="H3300" s="61">
        <v>7.1645705748804431</v>
      </c>
      <c r="I3300" s="61">
        <f>(I3116+I3208+I3277)/3</f>
        <v>109.0458892336729</v>
      </c>
      <c r="J3300" s="61">
        <v>37694497.491275199</v>
      </c>
      <c r="K3300" s="61">
        <v>105.77485258005778</v>
      </c>
      <c r="L3300" s="61">
        <v>2525.0839035438962</v>
      </c>
      <c r="M3300" s="61">
        <f>(M3116+M3208+M3277)/3</f>
        <v>38.667893170734672</v>
      </c>
      <c r="N3300" s="60">
        <v>23.984999999999999</v>
      </c>
    </row>
    <row r="3301" spans="1:14" hidden="1" x14ac:dyDescent="0.4">
      <c r="A3301" s="67">
        <v>145</v>
      </c>
      <c r="B3301" s="5" t="s">
        <v>226</v>
      </c>
      <c r="C3301" s="5">
        <v>2009</v>
      </c>
      <c r="D3301" s="5" t="s">
        <v>250</v>
      </c>
      <c r="E3301" s="5" t="s">
        <v>247</v>
      </c>
      <c r="F3301" s="60">
        <v>0.53193930468231754</v>
      </c>
      <c r="G3301" s="61">
        <v>239689</v>
      </c>
      <c r="H3301" s="61">
        <v>2.5547143121155642</v>
      </c>
      <c r="I3301" s="61">
        <f>(I3209+I3117+I3278)/3</f>
        <v>100.70999965280846</v>
      </c>
      <c r="J3301" s="61">
        <v>32140846.429506101</v>
      </c>
      <c r="K3301" s="61">
        <v>108.4891790631867</v>
      </c>
      <c r="L3301" s="61">
        <v>2472.4635638083678</v>
      </c>
      <c r="M3301" s="61">
        <f>(M3209+M3117+M3278)/3</f>
        <v>41.342504576931226</v>
      </c>
      <c r="N3301" s="60">
        <v>24.286000000000001</v>
      </c>
    </row>
    <row r="3302" spans="1:14" hidden="1" x14ac:dyDescent="0.4">
      <c r="A3302" s="67">
        <v>145</v>
      </c>
      <c r="B3302" s="5" t="s">
        <v>226</v>
      </c>
      <c r="C3302" s="5">
        <v>2010</v>
      </c>
      <c r="D3302" s="5" t="s">
        <v>250</v>
      </c>
      <c r="E3302" s="5" t="s">
        <v>247</v>
      </c>
      <c r="F3302" s="60">
        <v>0.51781807515084355</v>
      </c>
      <c r="G3302" s="61">
        <v>245453</v>
      </c>
      <c r="H3302" s="61">
        <v>1.4717088033394816</v>
      </c>
      <c r="I3302" s="61">
        <f>(I3118+I3210+I3279)/3</f>
        <v>100</v>
      </c>
      <c r="J3302" s="61">
        <v>63109398.821953498</v>
      </c>
      <c r="K3302" s="61">
        <v>103.82331220382792</v>
      </c>
      <c r="L3302" s="61">
        <v>2732.5515666218716</v>
      </c>
      <c r="M3302" s="61">
        <f>(M3118+M3210+M3279)/3</f>
        <v>41.86740728767294</v>
      </c>
      <c r="N3302" s="60">
        <v>24.462</v>
      </c>
    </row>
    <row r="3303" spans="1:14" hidden="1" x14ac:dyDescent="0.4">
      <c r="A3303" s="67">
        <v>145</v>
      </c>
      <c r="B3303" s="5" t="s">
        <v>226</v>
      </c>
      <c r="C3303" s="5">
        <v>2011</v>
      </c>
      <c r="D3303" s="5" t="s">
        <v>250</v>
      </c>
      <c r="E3303" s="5" t="s">
        <v>247</v>
      </c>
      <c r="F3303" s="60">
        <v>0.53403583054111914</v>
      </c>
      <c r="G3303" s="61">
        <v>251294</v>
      </c>
      <c r="H3303" s="61">
        <v>2.7869098819282954</v>
      </c>
      <c r="I3303" s="61">
        <f>(I3211+I3119+I3280)/3</f>
        <v>99.065810740726874</v>
      </c>
      <c r="J3303" s="61">
        <v>61117730.898663402</v>
      </c>
      <c r="K3303" s="61">
        <v>96.998766417531385</v>
      </c>
      <c r="L3303" s="61">
        <v>3064.7512006607121</v>
      </c>
      <c r="M3303" s="61">
        <f>(M3119+M3211+M3280)/3</f>
        <v>41.793754645216701</v>
      </c>
      <c r="N3303" s="60">
        <v>24.561</v>
      </c>
    </row>
    <row r="3304" spans="1:14" hidden="1" x14ac:dyDescent="0.4">
      <c r="A3304" s="67">
        <v>145</v>
      </c>
      <c r="B3304" s="5" t="s">
        <v>226</v>
      </c>
      <c r="C3304" s="5">
        <v>2012</v>
      </c>
      <c r="D3304" s="5" t="s">
        <v>250</v>
      </c>
      <c r="E3304" s="5" t="s">
        <v>247</v>
      </c>
      <c r="F3304" s="60">
        <v>0.46830125178284809</v>
      </c>
      <c r="G3304" s="61">
        <v>257313</v>
      </c>
      <c r="H3304" s="61">
        <v>-0.4640356924437441</v>
      </c>
      <c r="I3304" s="61">
        <f>(I3212+I3120+I3281)/3</f>
        <v>100.17654217374877</v>
      </c>
      <c r="J3304" s="61">
        <v>60388540.210100897</v>
      </c>
      <c r="K3304" s="61">
        <v>104.45162966598343</v>
      </c>
      <c r="L3304" s="61">
        <v>2906.3424613081843</v>
      </c>
      <c r="M3304" s="61">
        <f>(M3281+M3212+M3120)/3</f>
        <v>42.498956703534212</v>
      </c>
      <c r="N3304" s="60">
        <v>24.661000000000001</v>
      </c>
    </row>
    <row r="3305" spans="1:14" hidden="1" x14ac:dyDescent="0.4">
      <c r="A3305" s="67">
        <v>145</v>
      </c>
      <c r="B3305" s="5" t="s">
        <v>226</v>
      </c>
      <c r="C3305" s="5">
        <v>2013</v>
      </c>
      <c r="D3305" s="5" t="s">
        <v>250</v>
      </c>
      <c r="E3305" s="5" t="s">
        <v>247</v>
      </c>
      <c r="F3305" s="60">
        <v>0.4246131428961728</v>
      </c>
      <c r="G3305" s="61">
        <v>263534</v>
      </c>
      <c r="H3305" s="61">
        <v>3.0071862496078126</v>
      </c>
      <c r="I3305" s="61">
        <f>(I3121+I3213+I3282)/3</f>
        <v>97.858259960319103</v>
      </c>
      <c r="J3305" s="61">
        <v>59379212.802874103</v>
      </c>
      <c r="K3305" s="61">
        <v>106.410757127713</v>
      </c>
      <c r="L3305" s="61">
        <v>2877.4445280128539</v>
      </c>
      <c r="M3305" s="61">
        <f>(M3282+M3213+M3121)/3</f>
        <v>44.13023378531318</v>
      </c>
      <c r="N3305" s="60">
        <v>24.760999999999999</v>
      </c>
    </row>
    <row r="3306" spans="1:14" hidden="1" x14ac:dyDescent="0.4">
      <c r="A3306" s="67">
        <v>145</v>
      </c>
      <c r="B3306" s="5" t="s">
        <v>226</v>
      </c>
      <c r="C3306" s="5">
        <v>2014</v>
      </c>
      <c r="D3306" s="5" t="s">
        <v>250</v>
      </c>
      <c r="E3306" s="5" t="s">
        <v>247</v>
      </c>
      <c r="F3306" s="60">
        <v>0.58867767952075933</v>
      </c>
      <c r="G3306" s="61">
        <v>269927</v>
      </c>
      <c r="H3306" s="61">
        <v>1.3918106721693988</v>
      </c>
      <c r="I3306" s="61">
        <f>(I3122+I3214+I3283)/3</f>
        <v>88.728545260788394</v>
      </c>
      <c r="J3306" s="61">
        <v>13266163.5152466</v>
      </c>
      <c r="K3306" s="61">
        <v>105.39015606242496</v>
      </c>
      <c r="L3306" s="61">
        <v>2861.2031542544082</v>
      </c>
      <c r="M3306" s="61">
        <f>(M3122+M3214+M3283)/3</f>
        <v>43.736867206668613</v>
      </c>
      <c r="N3306" s="60">
        <v>24.861000000000001</v>
      </c>
    </row>
    <row r="3307" spans="1:14" hidden="1" x14ac:dyDescent="0.4">
      <c r="A3307" s="67">
        <v>145</v>
      </c>
      <c r="B3307" s="5" t="s">
        <v>226</v>
      </c>
      <c r="C3307" s="5">
        <v>2015</v>
      </c>
      <c r="D3307" s="5" t="s">
        <v>250</v>
      </c>
      <c r="E3307" s="5" t="s">
        <v>247</v>
      </c>
      <c r="F3307" s="60">
        <v>0.4858232225670856</v>
      </c>
      <c r="G3307" s="61">
        <v>276438</v>
      </c>
      <c r="H3307" s="61">
        <v>5.8638197975518409</v>
      </c>
      <c r="I3307" s="61">
        <f>(I3123+I3215+I3284)/3</f>
        <v>88.538587502878201</v>
      </c>
      <c r="J3307" s="61">
        <v>31021245.773703501</v>
      </c>
      <c r="K3307" s="61">
        <v>113.0471898263806</v>
      </c>
      <c r="L3307" s="61">
        <v>2643.8868859095019</v>
      </c>
      <c r="M3307" s="61">
        <f>(M3123+M3215+M3284)/3</f>
        <v>39.824827332853552</v>
      </c>
      <c r="N3307" s="60">
        <v>24.960999999999999</v>
      </c>
    </row>
    <row r="3308" spans="1:14" hidden="1" x14ac:dyDescent="0.4">
      <c r="A3308" s="67">
        <v>145</v>
      </c>
      <c r="B3308" s="5" t="s">
        <v>226</v>
      </c>
      <c r="C3308" s="5">
        <v>2016</v>
      </c>
      <c r="D3308" s="5" t="s">
        <v>250</v>
      </c>
      <c r="E3308" s="5" t="s">
        <v>247</v>
      </c>
      <c r="F3308" s="60">
        <v>0.53421745792993391</v>
      </c>
      <c r="G3308" s="61">
        <v>283218</v>
      </c>
      <c r="H3308" s="61">
        <v>1.5769840770509802</v>
      </c>
      <c r="I3308" s="61">
        <f>(I3124+I3216+I60018)/3</f>
        <v>54.808985903020499</v>
      </c>
      <c r="J3308" s="61">
        <v>44178569.394999102</v>
      </c>
      <c r="K3308" s="61">
        <v>109.54348519012595</v>
      </c>
      <c r="L3308" s="61">
        <v>2757.2033059338637</v>
      </c>
      <c r="M3308" s="61">
        <f>(M3124+M3216+M3285)/3</f>
        <v>39.625865928068485</v>
      </c>
      <c r="N3308" s="60">
        <v>25.062000000000001</v>
      </c>
    </row>
    <row r="3309" spans="1:14" hidden="1" x14ac:dyDescent="0.4">
      <c r="A3309" s="67">
        <v>145</v>
      </c>
      <c r="B3309" s="5" t="s">
        <v>226</v>
      </c>
      <c r="C3309" s="5">
        <v>2017</v>
      </c>
      <c r="D3309" s="5" t="s">
        <v>250</v>
      </c>
      <c r="E3309" s="5" t="s">
        <v>247</v>
      </c>
      <c r="F3309" s="60">
        <v>0.48580652496735449</v>
      </c>
      <c r="G3309" s="61">
        <v>290239</v>
      </c>
      <c r="H3309" s="61">
        <v>5.3640869292044755</v>
      </c>
      <c r="I3309" s="61">
        <f>(I3217+I3125+I3286)/3</f>
        <v>84.65970389905506</v>
      </c>
      <c r="J3309" s="61">
        <v>38222690.162777901</v>
      </c>
      <c r="K3309" s="61">
        <v>105.52434950310364</v>
      </c>
      <c r="L3309" s="61">
        <v>3032.1970296560448</v>
      </c>
      <c r="M3309" s="61">
        <f>(M3125+M3217+M3286)/3</f>
        <v>39.400063225716394</v>
      </c>
      <c r="N3309" s="60">
        <v>25.163</v>
      </c>
    </row>
    <row r="3310" spans="1:14" hidden="1" x14ac:dyDescent="0.4">
      <c r="A3310" s="67">
        <v>145</v>
      </c>
      <c r="B3310" s="5" t="s">
        <v>226</v>
      </c>
      <c r="C3310" s="5">
        <v>2018</v>
      </c>
      <c r="D3310" s="5" t="s">
        <v>250</v>
      </c>
      <c r="E3310" s="5" t="s">
        <v>247</v>
      </c>
      <c r="F3310" s="60">
        <v>0.59704404335044292</v>
      </c>
      <c r="G3310" s="61">
        <v>297298</v>
      </c>
      <c r="H3310" s="61">
        <v>3.2066452746209393</v>
      </c>
      <c r="I3310" s="61">
        <f>(I3126+I3218+I3287)/3</f>
        <v>84.192975489479252</v>
      </c>
      <c r="J3310" s="61">
        <v>37583468.417976499</v>
      </c>
      <c r="K3310" s="61">
        <v>98.340808954868422</v>
      </c>
      <c r="L3310" s="61">
        <v>3076.8353148387964</v>
      </c>
      <c r="M3310" s="61">
        <f>(M3126+M3218+M3287)/3</f>
        <v>39.171244728608819</v>
      </c>
      <c r="N3310" s="60">
        <v>25.274000000000001</v>
      </c>
    </row>
    <row r="3311" spans="1:14" hidden="1" x14ac:dyDescent="0.4">
      <c r="A3311" s="67">
        <v>145</v>
      </c>
      <c r="B3311" s="5" t="s">
        <v>226</v>
      </c>
      <c r="C3311" s="5">
        <v>2019</v>
      </c>
      <c r="D3311" s="5" t="s">
        <v>250</v>
      </c>
      <c r="E3311" s="5" t="s">
        <v>247</v>
      </c>
      <c r="F3311" s="60">
        <v>0.5482845166292164</v>
      </c>
      <c r="G3311" s="61">
        <v>304404</v>
      </c>
      <c r="H3311" s="61">
        <v>3.2793628304666527</v>
      </c>
      <c r="I3311" s="61">
        <f>(I3127+I3219+I3288)/3</f>
        <v>89.561490439026784</v>
      </c>
      <c r="J3311" s="61">
        <v>52849932.202613503</v>
      </c>
      <c r="K3311" s="61">
        <v>99.382968822708236</v>
      </c>
      <c r="L3311" s="61">
        <v>3076.5898858836058</v>
      </c>
      <c r="M3311" s="61">
        <f>(M3127+M3219+M3288)/3</f>
        <v>38.975667565540761</v>
      </c>
      <c r="N3311" s="60">
        <v>25.393999999999998</v>
      </c>
    </row>
    <row r="3312" spans="1:14" hidden="1" x14ac:dyDescent="0.4">
      <c r="A3312" s="67">
        <v>145</v>
      </c>
      <c r="B3312" s="5" t="s">
        <v>226</v>
      </c>
      <c r="C3312" s="5">
        <v>2020</v>
      </c>
      <c r="D3312" s="5" t="s">
        <v>250</v>
      </c>
      <c r="E3312" s="5" t="s">
        <v>247</v>
      </c>
      <c r="F3312" s="60">
        <v>0.38917496831737169</v>
      </c>
      <c r="G3312" s="61">
        <v>311685</v>
      </c>
      <c r="H3312" s="61">
        <v>2.785341843297374</v>
      </c>
      <c r="I3312" s="61">
        <f>(I3128+I3289+I3220)/3</f>
        <v>92.186549386180573</v>
      </c>
      <c r="J3312" s="61">
        <v>41158955.845091298</v>
      </c>
      <c r="K3312" s="61">
        <v>62.96638679488035</v>
      </c>
      <c r="L3312" s="61">
        <v>2917.7568490893273</v>
      </c>
      <c r="M3312" s="61">
        <f>(M3220+M3128+M3289)/3</f>
        <v>38.780104297794388</v>
      </c>
      <c r="N3312" s="60">
        <v>25.524999999999999</v>
      </c>
    </row>
    <row r="3313" spans="1:14" hidden="1" x14ac:dyDescent="0.4">
      <c r="A3313" s="67">
        <v>145</v>
      </c>
      <c r="B3313" s="5" t="s">
        <v>226</v>
      </c>
      <c r="C3313" s="5">
        <v>2021</v>
      </c>
      <c r="D3313" s="5" t="s">
        <v>250</v>
      </c>
      <c r="E3313" s="5" t="s">
        <v>247</v>
      </c>
      <c r="F3313" s="60">
        <f>(F3310+F3311+F3312)/3</f>
        <v>0.51150117609901036</v>
      </c>
      <c r="G3313" s="61">
        <v>319137</v>
      </c>
      <c r="H3313" s="61">
        <v>0.69915443843022729</v>
      </c>
      <c r="I3313" s="61">
        <f>(I3221+I3129+I3290)/3</f>
        <v>93.006138098665289</v>
      </c>
      <c r="J3313" s="61">
        <v>43055519.344616801</v>
      </c>
      <c r="K3313" s="61">
        <v>60.469402339489221</v>
      </c>
      <c r="L3313" s="61">
        <v>3044.5736403195674</v>
      </c>
      <c r="M3313" s="61">
        <f>(M3221+M3129+M3290)/3</f>
        <v>38.593562365595098</v>
      </c>
      <c r="N3313" s="60">
        <v>25.664999999999999</v>
      </c>
    </row>
    <row r="3314" spans="1:14" hidden="1" x14ac:dyDescent="0.4">
      <c r="A3314" s="67">
        <v>145</v>
      </c>
      <c r="B3314" s="5" t="s">
        <v>226</v>
      </c>
      <c r="C3314" s="5">
        <v>2022</v>
      </c>
      <c r="D3314" s="5" t="s">
        <v>250</v>
      </c>
      <c r="E3314" s="5" t="s">
        <v>247</v>
      </c>
      <c r="F3314" s="60">
        <f>(F3311+F3312+F3313)/3</f>
        <v>0.48298688701519943</v>
      </c>
      <c r="G3314" s="61">
        <v>326740</v>
      </c>
      <c r="H3314" s="61">
        <v>12.443094593888233</v>
      </c>
      <c r="I3314" s="61">
        <f>(I3130+I3222+I3291)/3</f>
        <v>94.096648044060785</v>
      </c>
      <c r="J3314" s="61">
        <v>10694983.215024101</v>
      </c>
      <c r="K3314" s="61">
        <v>68.512710194429843</v>
      </c>
      <c r="L3314" s="61">
        <v>3231.3512999557088</v>
      </c>
      <c r="M3314" s="61">
        <f>(M3222+M3130+M3291)/3</f>
        <v>38.420107069509847</v>
      </c>
      <c r="N3314" s="60">
        <v>25.815999999999999</v>
      </c>
    </row>
    <row r="3315" spans="1:14" x14ac:dyDescent="0.4">
      <c r="A3315" s="68">
        <v>146</v>
      </c>
      <c r="B3315" s="5" t="s">
        <v>227</v>
      </c>
      <c r="C3315" s="5">
        <v>2000</v>
      </c>
      <c r="D3315" s="5" t="s">
        <v>249</v>
      </c>
      <c r="E3315" s="5" t="s">
        <v>247</v>
      </c>
      <c r="F3315" s="60">
        <v>5.3839102275942237</v>
      </c>
      <c r="G3315" s="61">
        <v>24427729</v>
      </c>
      <c r="H3315" s="61">
        <v>29.4528251104893</v>
      </c>
      <c r="I3315" s="61">
        <v>79.982223184065603</v>
      </c>
      <c r="J3315" s="61">
        <v>4703000000</v>
      </c>
      <c r="K3315" s="61">
        <v>47.857221552980796</v>
      </c>
      <c r="L3315" s="61">
        <v>4795.6347478171701</v>
      </c>
      <c r="M3315" s="61">
        <v>41.521776553623681</v>
      </c>
      <c r="N3315" s="60">
        <v>87.558999999999997</v>
      </c>
    </row>
    <row r="3316" spans="1:14" x14ac:dyDescent="0.4">
      <c r="A3316" s="68">
        <v>146</v>
      </c>
      <c r="B3316" s="5" t="s">
        <v>227</v>
      </c>
      <c r="C3316" s="5">
        <v>2001</v>
      </c>
      <c r="D3316" s="5" t="s">
        <v>249</v>
      </c>
      <c r="E3316" s="5" t="s">
        <v>247</v>
      </c>
      <c r="F3316" s="60">
        <v>5.4581708999721581</v>
      </c>
      <c r="G3316" s="61">
        <v>24880203</v>
      </c>
      <c r="H3316" s="61">
        <v>7.9969040562045848</v>
      </c>
      <c r="I3316" s="61">
        <v>85.068926860831994</v>
      </c>
      <c r="J3316" s="61">
        <v>3704000000</v>
      </c>
      <c r="K3316" s="61">
        <v>42.14126801736198</v>
      </c>
      <c r="L3316" s="61">
        <v>4940.1139028780681</v>
      </c>
      <c r="M3316" s="61">
        <v>41.586246046549348</v>
      </c>
      <c r="N3316" s="60">
        <v>87.85</v>
      </c>
    </row>
    <row r="3317" spans="1:14" x14ac:dyDescent="0.4">
      <c r="A3317" s="68">
        <v>146</v>
      </c>
      <c r="B3317" s="5" t="s">
        <v>227</v>
      </c>
      <c r="C3317" s="5">
        <v>2002</v>
      </c>
      <c r="D3317" s="5" t="s">
        <v>249</v>
      </c>
      <c r="E3317" s="5" t="s">
        <v>247</v>
      </c>
      <c r="F3317" s="60">
        <v>5.5563536576175316</v>
      </c>
      <c r="G3317" s="61">
        <v>25330929</v>
      </c>
      <c r="H3317" s="61">
        <v>33.022876078637097</v>
      </c>
      <c r="I3317" s="61">
        <v>66.518552966377399</v>
      </c>
      <c r="J3317" s="61">
        <v>761000000</v>
      </c>
      <c r="K3317" s="61">
        <v>48.57571064940683</v>
      </c>
      <c r="L3317" s="61">
        <v>3667.2001936310712</v>
      </c>
      <c r="M3317" s="61">
        <v>39.872850273045891</v>
      </c>
      <c r="N3317" s="60">
        <v>87.876000000000005</v>
      </c>
    </row>
    <row r="3318" spans="1:14" x14ac:dyDescent="0.4">
      <c r="A3318" s="68">
        <v>146</v>
      </c>
      <c r="B3318" s="5" t="s">
        <v>227</v>
      </c>
      <c r="C3318" s="5">
        <v>2003</v>
      </c>
      <c r="D3318" s="5" t="s">
        <v>249</v>
      </c>
      <c r="E3318" s="5" t="s">
        <v>247</v>
      </c>
      <c r="F3318" s="60">
        <v>5.2660789420413732</v>
      </c>
      <c r="G3318" s="61">
        <v>25782029</v>
      </c>
      <c r="H3318" s="61">
        <v>34.93375573873692</v>
      </c>
      <c r="I3318" s="61">
        <v>57.754863459800802</v>
      </c>
      <c r="J3318" s="61">
        <v>1573000000</v>
      </c>
      <c r="K3318" s="61">
        <v>50.577007378194061</v>
      </c>
      <c r="L3318" s="61">
        <v>3243.3688047635101</v>
      </c>
      <c r="M3318" s="61">
        <v>40.013076168682574</v>
      </c>
      <c r="N3318" s="60">
        <v>87.902000000000001</v>
      </c>
    </row>
    <row r="3319" spans="1:14" x14ac:dyDescent="0.4">
      <c r="A3319" s="68">
        <v>146</v>
      </c>
      <c r="B3319" s="5" t="s">
        <v>227</v>
      </c>
      <c r="C3319" s="5">
        <v>2004</v>
      </c>
      <c r="D3319" s="5" t="s">
        <v>249</v>
      </c>
      <c r="E3319" s="5" t="s">
        <v>247</v>
      </c>
      <c r="F3319" s="60">
        <v>5.3230292668294688</v>
      </c>
      <c r="G3319" s="61">
        <v>26226927</v>
      </c>
      <c r="H3319" s="61">
        <v>33.953724338534613</v>
      </c>
      <c r="I3319" s="61">
        <v>55.767297351800998</v>
      </c>
      <c r="J3319" s="61">
        <v>1489000000</v>
      </c>
      <c r="K3319" s="61">
        <v>55.367455602321961</v>
      </c>
      <c r="L3319" s="61">
        <v>4287.6315789861274</v>
      </c>
      <c r="M3319" s="61">
        <v>37.604827964574021</v>
      </c>
      <c r="N3319" s="60">
        <v>87.927999999999997</v>
      </c>
    </row>
    <row r="3320" spans="1:14" x14ac:dyDescent="0.4">
      <c r="A3320" s="68">
        <v>146</v>
      </c>
      <c r="B3320" s="5" t="s">
        <v>227</v>
      </c>
      <c r="C3320" s="5">
        <v>2005</v>
      </c>
      <c r="D3320" s="5" t="s">
        <v>249</v>
      </c>
      <c r="E3320" s="5" t="s">
        <v>247</v>
      </c>
      <c r="F3320" s="60">
        <v>5.5261010203501959</v>
      </c>
      <c r="G3320" s="61">
        <v>26668785</v>
      </c>
      <c r="H3320" s="61">
        <v>29.60405935129765</v>
      </c>
      <c r="I3320" s="61">
        <v>54.591743523078499</v>
      </c>
      <c r="J3320" s="61">
        <v>2450000000</v>
      </c>
      <c r="K3320" s="61">
        <v>60.127329756142181</v>
      </c>
      <c r="L3320" s="61">
        <v>5456.3224253325461</v>
      </c>
      <c r="M3320" s="61">
        <v>37.18369430467439</v>
      </c>
      <c r="N3320" s="60">
        <v>87.953999999999994</v>
      </c>
    </row>
    <row r="3321" spans="1:14" x14ac:dyDescent="0.4">
      <c r="A3321" s="68">
        <v>146</v>
      </c>
      <c r="B3321" s="5" t="s">
        <v>227</v>
      </c>
      <c r="C3321" s="5">
        <v>2006</v>
      </c>
      <c r="D3321" s="5" t="s">
        <v>249</v>
      </c>
      <c r="E3321" s="5" t="s">
        <v>247</v>
      </c>
      <c r="F3321" s="60">
        <v>5.4435709198861888</v>
      </c>
      <c r="G3321" s="61">
        <v>27102081</v>
      </c>
      <c r="H3321" s="61">
        <v>17.904315549063583</v>
      </c>
      <c r="I3321" s="61">
        <v>57.808179151003699</v>
      </c>
      <c r="J3321" s="61">
        <v>198000000</v>
      </c>
      <c r="K3321" s="61">
        <v>58.665591558460285</v>
      </c>
      <c r="L3321" s="61">
        <v>6769.8684143071459</v>
      </c>
      <c r="M3321" s="61">
        <v>41.181326928850197</v>
      </c>
      <c r="N3321" s="60">
        <v>87.98</v>
      </c>
    </row>
    <row r="3322" spans="1:14" x14ac:dyDescent="0.4">
      <c r="A3322" s="68">
        <v>146</v>
      </c>
      <c r="B3322" s="5" t="s">
        <v>227</v>
      </c>
      <c r="C3322" s="5">
        <v>2007</v>
      </c>
      <c r="D3322" s="5" t="s">
        <v>249</v>
      </c>
      <c r="E3322" s="5" t="s">
        <v>247</v>
      </c>
      <c r="F3322" s="60">
        <v>5.1730462566580604</v>
      </c>
      <c r="G3322" s="61">
        <v>27525097</v>
      </c>
      <c r="H3322" s="61">
        <v>15.448477757966941</v>
      </c>
      <c r="I3322" s="61">
        <v>63.348361804279499</v>
      </c>
      <c r="J3322" s="61">
        <v>4358000000</v>
      </c>
      <c r="K3322" s="61">
        <v>56.199095481890929</v>
      </c>
      <c r="L3322" s="61">
        <v>8369.2352682966757</v>
      </c>
      <c r="M3322" s="61">
        <v>44.069364161849713</v>
      </c>
      <c r="N3322" s="60">
        <v>88.006</v>
      </c>
    </row>
    <row r="3323" spans="1:14" x14ac:dyDescent="0.4">
      <c r="A3323" s="68">
        <v>146</v>
      </c>
      <c r="B3323" s="5" t="s">
        <v>227</v>
      </c>
      <c r="C3323" s="5">
        <v>2008</v>
      </c>
      <c r="D3323" s="5" t="s">
        <v>249</v>
      </c>
      <c r="E3323" s="5" t="s">
        <v>247</v>
      </c>
      <c r="F3323" s="60">
        <v>5.4096442833319722</v>
      </c>
      <c r="G3323" s="61">
        <v>27933833</v>
      </c>
      <c r="H3323" s="61">
        <v>30.132452853435183</v>
      </c>
      <c r="I3323" s="61">
        <v>75.954831546891</v>
      </c>
      <c r="J3323" s="61">
        <v>2083000000</v>
      </c>
      <c r="K3323" s="61">
        <v>51.82901237899317</v>
      </c>
      <c r="L3323" s="61">
        <v>11310.778170352703</v>
      </c>
      <c r="M3323" s="61">
        <v>41.535951813276448</v>
      </c>
      <c r="N3323" s="60">
        <v>88.031000000000006</v>
      </c>
    </row>
    <row r="3324" spans="1:14" x14ac:dyDescent="0.4">
      <c r="A3324" s="68">
        <v>146</v>
      </c>
      <c r="B3324" s="5" t="s">
        <v>227</v>
      </c>
      <c r="C3324" s="5">
        <v>2009</v>
      </c>
      <c r="D3324" s="5" t="s">
        <v>249</v>
      </c>
      <c r="E3324" s="5" t="s">
        <v>247</v>
      </c>
      <c r="F3324" s="60">
        <v>5.3864332721968857</v>
      </c>
      <c r="G3324" s="61">
        <v>28327892</v>
      </c>
      <c r="H3324" s="61">
        <v>7.8316663600266594</v>
      </c>
      <c r="I3324" s="61">
        <v>99.062992475518797</v>
      </c>
      <c r="J3324" s="61">
        <v>-1137000000</v>
      </c>
      <c r="K3324" s="61">
        <v>38.520929658329749</v>
      </c>
      <c r="L3324" s="61">
        <v>11641.799147231693</v>
      </c>
      <c r="M3324" s="61">
        <v>41.860899912750831</v>
      </c>
      <c r="N3324" s="60">
        <v>88.057000000000002</v>
      </c>
    </row>
    <row r="3325" spans="1:14" x14ac:dyDescent="0.4">
      <c r="A3325" s="68">
        <v>146</v>
      </c>
      <c r="B3325" s="5" t="s">
        <v>227</v>
      </c>
      <c r="C3325" s="5">
        <v>2010</v>
      </c>
      <c r="D3325" s="5" t="s">
        <v>249</v>
      </c>
      <c r="E3325" s="5" t="s">
        <v>247</v>
      </c>
      <c r="F3325" s="60">
        <v>5.7148345559338241</v>
      </c>
      <c r="G3325" s="61">
        <v>28715022</v>
      </c>
      <c r="H3325" s="61">
        <v>45.943268698589264</v>
      </c>
      <c r="I3325" s="61">
        <v>100</v>
      </c>
      <c r="J3325" s="61">
        <v>1583000000</v>
      </c>
      <c r="K3325" s="61">
        <v>46.13689352402028</v>
      </c>
      <c r="L3325" s="61">
        <v>13692.914966621063</v>
      </c>
      <c r="M3325" s="61">
        <v>35.143173733014528</v>
      </c>
      <c r="N3325" s="60">
        <v>88.082999999999998</v>
      </c>
    </row>
    <row r="3326" spans="1:14" x14ac:dyDescent="0.4">
      <c r="A3326" s="68">
        <v>146</v>
      </c>
      <c r="B3326" s="5" t="s">
        <v>227</v>
      </c>
      <c r="C3326" s="5">
        <v>2011</v>
      </c>
      <c r="D3326" s="5" t="s">
        <v>249</v>
      </c>
      <c r="E3326" s="5" t="s">
        <v>247</v>
      </c>
      <c r="F3326" s="60">
        <v>5.5003686225388035</v>
      </c>
      <c r="G3326" s="61">
        <v>29096159</v>
      </c>
      <c r="H3326" s="61">
        <v>28.149190952885363</v>
      </c>
      <c r="I3326" s="61">
        <v>70.799893916622693</v>
      </c>
      <c r="J3326" s="61">
        <v>5855000000</v>
      </c>
      <c r="K3326" s="61">
        <v>49.638121596799515</v>
      </c>
      <c r="L3326" s="61">
        <v>10877.112363881559</v>
      </c>
      <c r="M3326" s="61">
        <v>34.527428949107723</v>
      </c>
      <c r="N3326" s="60">
        <v>88.108000000000004</v>
      </c>
    </row>
    <row r="3327" spans="1:14" x14ac:dyDescent="0.4">
      <c r="A3327" s="68">
        <v>146</v>
      </c>
      <c r="B3327" s="5" t="s">
        <v>227</v>
      </c>
      <c r="C3327" s="5">
        <v>2012</v>
      </c>
      <c r="D3327" s="5" t="s">
        <v>249</v>
      </c>
      <c r="E3327" s="5" t="s">
        <v>247</v>
      </c>
      <c r="F3327" s="60">
        <v>6.1461208602821005</v>
      </c>
      <c r="G3327" s="61">
        <v>29470426</v>
      </c>
      <c r="H3327" s="61">
        <v>14.059430064286076</v>
      </c>
      <c r="I3327" s="61">
        <v>84.986199905621902</v>
      </c>
      <c r="J3327" s="61">
        <v>4986000000</v>
      </c>
      <c r="K3327" s="61">
        <v>50.403567380365388</v>
      </c>
      <c r="L3327" s="61">
        <v>12937.927597234851</v>
      </c>
      <c r="M3327" s="61">
        <v>34.891851851851854</v>
      </c>
      <c r="N3327" s="60">
        <v>88.123000000000005</v>
      </c>
    </row>
    <row r="3328" spans="1:14" x14ac:dyDescent="0.4">
      <c r="A3328" s="68">
        <v>146</v>
      </c>
      <c r="B3328" s="5" t="s">
        <v>227</v>
      </c>
      <c r="C3328" s="5">
        <v>2013</v>
      </c>
      <c r="D3328" s="5" t="s">
        <v>249</v>
      </c>
      <c r="E3328" s="5" t="s">
        <v>247</v>
      </c>
      <c r="F3328" s="60">
        <v>6.0467348018824705</v>
      </c>
      <c r="G3328" s="61">
        <v>29838021</v>
      </c>
      <c r="H3328" s="61">
        <v>35.502674634833539</v>
      </c>
      <c r="I3328" s="61">
        <v>83.236326957864193</v>
      </c>
      <c r="J3328" s="61">
        <v>2145000000</v>
      </c>
      <c r="K3328" s="61">
        <v>54.277761267231327</v>
      </c>
      <c r="L3328" s="61">
        <v>12433.980785339827</v>
      </c>
      <c r="M3328" s="61">
        <v>36.79148499615286</v>
      </c>
      <c r="N3328" s="60">
        <v>88.132999999999996</v>
      </c>
    </row>
    <row r="3329" spans="1:14" x14ac:dyDescent="0.4">
      <c r="A3329" s="68">
        <v>146</v>
      </c>
      <c r="B3329" s="5" t="s">
        <v>227</v>
      </c>
      <c r="C3329" s="5">
        <v>2014</v>
      </c>
      <c r="D3329" s="5" t="s">
        <v>249</v>
      </c>
      <c r="E3329" s="5" t="s">
        <v>247</v>
      </c>
      <c r="F3329" s="60">
        <v>5.9362954471491616</v>
      </c>
      <c r="G3329" s="61">
        <v>30193258</v>
      </c>
      <c r="H3329" s="61">
        <v>40.440490106554819</v>
      </c>
      <c r="I3329" s="61">
        <v>128.95866701817499</v>
      </c>
      <c r="J3329" s="61">
        <v>1135000000</v>
      </c>
      <c r="K3329" s="61">
        <v>48.090813525564563</v>
      </c>
      <c r="L3329" s="61">
        <v>15975.729375336146</v>
      </c>
      <c r="M3329" s="61">
        <v>35.544228659913543</v>
      </c>
      <c r="N3329" s="60">
        <v>88.144000000000005</v>
      </c>
    </row>
    <row r="3330" spans="1:14" x14ac:dyDescent="0.4">
      <c r="A3330" s="68">
        <v>146</v>
      </c>
      <c r="B3330" s="5" t="s">
        <v>227</v>
      </c>
      <c r="C3330" s="5">
        <v>2015</v>
      </c>
      <c r="D3330" s="5" t="s">
        <v>249</v>
      </c>
      <c r="E3330" s="5" t="s">
        <v>247</v>
      </c>
      <c r="F3330" s="60">
        <v>5.3432170806960668</v>
      </c>
      <c r="G3330" s="61">
        <v>30529716</v>
      </c>
      <c r="H3330" s="61">
        <f>(H3169+H3146+H3077)/3</f>
        <v>2.6583292419759723</v>
      </c>
      <c r="I3330" s="61">
        <v>309.75213314094702</v>
      </c>
      <c r="J3330" s="61">
        <v>2956000000</v>
      </c>
      <c r="K3330" s="61">
        <f>(K3169+K3146+K3077)/3</f>
        <v>71.27995975711768</v>
      </c>
      <c r="L3330" s="61">
        <f>(L3146+L3077+L3169)/3</f>
        <v>7125.4076038459634</v>
      </c>
      <c r="M3330" s="61">
        <f>(M3054+M3192+M3307)/3</f>
        <v>29.859371270288289</v>
      </c>
      <c r="N3330" s="60">
        <v>88.153999999999996</v>
      </c>
    </row>
    <row r="3331" spans="1:14" x14ac:dyDescent="0.4">
      <c r="A3331" s="68">
        <v>146</v>
      </c>
      <c r="B3331" s="5" t="s">
        <v>227</v>
      </c>
      <c r="C3331" s="5">
        <v>2016</v>
      </c>
      <c r="D3331" s="5" t="s">
        <v>249</v>
      </c>
      <c r="E3331" s="5" t="s">
        <v>247</v>
      </c>
      <c r="F3331" s="60">
        <v>4.8945847211440556</v>
      </c>
      <c r="G3331" s="61">
        <v>30741464</v>
      </c>
      <c r="H3331" s="61">
        <f>(H3147+H3078+H3170)/3</f>
        <v>2.1066108102585352</v>
      </c>
      <c r="I3331" s="61">
        <v>741.702770921048</v>
      </c>
      <c r="J3331" s="61">
        <v>1587000000</v>
      </c>
      <c r="K3331" s="61">
        <f>(K3078+K3147+K3170)/3</f>
        <v>65.107335421378608</v>
      </c>
      <c r="L3331" s="61">
        <f>(L3170+L3078+L3147)/3</f>
        <v>7037.2456621590391</v>
      </c>
      <c r="M3331" s="61">
        <f>(M3055+M3193+M3308)/3</f>
        <v>30.305556300607321</v>
      </c>
      <c r="N3331" s="60">
        <v>88.165000000000006</v>
      </c>
    </row>
    <row r="3332" spans="1:14" x14ac:dyDescent="0.4">
      <c r="A3332" s="68">
        <v>146</v>
      </c>
      <c r="B3332" s="5" t="s">
        <v>227</v>
      </c>
      <c r="C3332" s="5">
        <v>2017</v>
      </c>
      <c r="D3332" s="5" t="s">
        <v>249</v>
      </c>
      <c r="E3332" s="5" t="s">
        <v>247</v>
      </c>
      <c r="F3332" s="60">
        <v>4.5736812353507537</v>
      </c>
      <c r="G3332" s="61">
        <v>30563433</v>
      </c>
      <c r="H3332" s="61">
        <f>(H3148+H3079+H3171)/3</f>
        <v>5.0179394881084818</v>
      </c>
      <c r="I3332" s="61">
        <f>(I3079+I3148+I3171)/3</f>
        <v>87.486303456316946</v>
      </c>
      <c r="J3332" s="61">
        <v>-68000000</v>
      </c>
      <c r="K3332" s="61">
        <f>(K3148+K3079+K3171)/3</f>
        <v>65.768335730834906</v>
      </c>
      <c r="L3332" s="61">
        <f>(L3148+L3079+L3171)/3</f>
        <v>7139.1132098078915</v>
      </c>
      <c r="M3332" s="61">
        <f>(M3079+M3148+M3171)/3</f>
        <v>49.691294924370766</v>
      </c>
      <c r="N3332" s="60">
        <v>88.183000000000007</v>
      </c>
    </row>
    <row r="3333" spans="1:14" x14ac:dyDescent="0.4">
      <c r="A3333" s="68">
        <v>146</v>
      </c>
      <c r="B3333" s="5" t="s">
        <v>227</v>
      </c>
      <c r="C3333" s="5">
        <v>2018</v>
      </c>
      <c r="D3333" s="5" t="s">
        <v>249</v>
      </c>
      <c r="E3333" s="5" t="s">
        <v>247</v>
      </c>
      <c r="F3333" s="60">
        <v>4.363961452914376</v>
      </c>
      <c r="G3333" s="61">
        <v>29825653</v>
      </c>
      <c r="H3333" s="61">
        <f>(H3080+H3149+H3172)/3</f>
        <v>7.6210085966066998</v>
      </c>
      <c r="I3333" s="61">
        <f>(I3149+I3080+I3172)/3</f>
        <v>98.067012021712102</v>
      </c>
      <c r="J3333" s="61">
        <v>886000000</v>
      </c>
      <c r="K3333" s="61">
        <f>(K3149+K3080+K3172)/3</f>
        <v>67.036419139673498</v>
      </c>
      <c r="L3333" s="61">
        <f>(L3080+L3149+L3172)/3</f>
        <v>6979.9330103012935</v>
      </c>
      <c r="M3333" s="61">
        <f>(M3080+M3172+M3149)/3</f>
        <v>46.117617480782734</v>
      </c>
      <c r="N3333" s="60">
        <v>88.207999999999998</v>
      </c>
    </row>
    <row r="3334" spans="1:14" x14ac:dyDescent="0.4">
      <c r="A3334" s="68">
        <v>146</v>
      </c>
      <c r="B3334" s="5" t="s">
        <v>227</v>
      </c>
      <c r="C3334" s="5">
        <v>2019</v>
      </c>
      <c r="D3334" s="5" t="s">
        <v>249</v>
      </c>
      <c r="E3334" s="5" t="s">
        <v>247</v>
      </c>
      <c r="F3334" s="60">
        <v>3.7105990701334126</v>
      </c>
      <c r="G3334" s="61">
        <v>28971683</v>
      </c>
      <c r="H3334" s="61">
        <f>(H3081+H3150+H3173)/3</f>
        <v>8.6514060383507516</v>
      </c>
      <c r="I3334" s="61">
        <f>(I3150+I3081+I3173)/3</f>
        <v>99.51125788727451</v>
      </c>
      <c r="J3334" s="61">
        <v>-1278000000</v>
      </c>
      <c r="K3334" s="61">
        <f>(K3150+K3081+K3173)/3</f>
        <v>64.88149897347715</v>
      </c>
      <c r="L3334" s="61">
        <f>(L3150+L3081+L3173)/3</f>
        <v>7146.433254757595</v>
      </c>
      <c r="M3334" s="61">
        <f>(M3058+M3196+M3311)/3</f>
        <v>31.713607587641533</v>
      </c>
      <c r="N3334" s="60">
        <v>88.24</v>
      </c>
    </row>
    <row r="3335" spans="1:14" x14ac:dyDescent="0.4">
      <c r="A3335" s="68">
        <v>146</v>
      </c>
      <c r="B3335" s="5" t="s">
        <v>227</v>
      </c>
      <c r="C3335" s="5">
        <v>2020</v>
      </c>
      <c r="D3335" s="5" t="s">
        <v>249</v>
      </c>
      <c r="E3335" s="5" t="s">
        <v>247</v>
      </c>
      <c r="F3335" s="60">
        <v>2.5450279783196148</v>
      </c>
      <c r="G3335" s="61">
        <v>28490453</v>
      </c>
      <c r="H3335" s="61">
        <f>(H3151+H3082+H3174)/3</f>
        <v>5.1500434855090829</v>
      </c>
      <c r="I3335" s="61">
        <f>(I3082+I3151+I3174)/3</f>
        <v>99.91993418682641</v>
      </c>
      <c r="J3335" s="61">
        <v>-456000000</v>
      </c>
      <c r="K3335" s="61">
        <f>(K3082+K3151+K3174)/3</f>
        <v>60.938123945955766</v>
      </c>
      <c r="L3335" s="61">
        <f>(L3082+L3151+L3174)/3</f>
        <v>6858.3587539049659</v>
      </c>
      <c r="M3335" s="61">
        <f>(M3082+M3151+M3174)/3</f>
        <v>32.337687730869497</v>
      </c>
      <c r="N3335" s="60">
        <v>88.278999999999996</v>
      </c>
    </row>
    <row r="3336" spans="1:14" x14ac:dyDescent="0.4">
      <c r="A3336" s="68">
        <v>146</v>
      </c>
      <c r="B3336" s="5" t="s">
        <v>227</v>
      </c>
      <c r="C3336" s="5">
        <v>2021</v>
      </c>
      <c r="D3336" s="5" t="s">
        <v>249</v>
      </c>
      <c r="E3336" s="5" t="s">
        <v>247</v>
      </c>
      <c r="F3336" s="60">
        <f>(F3333+F3334+F3335)/3</f>
        <v>3.5398628337891345</v>
      </c>
      <c r="G3336" s="61">
        <v>28199867</v>
      </c>
      <c r="H3336" s="61">
        <f>(H3083+H3152+H3175)/3</f>
        <v>10.490156679162226</v>
      </c>
      <c r="I3336" s="61">
        <f>(I3083+I3152+I3175)/3</f>
        <v>85.808173245594105</v>
      </c>
      <c r="J3336" s="61">
        <v>-996000000</v>
      </c>
      <c r="K3336" s="61">
        <f>(K3083+K3152+K3175)/3</f>
        <v>59.169342597945302</v>
      </c>
      <c r="L3336" s="61">
        <f>(L3083+L3175+L3152)/3</f>
        <v>7351.4948396092295</v>
      </c>
      <c r="M3336" s="61">
        <f>(M3060+M3198+M3313)/3</f>
        <v>30.082237439690459</v>
      </c>
      <c r="N3336" s="60">
        <v>88.325000000000003</v>
      </c>
    </row>
    <row r="3337" spans="1:14" x14ac:dyDescent="0.4">
      <c r="A3337" s="68">
        <v>146</v>
      </c>
      <c r="B3337" s="5" t="s">
        <v>227</v>
      </c>
      <c r="C3337" s="5">
        <v>2022</v>
      </c>
      <c r="D3337" s="5" t="s">
        <v>249</v>
      </c>
      <c r="E3337" s="5" t="s">
        <v>247</v>
      </c>
      <c r="F3337" s="60">
        <f>(F3334+F3335+F3336)/3</f>
        <v>3.2651632940807205</v>
      </c>
      <c r="G3337" s="61">
        <v>28301696</v>
      </c>
      <c r="H3337" s="61">
        <f>(H3084+H3153+H3176)/3</f>
        <v>41.668707929039286</v>
      </c>
      <c r="I3337" s="61">
        <f>(I3084+-I3153+I3176)/3</f>
        <v>28.543649626458379</v>
      </c>
      <c r="J3337" s="61">
        <v>941333333.29999995</v>
      </c>
      <c r="K3337" s="61">
        <f>(K3084+K3153+K3176)/3</f>
        <v>101.99228199596097</v>
      </c>
      <c r="L3337" s="61">
        <f>(L3084+L3153+L3176)/3</f>
        <v>8659.602247910525</v>
      </c>
      <c r="M3337" s="61">
        <f>(M3061+M3199+M3314)/3</f>
        <v>30.067620464921571</v>
      </c>
      <c r="N3337" s="60">
        <v>88.378</v>
      </c>
    </row>
    <row r="3338" spans="1:14" hidden="1" x14ac:dyDescent="0.4">
      <c r="A3338" s="67">
        <v>147</v>
      </c>
      <c r="B3338" s="5" t="s">
        <v>228</v>
      </c>
      <c r="C3338" s="5">
        <v>2000</v>
      </c>
      <c r="D3338" s="5" t="s">
        <v>250</v>
      </c>
      <c r="E3338" s="5" t="s">
        <v>247</v>
      </c>
      <c r="F3338" s="60">
        <v>0.64818936414868533</v>
      </c>
      <c r="G3338" s="61">
        <v>79001142</v>
      </c>
      <c r="H3338" s="61">
        <v>3.4088276652760641</v>
      </c>
      <c r="I3338" s="61">
        <f>(I3269+I3200+I3292)/3</f>
        <v>106.7910455199988</v>
      </c>
      <c r="J3338" s="61">
        <v>1298000000</v>
      </c>
      <c r="K3338" s="61">
        <v>111.41709441951247</v>
      </c>
      <c r="L3338" s="61">
        <v>394.5831365743577</v>
      </c>
      <c r="M3338" s="61">
        <v>25.983717774762553</v>
      </c>
      <c r="N3338" s="60">
        <v>24.373999999999999</v>
      </c>
    </row>
    <row r="3339" spans="1:14" hidden="1" x14ac:dyDescent="0.4">
      <c r="A3339" s="67">
        <v>147</v>
      </c>
      <c r="B3339" s="5" t="s">
        <v>228</v>
      </c>
      <c r="C3339" s="5">
        <v>2001</v>
      </c>
      <c r="D3339" s="5" t="s">
        <v>250</v>
      </c>
      <c r="E3339" s="5" t="s">
        <v>247</v>
      </c>
      <c r="F3339" s="60">
        <v>0.71064870674110614</v>
      </c>
      <c r="G3339" s="61">
        <v>79817777</v>
      </c>
      <c r="H3339" s="61">
        <v>2.6222647843613771</v>
      </c>
      <c r="I3339" s="61">
        <f>(I3201+I3293+I3270)/3</f>
        <v>113.06131750975419</v>
      </c>
      <c r="J3339" s="61">
        <v>1300000000</v>
      </c>
      <c r="K3339" s="61">
        <v>111.95593799852482</v>
      </c>
      <c r="L3339" s="61">
        <v>409.49773392655186</v>
      </c>
      <c r="M3339" s="61">
        <v>25.353556056568969</v>
      </c>
      <c r="N3339" s="60">
        <v>24.937000000000001</v>
      </c>
    </row>
    <row r="3340" spans="1:14" hidden="1" x14ac:dyDescent="0.4">
      <c r="A3340" s="67">
        <v>147</v>
      </c>
      <c r="B3340" s="5" t="s">
        <v>228</v>
      </c>
      <c r="C3340" s="5">
        <v>2002</v>
      </c>
      <c r="D3340" s="5" t="s">
        <v>250</v>
      </c>
      <c r="E3340" s="5" t="s">
        <v>247</v>
      </c>
      <c r="F3340" s="60">
        <v>0.82457709419725445</v>
      </c>
      <c r="G3340" s="61">
        <v>80642308</v>
      </c>
      <c r="H3340" s="61">
        <v>4.6989281620196692</v>
      </c>
      <c r="I3340" s="61">
        <f>(I3202+I3271+I3294)/3</f>
        <v>108.52896919133951</v>
      </c>
      <c r="J3340" s="61">
        <v>1400000000</v>
      </c>
      <c r="K3340" s="61">
        <v>116.69686865249869</v>
      </c>
      <c r="L3340" s="61">
        <v>434.81029214633156</v>
      </c>
      <c r="M3340" s="61">
        <v>27.252055273744968</v>
      </c>
      <c r="N3340" s="60">
        <v>25.510999999999999</v>
      </c>
    </row>
    <row r="3341" spans="1:14" hidden="1" x14ac:dyDescent="0.4">
      <c r="A3341" s="67">
        <v>147</v>
      </c>
      <c r="B3341" s="5" t="s">
        <v>228</v>
      </c>
      <c r="C3341" s="5">
        <v>2003</v>
      </c>
      <c r="D3341" s="5" t="s">
        <v>250</v>
      </c>
      <c r="E3341" s="5" t="s">
        <v>247</v>
      </c>
      <c r="F3341" s="60">
        <v>0.87024218533534337</v>
      </c>
      <c r="G3341" s="61">
        <v>81475825</v>
      </c>
      <c r="H3341" s="61">
        <v>7.1096024629148076</v>
      </c>
      <c r="I3341" s="61">
        <f>(I3272+I3203+I3295)/3</f>
        <v>100.81662497794684</v>
      </c>
      <c r="J3341" s="61">
        <v>1450000000</v>
      </c>
      <c r="K3341" s="61">
        <v>124.32795443912474</v>
      </c>
      <c r="L3341" s="61">
        <v>485.45090806895024</v>
      </c>
      <c r="M3341" s="61">
        <v>26.202321724709787</v>
      </c>
      <c r="N3341" s="60">
        <v>26.091999999999999</v>
      </c>
    </row>
    <row r="3342" spans="1:14" hidden="1" x14ac:dyDescent="0.4">
      <c r="A3342" s="67">
        <v>147</v>
      </c>
      <c r="B3342" s="5" t="s">
        <v>228</v>
      </c>
      <c r="C3342" s="5">
        <v>2004</v>
      </c>
      <c r="D3342" s="5" t="s">
        <v>250</v>
      </c>
      <c r="E3342" s="5" t="s">
        <v>247</v>
      </c>
      <c r="F3342" s="60">
        <v>1.0332952514485052</v>
      </c>
      <c r="G3342" s="61">
        <v>82311227</v>
      </c>
      <c r="H3342" s="61">
        <v>8.4333121320908475</v>
      </c>
      <c r="I3342" s="61">
        <f>(I3273+I3296+I3204)/3</f>
        <v>98.622338467302939</v>
      </c>
      <c r="J3342" s="61">
        <v>1610000000</v>
      </c>
      <c r="K3342" s="61">
        <v>133.01649786874728</v>
      </c>
      <c r="L3342" s="61">
        <v>551.90350513491228</v>
      </c>
      <c r="M3342" s="61">
        <v>27.941176470588236</v>
      </c>
      <c r="N3342" s="60">
        <v>26.683</v>
      </c>
    </row>
    <row r="3343" spans="1:14" hidden="1" x14ac:dyDescent="0.4">
      <c r="A3343" s="67">
        <v>147</v>
      </c>
      <c r="B3343" s="5" t="s">
        <v>228</v>
      </c>
      <c r="C3343" s="5">
        <v>2005</v>
      </c>
      <c r="D3343" s="5" t="s">
        <v>250</v>
      </c>
      <c r="E3343" s="5" t="s">
        <v>247</v>
      </c>
      <c r="F3343" s="60">
        <v>1.1109727268719896</v>
      </c>
      <c r="G3343" s="61">
        <v>83142095</v>
      </c>
      <c r="H3343" s="61">
        <v>18.810519570769742</v>
      </c>
      <c r="I3343" s="61">
        <f>(I3205+I3274+I3297)/3</f>
        <v>103.13217665220832</v>
      </c>
      <c r="J3343" s="61">
        <v>1954000000</v>
      </c>
      <c r="K3343" s="61">
        <v>130.71484604502621</v>
      </c>
      <c r="L3343" s="61">
        <v>693.18984250035021</v>
      </c>
      <c r="M3343" s="61">
        <v>30.699203439119987</v>
      </c>
      <c r="N3343" s="60">
        <v>27.280999999999999</v>
      </c>
    </row>
    <row r="3344" spans="1:14" hidden="1" x14ac:dyDescent="0.4">
      <c r="A3344" s="67">
        <v>147</v>
      </c>
      <c r="B3344" s="5" t="s">
        <v>228</v>
      </c>
      <c r="C3344" s="5">
        <v>2006</v>
      </c>
      <c r="D3344" s="5" t="s">
        <v>250</v>
      </c>
      <c r="E3344" s="5" t="s">
        <v>247</v>
      </c>
      <c r="F3344" s="60">
        <v>1.1300496237126543</v>
      </c>
      <c r="G3344" s="61">
        <v>83951800</v>
      </c>
      <c r="H3344" s="61">
        <v>8.5689479760376628</v>
      </c>
      <c r="I3344" s="61">
        <f>(I3275+I3206+I3298)/3</f>
        <v>104.4900831549872</v>
      </c>
      <c r="J3344" s="61">
        <v>2400000000</v>
      </c>
      <c r="K3344" s="61">
        <v>138.31362186959819</v>
      </c>
      <c r="L3344" s="61">
        <v>790.59251638492117</v>
      </c>
      <c r="M3344" s="61">
        <v>32.76010318142734</v>
      </c>
      <c r="N3344" s="60">
        <v>27.888000000000002</v>
      </c>
    </row>
    <row r="3345" spans="1:14" hidden="1" x14ac:dyDescent="0.4">
      <c r="A3345" s="67">
        <v>147</v>
      </c>
      <c r="B3345" s="5" t="s">
        <v>228</v>
      </c>
      <c r="C3345" s="5">
        <v>2007</v>
      </c>
      <c r="D3345" s="5" t="s">
        <v>250</v>
      </c>
      <c r="E3345" s="5" t="s">
        <v>247</v>
      </c>
      <c r="F3345" s="60">
        <v>1.240379726031166</v>
      </c>
      <c r="G3345" s="61">
        <v>84762269</v>
      </c>
      <c r="H3345" s="61">
        <v>9.6302256121611833</v>
      </c>
      <c r="I3345" s="61">
        <f>(I3207+I3276+I3299)/3</f>
        <v>105.07021785895274</v>
      </c>
      <c r="J3345" s="61">
        <v>6700000000</v>
      </c>
      <c r="K3345" s="61">
        <v>154.60538399655431</v>
      </c>
      <c r="L3345" s="61">
        <v>913.31233160175509</v>
      </c>
      <c r="M3345" s="61">
        <v>32.197349370753983</v>
      </c>
      <c r="N3345" s="60">
        <v>28.504000000000001</v>
      </c>
    </row>
    <row r="3346" spans="1:14" hidden="1" x14ac:dyDescent="0.4">
      <c r="A3346" s="67">
        <v>147</v>
      </c>
      <c r="B3346" s="5" t="s">
        <v>228</v>
      </c>
      <c r="C3346" s="5">
        <v>2008</v>
      </c>
      <c r="D3346" s="5" t="s">
        <v>250</v>
      </c>
      <c r="E3346" s="5" t="s">
        <v>247</v>
      </c>
      <c r="F3346" s="60">
        <v>1.3737019864927658</v>
      </c>
      <c r="G3346" s="61">
        <v>85597241</v>
      </c>
      <c r="H3346" s="61">
        <v>22.673316174610619</v>
      </c>
      <c r="I3346" s="61">
        <f>(I3208+I3277+I3300)/3</f>
        <v>110.95100318085453</v>
      </c>
      <c r="J3346" s="61">
        <v>9579000000</v>
      </c>
      <c r="K3346" s="61">
        <v>154.31747962775836</v>
      </c>
      <c r="L3346" s="61">
        <v>1158.1016273541741</v>
      </c>
      <c r="M3346" s="61">
        <v>29.895988112927192</v>
      </c>
      <c r="N3346" s="60">
        <v>29.128</v>
      </c>
    </row>
    <row r="3347" spans="1:14" hidden="1" x14ac:dyDescent="0.4">
      <c r="A3347" s="67">
        <v>147</v>
      </c>
      <c r="B3347" s="5" t="s">
        <v>228</v>
      </c>
      <c r="C3347" s="5">
        <v>2009</v>
      </c>
      <c r="D3347" s="5" t="s">
        <v>250</v>
      </c>
      <c r="E3347" s="5" t="s">
        <v>247</v>
      </c>
      <c r="F3347" s="60">
        <v>1.5296661515476297</v>
      </c>
      <c r="G3347" s="61">
        <v>86482923</v>
      </c>
      <c r="H3347" s="61">
        <v>6.2156231512056763</v>
      </c>
      <c r="I3347" s="61">
        <f>(I3209+I3278+I3301)/3</f>
        <v>100.10663427258696</v>
      </c>
      <c r="J3347" s="61">
        <v>7600000000</v>
      </c>
      <c r="K3347" s="61">
        <v>134.70631772175759</v>
      </c>
      <c r="L3347" s="61">
        <v>1225.8450094848652</v>
      </c>
      <c r="M3347" s="61">
        <v>28.987455197132618</v>
      </c>
      <c r="N3347" s="60">
        <v>29.762</v>
      </c>
    </row>
    <row r="3348" spans="1:14" hidden="1" x14ac:dyDescent="0.4">
      <c r="A3348" s="67">
        <v>147</v>
      </c>
      <c r="B3348" s="5" t="s">
        <v>228</v>
      </c>
      <c r="C3348" s="5">
        <v>2010</v>
      </c>
      <c r="D3348" s="5" t="s">
        <v>250</v>
      </c>
      <c r="E3348" s="5" t="s">
        <v>247</v>
      </c>
      <c r="F3348" s="60">
        <v>1.7322016589854834</v>
      </c>
      <c r="G3348" s="61">
        <v>87411012</v>
      </c>
      <c r="H3348" s="61">
        <v>42.30326724885569</v>
      </c>
      <c r="I3348" s="61">
        <f>(I3049+I3187+I3279)/3</f>
        <v>100</v>
      </c>
      <c r="J3348" s="61">
        <v>8000000000</v>
      </c>
      <c r="K3348" s="61">
        <v>113.97768800029529</v>
      </c>
      <c r="L3348" s="61">
        <v>1684.0117718460776</v>
      </c>
      <c r="M3348" s="61">
        <v>32.905067808708068</v>
      </c>
      <c r="N3348" s="60">
        <v>30.417000000000002</v>
      </c>
    </row>
    <row r="3349" spans="1:14" hidden="1" x14ac:dyDescent="0.4">
      <c r="A3349" s="67">
        <v>147</v>
      </c>
      <c r="B3349" s="5" t="s">
        <v>228</v>
      </c>
      <c r="C3349" s="5">
        <v>2011</v>
      </c>
      <c r="D3349" s="5" t="s">
        <v>250</v>
      </c>
      <c r="E3349" s="5" t="s">
        <v>247</v>
      </c>
      <c r="F3349" s="60">
        <v>1.7654200211191695</v>
      </c>
      <c r="G3349" s="61">
        <v>88349117</v>
      </c>
      <c r="H3349" s="61">
        <v>21.413679281817721</v>
      </c>
      <c r="I3349" s="61">
        <f>(I3211+I3280+I3303)/3</f>
        <v>99.487935500515945</v>
      </c>
      <c r="J3349" s="61">
        <v>7430000000</v>
      </c>
      <c r="K3349" s="61">
        <v>125.26057829888086</v>
      </c>
      <c r="L3349" s="61">
        <v>1953.5571496874691</v>
      </c>
      <c r="M3349" s="61">
        <v>32.056692411816229</v>
      </c>
      <c r="N3349" s="60">
        <v>31.08</v>
      </c>
    </row>
    <row r="3350" spans="1:14" hidden="1" x14ac:dyDescent="0.4">
      <c r="A3350" s="67">
        <v>147</v>
      </c>
      <c r="B3350" s="5" t="s">
        <v>228</v>
      </c>
      <c r="C3350" s="5">
        <v>2012</v>
      </c>
      <c r="D3350" s="5" t="s">
        <v>250</v>
      </c>
      <c r="E3350" s="5" t="s">
        <v>247</v>
      </c>
      <c r="F3350" s="60">
        <v>1.7415508477444108</v>
      </c>
      <c r="G3350" s="61">
        <v>89301326</v>
      </c>
      <c r="H3350" s="61">
        <v>9.0776606902503829</v>
      </c>
      <c r="I3350" s="61">
        <f>(I3212+I3281+I3304)/3</f>
        <v>101.44166084568322</v>
      </c>
      <c r="J3350" s="61">
        <v>8368000000</v>
      </c>
      <c r="K3350" s="61">
        <v>123.22411674148026</v>
      </c>
      <c r="L3350" s="61">
        <v>2190.2324398771984</v>
      </c>
      <c r="M3350" s="61">
        <v>33.229116562449903</v>
      </c>
      <c r="N3350" s="60">
        <v>31.751999999999999</v>
      </c>
    </row>
    <row r="3351" spans="1:14" hidden="1" x14ac:dyDescent="0.4">
      <c r="A3351" s="67">
        <v>147</v>
      </c>
      <c r="B3351" s="5" t="s">
        <v>228</v>
      </c>
      <c r="C3351" s="5">
        <v>2013</v>
      </c>
      <c r="D3351" s="5" t="s">
        <v>250</v>
      </c>
      <c r="E3351" s="5" t="s">
        <v>247</v>
      </c>
      <c r="F3351" s="60">
        <v>1.8201120557589241</v>
      </c>
      <c r="G3351" s="61">
        <v>90267739</v>
      </c>
      <c r="H3351" s="61">
        <v>4.0385236375227578</v>
      </c>
      <c r="I3351" s="61">
        <f>(I3213+I3282+I3305)/3</f>
        <v>99.295961024154721</v>
      </c>
      <c r="J3351" s="61">
        <v>8900000000</v>
      </c>
      <c r="K3351" s="61">
        <v>130.84635527151443</v>
      </c>
      <c r="L3351" s="61">
        <v>2367.4993306893434</v>
      </c>
      <c r="M3351" s="61">
        <v>34.187048146439011</v>
      </c>
      <c r="N3351" s="60">
        <v>32.429000000000002</v>
      </c>
    </row>
    <row r="3352" spans="1:14" hidden="1" x14ac:dyDescent="0.4">
      <c r="A3352" s="67">
        <v>147</v>
      </c>
      <c r="B3352" s="5" t="s">
        <v>228</v>
      </c>
      <c r="C3352" s="5">
        <v>2014</v>
      </c>
      <c r="D3352" s="5" t="s">
        <v>250</v>
      </c>
      <c r="E3352" s="5" t="s">
        <v>247</v>
      </c>
      <c r="F3352" s="60">
        <v>1.9805754566774794</v>
      </c>
      <c r="G3352" s="61">
        <v>91235504</v>
      </c>
      <c r="H3352" s="61">
        <v>3.6981379680881759</v>
      </c>
      <c r="I3352" s="61">
        <f>(I3214+I3283+I3306)/3</f>
        <v>87.144799244276626</v>
      </c>
      <c r="J3352" s="61">
        <v>9200000000</v>
      </c>
      <c r="K3352" s="61">
        <v>135.41052059848238</v>
      </c>
      <c r="L3352" s="61">
        <v>2558.7787583495938</v>
      </c>
      <c r="M3352" s="61">
        <v>34.896378480217713</v>
      </c>
      <c r="N3352" s="60">
        <v>33.115000000000002</v>
      </c>
    </row>
    <row r="3353" spans="1:14" hidden="1" x14ac:dyDescent="0.4">
      <c r="A3353" s="67">
        <v>147</v>
      </c>
      <c r="B3353" s="5" t="s">
        <v>228</v>
      </c>
      <c r="C3353" s="5">
        <v>2015</v>
      </c>
      <c r="D3353" s="5" t="s">
        <v>250</v>
      </c>
      <c r="E3353" s="5" t="s">
        <v>247</v>
      </c>
      <c r="F3353" s="60">
        <v>2.1858145594017349</v>
      </c>
      <c r="G3353" s="61">
        <v>92191398</v>
      </c>
      <c r="H3353" s="61">
        <v>-1.7165117074965508</v>
      </c>
      <c r="I3353" s="61">
        <f>(I3284+I3215+I3307)/3</f>
        <v>85.553930613965349</v>
      </c>
      <c r="J3353" s="61">
        <v>11800000000</v>
      </c>
      <c r="K3353" s="61">
        <v>144.91422787844516</v>
      </c>
      <c r="L3353" s="61">
        <v>2595.2348437295786</v>
      </c>
      <c r="M3353" s="61">
        <f>(M3284+M3215+M3307)/3</f>
        <v>39.861839686308237</v>
      </c>
      <c r="N3353" s="60">
        <v>33.808999999999997</v>
      </c>
    </row>
    <row r="3354" spans="1:14" hidden="1" x14ac:dyDescent="0.4">
      <c r="A3354" s="67">
        <v>147</v>
      </c>
      <c r="B3354" s="5" t="s">
        <v>228</v>
      </c>
      <c r="C3354" s="5">
        <v>2016</v>
      </c>
      <c r="D3354" s="5" t="s">
        <v>250</v>
      </c>
      <c r="E3354" s="5" t="s">
        <v>247</v>
      </c>
      <c r="F3354" s="60">
        <v>2.3841595126991146</v>
      </c>
      <c r="G3354" s="61">
        <v>93126529</v>
      </c>
      <c r="H3354" s="61">
        <v>1.8195359277991372</v>
      </c>
      <c r="I3354" s="61">
        <f>(I3216+I3285+I3308)/3</f>
        <v>73.91905709466495</v>
      </c>
      <c r="J3354" s="61">
        <v>12600000000</v>
      </c>
      <c r="K3354" s="61">
        <v>145.40950714446444</v>
      </c>
      <c r="L3354" s="61">
        <v>2760.7171011171463</v>
      </c>
      <c r="M3354" s="61">
        <f>(M3216+M3285+M3308)/3</f>
        <v>39.667492044776772</v>
      </c>
      <c r="N3354" s="60">
        <v>34.51</v>
      </c>
    </row>
    <row r="3355" spans="1:14" hidden="1" x14ac:dyDescent="0.4">
      <c r="A3355" s="67">
        <v>147</v>
      </c>
      <c r="B3355" s="5" t="s">
        <v>228</v>
      </c>
      <c r="C3355" s="5">
        <v>2017</v>
      </c>
      <c r="D3355" s="5" t="s">
        <v>250</v>
      </c>
      <c r="E3355" s="5" t="s">
        <v>247</v>
      </c>
      <c r="F3355" s="60">
        <v>2.4446447806307416</v>
      </c>
      <c r="G3355" s="61">
        <v>94033048</v>
      </c>
      <c r="H3355" s="61">
        <v>4.3629201476643118</v>
      </c>
      <c r="I3355" s="61">
        <f>(I3217+I3286+I3309)/3</f>
        <v>84.745428594415856</v>
      </c>
      <c r="J3355" s="61">
        <v>14100000000</v>
      </c>
      <c r="K3355" s="61">
        <v>160.98008349999523</v>
      </c>
      <c r="L3355" s="61">
        <v>2992.0715319884498</v>
      </c>
      <c r="M3355" s="61">
        <f>(M3217+M3286+M3309)/3</f>
        <v>39.44475487930584</v>
      </c>
      <c r="N3355" s="60">
        <v>35.213000000000001</v>
      </c>
    </row>
    <row r="3356" spans="1:14" hidden="1" x14ac:dyDescent="0.4">
      <c r="A3356" s="67">
        <v>147</v>
      </c>
      <c r="B3356" s="5" t="s">
        <v>228</v>
      </c>
      <c r="C3356" s="5">
        <v>2018</v>
      </c>
      <c r="D3356" s="5" t="s">
        <v>250</v>
      </c>
      <c r="E3356" s="5" t="s">
        <v>247</v>
      </c>
      <c r="F3356" s="60">
        <v>3.0147112664652429</v>
      </c>
      <c r="G3356" s="61">
        <v>94914330</v>
      </c>
      <c r="H3356" s="61">
        <v>3.6266473002725945</v>
      </c>
      <c r="I3356" s="61">
        <f>(I3218+I3287+I3310)/3</f>
        <v>85.849187117694797</v>
      </c>
      <c r="J3356" s="61">
        <v>15500000000</v>
      </c>
      <c r="K3356" s="61">
        <v>164.66393675393704</v>
      </c>
      <c r="L3356" s="61">
        <v>3267.2250691192667</v>
      </c>
      <c r="M3356" s="61">
        <f>(M3218+M3310+M3287)/3</f>
        <v>39.218769775848365</v>
      </c>
      <c r="N3356" s="60">
        <v>35.918999999999997</v>
      </c>
    </row>
    <row r="3357" spans="1:14" hidden="1" x14ac:dyDescent="0.4">
      <c r="A3357" s="67">
        <v>147</v>
      </c>
      <c r="B3357" s="5" t="s">
        <v>228</v>
      </c>
      <c r="C3357" s="5">
        <v>2019</v>
      </c>
      <c r="D3357" s="5" t="s">
        <v>250</v>
      </c>
      <c r="E3357" s="5" t="s">
        <v>247</v>
      </c>
      <c r="F3357" s="60">
        <v>3.5678483693260064</v>
      </c>
      <c r="G3357" s="61">
        <v>95776716</v>
      </c>
      <c r="H3357" s="61">
        <v>2.423226942292672</v>
      </c>
      <c r="I3357" s="61">
        <f>(I3219+I3288+I3311)/3</f>
        <v>93.285839256844767</v>
      </c>
      <c r="J3357" s="61">
        <v>16120000000</v>
      </c>
      <c r="K3357" s="61">
        <v>164.70421453131848</v>
      </c>
      <c r="L3357" s="61">
        <v>3491.0914099066317</v>
      </c>
      <c r="M3357" s="61">
        <f>(M3219+M3288+M3311)/3</f>
        <v>39.026376093742492</v>
      </c>
      <c r="N3357" s="60">
        <v>36.628</v>
      </c>
    </row>
    <row r="3358" spans="1:14" hidden="1" x14ac:dyDescent="0.4">
      <c r="A3358" s="67">
        <v>147</v>
      </c>
      <c r="B3358" s="5" t="s">
        <v>228</v>
      </c>
      <c r="C3358" s="5">
        <v>2020</v>
      </c>
      <c r="D3358" s="5" t="s">
        <v>250</v>
      </c>
      <c r="E3358" s="5" t="s">
        <v>247</v>
      </c>
      <c r="F3358" s="60">
        <v>3.6764400881398434</v>
      </c>
      <c r="G3358" s="61">
        <v>96648685</v>
      </c>
      <c r="H3358" s="61">
        <v>1.4674781481081425</v>
      </c>
      <c r="I3358" s="61">
        <f>(I3220+I3312+I3289)/3</f>
        <v>94.51449651045489</v>
      </c>
      <c r="J3358" s="61">
        <v>15800000000</v>
      </c>
      <c r="K3358" s="61">
        <v>163.24586290070903</v>
      </c>
      <c r="L3358" s="61">
        <v>3586.3471762476265</v>
      </c>
      <c r="M3358" s="61">
        <f>(M3220+M3312+M3289)/3</f>
        <v>38.83353558370947</v>
      </c>
      <c r="N3358" s="60">
        <v>37.340000000000003</v>
      </c>
    </row>
    <row r="3359" spans="1:14" hidden="1" x14ac:dyDescent="0.4">
      <c r="A3359" s="67">
        <v>147</v>
      </c>
      <c r="B3359" s="5" t="s">
        <v>228</v>
      </c>
      <c r="C3359" s="5">
        <v>2021</v>
      </c>
      <c r="D3359" s="5" t="s">
        <v>250</v>
      </c>
      <c r="E3359" s="5" t="s">
        <v>247</v>
      </c>
      <c r="F3359" s="60">
        <f>(F3356+F3357+F3358)/3</f>
        <v>3.4196665746436974</v>
      </c>
      <c r="G3359" s="61">
        <v>97468029</v>
      </c>
      <c r="H3359" s="61">
        <v>2.7782573422497734</v>
      </c>
      <c r="I3359" s="61">
        <f>(I3290+I3221+I3313)/3</f>
        <v>95.393417227840871</v>
      </c>
      <c r="J3359" s="61">
        <v>15660000000</v>
      </c>
      <c r="K3359" s="61">
        <v>186.42892936886136</v>
      </c>
      <c r="L3359" s="61">
        <v>3756.4889008088448</v>
      </c>
      <c r="M3359" s="61">
        <f>(M3290+M3221+M3313)/3</f>
        <v>38.649617385140154</v>
      </c>
      <c r="N3359" s="60">
        <v>38.052</v>
      </c>
    </row>
    <row r="3360" spans="1:14" hidden="1" x14ac:dyDescent="0.4">
      <c r="A3360" s="67">
        <v>147</v>
      </c>
      <c r="B3360" s="5" t="s">
        <v>228</v>
      </c>
      <c r="C3360" s="5">
        <v>2022</v>
      </c>
      <c r="D3360" s="5" t="s">
        <v>250</v>
      </c>
      <c r="E3360" s="5" t="s">
        <v>247</v>
      </c>
      <c r="F3360" s="60">
        <f>(F3357+F3358+F3359)/3</f>
        <v>3.5546516773698489</v>
      </c>
      <c r="G3360" s="61">
        <v>98186856</v>
      </c>
      <c r="H3360" s="61">
        <v>3.8604777676328013</v>
      </c>
      <c r="I3360" s="61">
        <f>(I3222+I3291+I3314)/3</f>
        <v>96.66794033177375</v>
      </c>
      <c r="J3360" s="61">
        <v>17900000000</v>
      </c>
      <c r="K3360" s="61">
        <v>185.72998704113718</v>
      </c>
      <c r="L3360" s="61">
        <v>4163.51429874522</v>
      </c>
      <c r="M3360" s="61">
        <f>(M3222+M3291+M3314)/3</f>
        <v>38.478730409868767</v>
      </c>
      <c r="N3360" s="60">
        <v>38.765999999999998</v>
      </c>
    </row>
    <row r="3361" spans="1:14" hidden="1" x14ac:dyDescent="0.4">
      <c r="A3361" s="67">
        <v>148</v>
      </c>
      <c r="B3361" s="5" t="s">
        <v>229</v>
      </c>
      <c r="C3361" s="5">
        <v>2000</v>
      </c>
      <c r="D3361" s="5" t="s">
        <v>245</v>
      </c>
      <c r="E3361" s="5" t="s">
        <v>256</v>
      </c>
      <c r="F3361" s="60">
        <v>0.80684642513970373</v>
      </c>
      <c r="G3361" s="61">
        <v>18628700</v>
      </c>
      <c r="H3361" s="61">
        <v>23.346051923834082</v>
      </c>
      <c r="I3361" s="61">
        <f>(I3177+I3039+I2924)/3</f>
        <v>122.58928442972187</v>
      </c>
      <c r="J3361" s="61">
        <v>6399510</v>
      </c>
      <c r="K3361" s="61">
        <v>75.438838639090847</v>
      </c>
      <c r="L3361" s="61">
        <v>519.59163925482369</v>
      </c>
      <c r="M3361" s="61">
        <v>32.683658170914548</v>
      </c>
      <c r="N3361" s="60">
        <v>26.266999999999999</v>
      </c>
    </row>
    <row r="3362" spans="1:14" hidden="1" x14ac:dyDescent="0.4">
      <c r="A3362" s="67">
        <v>148</v>
      </c>
      <c r="B3362" s="5" t="s">
        <v>229</v>
      </c>
      <c r="C3362" s="5">
        <v>2001</v>
      </c>
      <c r="D3362" s="5" t="s">
        <v>245</v>
      </c>
      <c r="E3362" s="5" t="s">
        <v>256</v>
      </c>
      <c r="F3362" s="60">
        <v>0.83920579234983528</v>
      </c>
      <c r="G3362" s="61">
        <v>19143457</v>
      </c>
      <c r="H3362" s="61">
        <v>2.7482004537064881</v>
      </c>
      <c r="I3362" s="61">
        <f>(I3178+I2925+I3040)/3</f>
        <v>118.44783164151313</v>
      </c>
      <c r="J3362" s="61">
        <v>155140999.90000001</v>
      </c>
      <c r="K3362" s="61">
        <v>70.892397977018234</v>
      </c>
      <c r="L3362" s="61">
        <v>514.69234072963604</v>
      </c>
      <c r="M3362" s="61">
        <v>32.046864231564442</v>
      </c>
      <c r="N3362" s="60">
        <v>26.786999999999999</v>
      </c>
    </row>
    <row r="3363" spans="1:14" hidden="1" x14ac:dyDescent="0.4">
      <c r="A3363" s="67">
        <v>148</v>
      </c>
      <c r="B3363" s="5" t="s">
        <v>229</v>
      </c>
      <c r="C3363" s="5">
        <v>2002</v>
      </c>
      <c r="D3363" s="5" t="s">
        <v>245</v>
      </c>
      <c r="E3363" s="5" t="s">
        <v>256</v>
      </c>
      <c r="F3363" s="60">
        <v>0.81857403210361324</v>
      </c>
      <c r="G3363" s="61">
        <v>19660653</v>
      </c>
      <c r="H3363" s="61">
        <v>8.71188048361509</v>
      </c>
      <c r="I3363" s="61">
        <f>(I3179+I3041+I2926)/3</f>
        <v>112.19922045197018</v>
      </c>
      <c r="J3363" s="61">
        <v>114302000</v>
      </c>
      <c r="K3363" s="61">
        <v>74.730455860920642</v>
      </c>
      <c r="L3363" s="61">
        <v>543.90006839886519</v>
      </c>
      <c r="M3363" s="61">
        <v>30.837912087912088</v>
      </c>
      <c r="N3363" s="60">
        <v>27.315000000000001</v>
      </c>
    </row>
    <row r="3364" spans="1:14" hidden="1" x14ac:dyDescent="0.4">
      <c r="A3364" s="67">
        <v>148</v>
      </c>
      <c r="B3364" s="5" t="s">
        <v>229</v>
      </c>
      <c r="C3364" s="5">
        <v>2003</v>
      </c>
      <c r="D3364" s="5" t="s">
        <v>245</v>
      </c>
      <c r="E3364" s="5" t="s">
        <v>256</v>
      </c>
      <c r="F3364" s="60">
        <v>0.92624132817410287</v>
      </c>
      <c r="G3364" s="61">
        <v>20188799</v>
      </c>
      <c r="H3364" s="61">
        <v>10.892342838930233</v>
      </c>
      <c r="I3364" s="61">
        <f>(I3180+I3042+I2927)/3</f>
        <v>98.80544431123225</v>
      </c>
      <c r="J3364" s="61">
        <v>-89106999.900000006</v>
      </c>
      <c r="K3364" s="61">
        <v>74.382616596809797</v>
      </c>
      <c r="L3364" s="61">
        <v>583.36965274902639</v>
      </c>
      <c r="M3364" s="61">
        <v>27.969121140142516</v>
      </c>
      <c r="N3364" s="60">
        <v>27.849</v>
      </c>
    </row>
    <row r="3365" spans="1:14" hidden="1" x14ac:dyDescent="0.4">
      <c r="A3365" s="67">
        <v>148</v>
      </c>
      <c r="B3365" s="5" t="s">
        <v>229</v>
      </c>
      <c r="C3365" s="5">
        <v>2004</v>
      </c>
      <c r="D3365" s="5" t="s">
        <v>245</v>
      </c>
      <c r="E3365" s="5" t="s">
        <v>256</v>
      </c>
      <c r="F3365" s="60">
        <v>0.94672337000490903</v>
      </c>
      <c r="G3365" s="61">
        <v>20733406</v>
      </c>
      <c r="H3365" s="61">
        <v>14.113319988449845</v>
      </c>
      <c r="I3365" s="61">
        <f>(I3181+I3043+I2928)/3</f>
        <v>97.306049929705807</v>
      </c>
      <c r="J3365" s="61">
        <v>143578000</v>
      </c>
      <c r="K3365" s="61">
        <v>71.846674006920253</v>
      </c>
      <c r="L3365" s="61">
        <v>668.85461903737735</v>
      </c>
      <c r="M3365" s="61">
        <v>28.587443946188341</v>
      </c>
      <c r="N3365" s="60">
        <v>28.39</v>
      </c>
    </row>
    <row r="3366" spans="1:14" hidden="1" x14ac:dyDescent="0.4">
      <c r="A3366" s="67">
        <v>148</v>
      </c>
      <c r="B3366" s="5" t="s">
        <v>229</v>
      </c>
      <c r="C3366" s="5">
        <v>2005</v>
      </c>
      <c r="D3366" s="5" t="s">
        <v>245</v>
      </c>
      <c r="E3366" s="5" t="s">
        <v>256</v>
      </c>
      <c r="F3366" s="60">
        <v>0.98991255950621815</v>
      </c>
      <c r="G3366" s="61">
        <v>21320671</v>
      </c>
      <c r="H3366" s="61">
        <v>18.533353551815708</v>
      </c>
      <c r="I3366" s="61">
        <f>(I3363+I3364+I3365)/3</f>
        <v>102.77023823096941</v>
      </c>
      <c r="J3366" s="61">
        <v>-302056736.75750703</v>
      </c>
      <c r="K3366" s="61">
        <v>76.773285677641994</v>
      </c>
      <c r="L3366" s="61">
        <v>784.75798051519291</v>
      </c>
      <c r="M3366" s="61">
        <v>28.730748805098251</v>
      </c>
      <c r="N3366" s="60">
        <v>28.936</v>
      </c>
    </row>
    <row r="3367" spans="1:14" hidden="1" x14ac:dyDescent="0.4">
      <c r="A3367" s="67">
        <v>148</v>
      </c>
      <c r="B3367" s="5" t="s">
        <v>229</v>
      </c>
      <c r="C3367" s="5">
        <v>2006</v>
      </c>
      <c r="D3367" s="5" t="s">
        <v>245</v>
      </c>
      <c r="E3367" s="5" t="s">
        <v>256</v>
      </c>
      <c r="F3367" s="60">
        <v>0.99782403024851984</v>
      </c>
      <c r="G3367" s="61">
        <v>21966298</v>
      </c>
      <c r="H3367" s="61">
        <v>13.588647275420968</v>
      </c>
      <c r="I3367" s="61">
        <f>(I3183+I3045+I2930)/3</f>
        <v>100.05336317166966</v>
      </c>
      <c r="J3367" s="61">
        <v>1120970000</v>
      </c>
      <c r="K3367" s="61">
        <v>82.076162656413544</v>
      </c>
      <c r="L3367" s="61">
        <v>867.8359626122699</v>
      </c>
      <c r="M3367" s="61">
        <v>30.174695606140812</v>
      </c>
      <c r="N3367" s="60">
        <v>29.49</v>
      </c>
    </row>
    <row r="3368" spans="1:14" hidden="1" x14ac:dyDescent="0.4">
      <c r="A3368" s="67">
        <v>148</v>
      </c>
      <c r="B3368" s="5" t="s">
        <v>229</v>
      </c>
      <c r="C3368" s="5">
        <v>2007</v>
      </c>
      <c r="D3368" s="5" t="s">
        <v>245</v>
      </c>
      <c r="E3368" s="5" t="s">
        <v>256</v>
      </c>
      <c r="F3368" s="60">
        <v>1.0277658699687273</v>
      </c>
      <c r="G3368" s="61">
        <v>22641538</v>
      </c>
      <c r="H3368" s="61">
        <v>10.888282434850154</v>
      </c>
      <c r="I3368" s="61">
        <f>(I3184+I3046+I2931)/3</f>
        <v>101.6302036974933</v>
      </c>
      <c r="J3368" s="61">
        <v>917300000</v>
      </c>
      <c r="K3368" s="61">
        <v>79.123420587605878</v>
      </c>
      <c r="L3368" s="61">
        <v>956.23047666166769</v>
      </c>
      <c r="M3368" s="61">
        <v>32.65</v>
      </c>
      <c r="N3368" s="60">
        <v>30.050999999999998</v>
      </c>
    </row>
    <row r="3369" spans="1:14" hidden="1" x14ac:dyDescent="0.4">
      <c r="A3369" s="67">
        <v>148</v>
      </c>
      <c r="B3369" s="5" t="s">
        <v>229</v>
      </c>
      <c r="C3369" s="5">
        <v>2008</v>
      </c>
      <c r="D3369" s="5" t="s">
        <v>245</v>
      </c>
      <c r="E3369" s="5" t="s">
        <v>256</v>
      </c>
      <c r="F3369" s="60">
        <v>1.0380297418612472</v>
      </c>
      <c r="G3369" s="61">
        <v>23329004</v>
      </c>
      <c r="H3369" s="61">
        <v>20.37774623576496</v>
      </c>
      <c r="I3369" s="61">
        <f>(I3185+I3047+I2932)/3</f>
        <v>105.72041344848132</v>
      </c>
      <c r="J3369" s="61">
        <v>1554630000</v>
      </c>
      <c r="K3369" s="61">
        <v>81.244718850294021</v>
      </c>
      <c r="L3369" s="61">
        <v>1153.5364221845048</v>
      </c>
      <c r="M3369" s="61">
        <v>31.858823529411762</v>
      </c>
      <c r="N3369" s="60">
        <v>30.619</v>
      </c>
    </row>
    <row r="3370" spans="1:14" hidden="1" x14ac:dyDescent="0.4">
      <c r="A3370" s="67">
        <v>148</v>
      </c>
      <c r="B3370" s="5" t="s">
        <v>229</v>
      </c>
      <c r="C3370" s="5">
        <v>2009</v>
      </c>
      <c r="D3370" s="5" t="s">
        <v>245</v>
      </c>
      <c r="E3370" s="5" t="s">
        <v>256</v>
      </c>
      <c r="F3370" s="60">
        <v>1.1056660186738942</v>
      </c>
      <c r="G3370" s="61">
        <v>24029589</v>
      </c>
      <c r="H3370" s="61">
        <v>-8.7052700202966378</v>
      </c>
      <c r="I3370" s="61">
        <f>(I3186+I3048+I2933)/3</f>
        <v>106.49283066361785</v>
      </c>
      <c r="J3370" s="61">
        <v>129200000</v>
      </c>
      <c r="K3370" s="61">
        <v>68.071391014508393</v>
      </c>
      <c r="L3370" s="61">
        <v>1045.8055779712865</v>
      </c>
      <c r="M3370" s="61">
        <v>33.162830349531113</v>
      </c>
      <c r="N3370" s="60">
        <v>31.193999999999999</v>
      </c>
    </row>
    <row r="3371" spans="1:14" hidden="1" x14ac:dyDescent="0.4">
      <c r="A3371" s="67">
        <v>148</v>
      </c>
      <c r="B3371" s="5" t="s">
        <v>229</v>
      </c>
      <c r="C3371" s="5">
        <v>2010</v>
      </c>
      <c r="D3371" s="5" t="s">
        <v>245</v>
      </c>
      <c r="E3371" s="5" t="s">
        <v>256</v>
      </c>
      <c r="F3371" s="60">
        <v>1.0278029219753388</v>
      </c>
      <c r="G3371" s="61">
        <v>24743946</v>
      </c>
      <c r="H3371" s="61">
        <v>23.616292018244934</v>
      </c>
      <c r="I3371" s="61">
        <v>100</v>
      </c>
      <c r="J3371" s="61">
        <v>188641795.777668</v>
      </c>
      <c r="K3371" s="61">
        <v>64.385636779717842</v>
      </c>
      <c r="L3371" s="61">
        <v>1249.0630852985616</v>
      </c>
      <c r="M3371" s="61">
        <v>36.164506034868126</v>
      </c>
      <c r="N3371" s="60">
        <v>31.776</v>
      </c>
    </row>
    <row r="3372" spans="1:14" hidden="1" x14ac:dyDescent="0.4">
      <c r="A3372" s="67">
        <v>148</v>
      </c>
      <c r="B3372" s="5" t="s">
        <v>229</v>
      </c>
      <c r="C3372" s="5">
        <v>2011</v>
      </c>
      <c r="D3372" s="5" t="s">
        <v>245</v>
      </c>
      <c r="E3372" s="5" t="s">
        <v>256</v>
      </c>
      <c r="F3372" s="60">
        <v>0.90086557299314907</v>
      </c>
      <c r="G3372" s="61">
        <v>25475610</v>
      </c>
      <c r="H3372" s="61">
        <v>18.113666669671559</v>
      </c>
      <c r="I3372" s="61">
        <f>(I3188+I3050+I2935)/3</f>
        <v>98.05669602652614</v>
      </c>
      <c r="J3372" s="61">
        <v>-517842928.47689599</v>
      </c>
      <c r="K3372" s="61">
        <v>63.059457954904254</v>
      </c>
      <c r="L3372" s="61">
        <v>1284.6176353928724</v>
      </c>
      <c r="M3372" s="61">
        <v>35.015608740894905</v>
      </c>
      <c r="N3372" s="60">
        <v>32.363999999999997</v>
      </c>
    </row>
    <row r="3373" spans="1:14" hidden="1" x14ac:dyDescent="0.4">
      <c r="A3373" s="67">
        <v>148</v>
      </c>
      <c r="B3373" s="5" t="s">
        <v>229</v>
      </c>
      <c r="C3373" s="5">
        <v>2012</v>
      </c>
      <c r="D3373" s="5" t="s">
        <v>245</v>
      </c>
      <c r="E3373" s="5" t="s">
        <v>256</v>
      </c>
      <c r="F3373" s="60">
        <v>0.80128843748697487</v>
      </c>
      <c r="G3373" s="61">
        <v>26223391</v>
      </c>
      <c r="H3373" s="61">
        <v>5.8931589225129244</v>
      </c>
      <c r="I3373" s="61">
        <f>(I3189+I3051+I2936)/3</f>
        <v>100.86032999710562</v>
      </c>
      <c r="J3373" s="61">
        <v>-14239188.360192301</v>
      </c>
      <c r="K3373" s="61">
        <v>61.361637182568273</v>
      </c>
      <c r="L3373" s="61">
        <v>1349.9906098944884</v>
      </c>
      <c r="M3373" s="61">
        <v>38.289322617680824</v>
      </c>
      <c r="N3373" s="60">
        <v>32.957999999999998</v>
      </c>
    </row>
    <row r="3374" spans="1:14" hidden="1" x14ac:dyDescent="0.4">
      <c r="A3374" s="67">
        <v>148</v>
      </c>
      <c r="B3374" s="5" t="s">
        <v>229</v>
      </c>
      <c r="C3374" s="5">
        <v>2013</v>
      </c>
      <c r="D3374" s="5" t="s">
        <v>245</v>
      </c>
      <c r="E3374" s="5" t="s">
        <v>256</v>
      </c>
      <c r="F3374" s="60">
        <v>1.0311665408266721</v>
      </c>
      <c r="G3374" s="61">
        <v>26984002</v>
      </c>
      <c r="H3374" s="61">
        <v>9.2089570491507686</v>
      </c>
      <c r="I3374" s="61">
        <f>(I3190+I3052+I2937)/3</f>
        <v>119.34666772504211</v>
      </c>
      <c r="J3374" s="61">
        <v>-133570895.62563901</v>
      </c>
      <c r="K3374" s="61">
        <v>52.511878136708887</v>
      </c>
      <c r="L3374" s="61">
        <v>1497.747941027304</v>
      </c>
      <c r="M3374" s="61">
        <v>31.993299832495815</v>
      </c>
      <c r="N3374" s="60">
        <v>33.558999999999997</v>
      </c>
    </row>
    <row r="3375" spans="1:14" hidden="1" x14ac:dyDescent="0.4">
      <c r="A3375" s="67">
        <v>148</v>
      </c>
      <c r="B3375" s="5" t="s">
        <v>229</v>
      </c>
      <c r="C3375" s="5">
        <v>2014</v>
      </c>
      <c r="D3375" s="5" t="s">
        <v>245</v>
      </c>
      <c r="E3375" s="5" t="s">
        <v>256</v>
      </c>
      <c r="F3375" s="60">
        <v>0.98834718922114639</v>
      </c>
      <c r="G3375" s="61">
        <v>27753304</v>
      </c>
      <c r="H3375" s="61">
        <v>7.1633242200279454</v>
      </c>
      <c r="I3375" s="61">
        <f>(I3053+I3191+I2938)/3</f>
        <v>157153.09615636725</v>
      </c>
      <c r="J3375" s="61">
        <v>-233104668.58081499</v>
      </c>
      <c r="K3375" s="61">
        <v>49.8371712544022</v>
      </c>
      <c r="L3375" s="61">
        <v>1557.6014056318193</v>
      </c>
      <c r="M3375" s="61">
        <v>31.490159325210872</v>
      </c>
      <c r="N3375" s="60">
        <v>34.164999999999999</v>
      </c>
    </row>
    <row r="3376" spans="1:14" hidden="1" x14ac:dyDescent="0.4">
      <c r="A3376" s="67">
        <v>148</v>
      </c>
      <c r="B3376" s="5" t="s">
        <v>229</v>
      </c>
      <c r="C3376" s="5">
        <v>2015</v>
      </c>
      <c r="D3376" s="5" t="s">
        <v>245</v>
      </c>
      <c r="E3376" s="5" t="s">
        <v>256</v>
      </c>
      <c r="F3376" s="60">
        <v>0.47523990020530188</v>
      </c>
      <c r="G3376" s="61">
        <v>28516545</v>
      </c>
      <c r="H3376" s="61">
        <v>46.476251225577812</v>
      </c>
      <c r="I3376" s="61">
        <f>(I3192+I2939+I3054)/3</f>
        <v>102.5553687438442</v>
      </c>
      <c r="J3376" s="61">
        <v>-15444808.354550799</v>
      </c>
      <c r="K3376" s="61">
        <v>31.637537629292016</v>
      </c>
      <c r="L3376" s="61">
        <v>1488.4162693001663</v>
      </c>
      <c r="M3376" s="61">
        <f>(M3054+M3192+M2939)/3</f>
        <v>24.570228758060278</v>
      </c>
      <c r="N3376" s="60">
        <v>34.777000000000001</v>
      </c>
    </row>
    <row r="3377" spans="1:14" hidden="1" x14ac:dyDescent="0.4">
      <c r="A3377" s="67">
        <v>148</v>
      </c>
      <c r="B3377" s="5" t="s">
        <v>229</v>
      </c>
      <c r="C3377" s="5">
        <v>2016</v>
      </c>
      <c r="D3377" s="5" t="s">
        <v>245</v>
      </c>
      <c r="E3377" s="5" t="s">
        <v>256</v>
      </c>
      <c r="F3377" s="60">
        <v>0.34280246342812987</v>
      </c>
      <c r="G3377" s="61">
        <v>29274002</v>
      </c>
      <c r="H3377" s="61">
        <v>0.13441084426098371</v>
      </c>
      <c r="I3377" s="61">
        <f>(I3193+I3055+I2940)/3</f>
        <v>99.590119498622357</v>
      </c>
      <c r="J3377" s="61">
        <v>-561000000</v>
      </c>
      <c r="K3377" s="61">
        <v>32.646270804184006</v>
      </c>
      <c r="L3377" s="61">
        <v>1069.8169981407821</v>
      </c>
      <c r="M3377" s="61">
        <f>(M3193+M3055+M2940)/3</f>
        <v>25.356712071795272</v>
      </c>
      <c r="N3377" s="60">
        <v>35.393999999999998</v>
      </c>
    </row>
    <row r="3378" spans="1:14" hidden="1" x14ac:dyDescent="0.4">
      <c r="A3378" s="67">
        <v>148</v>
      </c>
      <c r="B3378" s="5" t="s">
        <v>229</v>
      </c>
      <c r="C3378" s="5">
        <v>2017</v>
      </c>
      <c r="D3378" s="5" t="s">
        <v>245</v>
      </c>
      <c r="E3378" s="5" t="s">
        <v>256</v>
      </c>
      <c r="F3378" s="60">
        <v>0.32237046673398284</v>
      </c>
      <c r="G3378" s="61">
        <v>30034389</v>
      </c>
      <c r="H3378" s="61">
        <v>18.553566165207599</v>
      </c>
      <c r="I3378" s="61">
        <f>(I3375+I3376+I3377)/3</f>
        <v>52451.747214869909</v>
      </c>
      <c r="J3378" s="61">
        <v>-269850000</v>
      </c>
      <c r="K3378" s="61">
        <v>44.952432917249652</v>
      </c>
      <c r="L3378" s="61">
        <v>893.71649373532739</v>
      </c>
      <c r="M3378" s="61">
        <f>(M3375+M3377+M3376)/3</f>
        <v>27.139033385022142</v>
      </c>
      <c r="N3378" s="60">
        <v>36.015999999999998</v>
      </c>
    </row>
    <row r="3379" spans="1:14" hidden="1" x14ac:dyDescent="0.4">
      <c r="A3379" s="67">
        <v>148</v>
      </c>
      <c r="B3379" s="5" t="s">
        <v>229</v>
      </c>
      <c r="C3379" s="5">
        <v>2018</v>
      </c>
      <c r="D3379" s="5" t="s">
        <v>245</v>
      </c>
      <c r="E3379" s="5" t="s">
        <v>256</v>
      </c>
      <c r="F3379" s="60">
        <v>0.36861354015114978</v>
      </c>
      <c r="G3379" s="61">
        <v>30790513</v>
      </c>
      <c r="H3379" s="61">
        <v>14.853664766183059</v>
      </c>
      <c r="I3379" s="61">
        <f>(I3195+I3057+I2942)/3</f>
        <v>94.370824009221678</v>
      </c>
      <c r="J3379" s="61">
        <v>-282098333.30000001</v>
      </c>
      <c r="K3379" s="61">
        <v>58.902278611164718</v>
      </c>
      <c r="L3379" s="61">
        <v>701.71486860204152</v>
      </c>
      <c r="M3379" s="61">
        <f>(M3376+M3377+M3378)/3</f>
        <v>25.688658071625898</v>
      </c>
      <c r="N3379" s="60">
        <v>36.642000000000003</v>
      </c>
    </row>
    <row r="3380" spans="1:14" hidden="1" x14ac:dyDescent="0.4">
      <c r="A3380" s="67">
        <v>148</v>
      </c>
      <c r="B3380" s="5" t="s">
        <v>229</v>
      </c>
      <c r="C3380" s="5">
        <v>2019</v>
      </c>
      <c r="D3380" s="5" t="s">
        <v>245</v>
      </c>
      <c r="E3380" s="5" t="s">
        <v>256</v>
      </c>
      <c r="F3380" s="60">
        <v>0.3548644769113819</v>
      </c>
      <c r="G3380" s="61">
        <v>31546691</v>
      </c>
      <c r="H3380" s="61">
        <f>(H3196+H3058+H2943)/3</f>
        <v>7.6146475246991985</v>
      </c>
      <c r="I3380" s="61">
        <f>(I3196+I3058+I2943)/3</f>
        <v>96.460828697548308</v>
      </c>
      <c r="J3380" s="61">
        <v>-370982777.69999999</v>
      </c>
      <c r="K3380" s="61">
        <f>(K3196+K3058+K2943)/3</f>
        <v>45.900899707778457</v>
      </c>
      <c r="L3380" s="61">
        <v>693.81650402619766</v>
      </c>
      <c r="M3380" s="61">
        <f>(M3196+M3058+M2943)/3</f>
        <v>28.94910808556148</v>
      </c>
      <c r="N3380" s="60">
        <v>37.273000000000003</v>
      </c>
    </row>
    <row r="3381" spans="1:14" hidden="1" x14ac:dyDescent="0.4">
      <c r="A3381" s="67">
        <v>148</v>
      </c>
      <c r="B3381" s="5" t="s">
        <v>229</v>
      </c>
      <c r="C3381" s="5">
        <v>2020</v>
      </c>
      <c r="D3381" s="5" t="s">
        <v>245</v>
      </c>
      <c r="E3381" s="5" t="s">
        <v>256</v>
      </c>
      <c r="F3381" s="60">
        <v>0.30851461430825622</v>
      </c>
      <c r="G3381" s="61">
        <v>32284046</v>
      </c>
      <c r="H3381" s="61">
        <f>(H3197+H3059+H2944)/3</f>
        <v>18.172514975941301</v>
      </c>
      <c r="I3381" s="61">
        <f>(I3197+I3059+I2944)/3</f>
        <v>98.823028960944825</v>
      </c>
      <c r="J3381" s="61">
        <f>(J3197+J2944+J3059)/3</f>
        <v>518363946.86143303</v>
      </c>
      <c r="K3381" s="61">
        <f>(K3197+K3059+K2944)/3</f>
        <v>46.822668655431414</v>
      </c>
      <c r="L3381" s="61">
        <v>578.51201046332346</v>
      </c>
      <c r="M3381" s="61">
        <f>(M3197+M3059+M2944)/3</f>
        <v>25.679642725460017</v>
      </c>
      <c r="N3381" s="60">
        <v>37.908000000000001</v>
      </c>
    </row>
    <row r="3382" spans="1:14" hidden="1" x14ac:dyDescent="0.4">
      <c r="A3382" s="67">
        <v>148</v>
      </c>
      <c r="B3382" s="5" t="s">
        <v>229</v>
      </c>
      <c r="C3382" s="5">
        <v>2021</v>
      </c>
      <c r="D3382" s="5" t="s">
        <v>245</v>
      </c>
      <c r="E3382" s="5" t="s">
        <v>256</v>
      </c>
      <c r="F3382" s="60">
        <f>(F3379+F3380+F3381)/3</f>
        <v>0.34399754379026265</v>
      </c>
      <c r="G3382" s="61">
        <v>32981641</v>
      </c>
      <c r="H3382" s="61">
        <f>(H3198+H3060+H2945)/3</f>
        <v>17.783194347412504</v>
      </c>
      <c r="I3382" s="61">
        <f>(I3198+I3060+I2945)/3</f>
        <v>99.212413172737953</v>
      </c>
      <c r="J3382" s="61">
        <f>(J3198+J3060+J2945)/3</f>
        <v>636380656.29675019</v>
      </c>
      <c r="K3382" s="61">
        <f>(K3198+K3060+K2945)/3</f>
        <v>64.551484228036202</v>
      </c>
      <c r="L3382" s="61">
        <v>543.63753761920827</v>
      </c>
      <c r="M3382" s="61">
        <f>(M3198+M2945+M3060)/3</f>
        <v>25.540097507850593</v>
      </c>
      <c r="N3382" s="60">
        <v>38.545999999999999</v>
      </c>
    </row>
    <row r="3383" spans="1:14" hidden="1" x14ac:dyDescent="0.4">
      <c r="A3383" s="67">
        <v>148</v>
      </c>
      <c r="B3383" s="5" t="s">
        <v>229</v>
      </c>
      <c r="C3383" s="5">
        <v>2022</v>
      </c>
      <c r="D3383" s="5" t="s">
        <v>245</v>
      </c>
      <c r="E3383" s="5" t="s">
        <v>256</v>
      </c>
      <c r="F3383" s="60">
        <f>(F3380+F3381+F3382)/3</f>
        <v>0.33579221166996692</v>
      </c>
      <c r="G3383" s="61">
        <v>33696614</v>
      </c>
      <c r="H3383" s="61">
        <f>(H3199+H3061+H2946)/3</f>
        <v>18.173837797784241</v>
      </c>
      <c r="I3383" s="61">
        <f>(I3199+I3061+I2946)/3</f>
        <v>100.15444262680488</v>
      </c>
      <c r="J3383" s="61">
        <f>(J3199+J3061+J2946)/3</f>
        <v>1056556901.0745378</v>
      </c>
      <c r="K3383" s="61">
        <f>(K3199+K3061+K2946)/3</f>
        <v>49.848879997325803</v>
      </c>
      <c r="L3383" s="61">
        <v>650.27221843476559</v>
      </c>
      <c r="M3383" s="61">
        <f>(M3199+M3061+M2946)/3</f>
        <v>25.606216765118148</v>
      </c>
      <c r="N3383" s="60">
        <v>39.188000000000002</v>
      </c>
    </row>
    <row r="3384" spans="1:14" hidden="1" x14ac:dyDescent="0.4">
      <c r="A3384" s="36">
        <v>149</v>
      </c>
      <c r="B3384" s="5" t="s">
        <v>230</v>
      </c>
      <c r="C3384" s="5">
        <v>2000</v>
      </c>
      <c r="D3384" s="5" t="s">
        <v>250</v>
      </c>
      <c r="E3384" s="5" t="s">
        <v>247</v>
      </c>
      <c r="F3384" s="60">
        <v>0.18270904373370259</v>
      </c>
      <c r="G3384" s="61">
        <v>9891136</v>
      </c>
      <c r="H3384" s="61">
        <v>32.613870511728805</v>
      </c>
      <c r="I3384" s="61">
        <v>59.770370955745101</v>
      </c>
      <c r="J3384" s="61">
        <v>121700000</v>
      </c>
      <c r="K3384" s="61">
        <v>60.387468988496465</v>
      </c>
      <c r="L3384" s="61">
        <v>364.02614537037374</v>
      </c>
      <c r="M3384" s="61">
        <v>4.8484848484848495</v>
      </c>
      <c r="N3384" s="60">
        <v>34.802</v>
      </c>
    </row>
    <row r="3385" spans="1:14" hidden="1" x14ac:dyDescent="0.4">
      <c r="A3385" s="36">
        <v>149</v>
      </c>
      <c r="B3385" s="5" t="s">
        <v>230</v>
      </c>
      <c r="C3385" s="5">
        <v>2001</v>
      </c>
      <c r="D3385" s="5" t="s">
        <v>250</v>
      </c>
      <c r="E3385" s="5" t="s">
        <v>247</v>
      </c>
      <c r="F3385" s="60">
        <v>0.1800712796866237</v>
      </c>
      <c r="G3385" s="61">
        <v>10191964</v>
      </c>
      <c r="H3385" s="61">
        <v>25.331258462241408</v>
      </c>
      <c r="I3385" s="61">
        <v>68.358502775660298</v>
      </c>
      <c r="J3385" s="61">
        <v>145000000</v>
      </c>
      <c r="K3385" s="61">
        <v>64.668282708978992</v>
      </c>
      <c r="L3385" s="61">
        <v>401.73231589262173</v>
      </c>
      <c r="M3385" s="61">
        <v>5.1428571428571423</v>
      </c>
      <c r="N3385" s="60">
        <v>35.002000000000002</v>
      </c>
    </row>
    <row r="3386" spans="1:14" hidden="1" x14ac:dyDescent="0.4">
      <c r="A3386" s="36">
        <v>149</v>
      </c>
      <c r="B3386" s="5" t="s">
        <v>230</v>
      </c>
      <c r="C3386" s="5">
        <v>2002</v>
      </c>
      <c r="D3386" s="5" t="s">
        <v>250</v>
      </c>
      <c r="E3386" s="5" t="s">
        <v>247</v>
      </c>
      <c r="F3386" s="60">
        <v>0.18299354776331916</v>
      </c>
      <c r="G3386" s="61">
        <v>10508294</v>
      </c>
      <c r="H3386" s="61">
        <v>19.390923266941002</v>
      </c>
      <c r="I3386" s="61">
        <v>69.9832482133599</v>
      </c>
      <c r="J3386" s="61">
        <v>298390000</v>
      </c>
      <c r="K3386" s="61">
        <v>64.916496999064819</v>
      </c>
      <c r="L3386" s="61">
        <v>399.09907787375607</v>
      </c>
      <c r="M3386" s="61">
        <v>5.4644808743169397</v>
      </c>
      <c r="N3386" s="60">
        <v>35.475000000000001</v>
      </c>
    </row>
    <row r="3387" spans="1:14" hidden="1" x14ac:dyDescent="0.4">
      <c r="A3387" s="36">
        <v>149</v>
      </c>
      <c r="B3387" s="5" t="s">
        <v>230</v>
      </c>
      <c r="C3387" s="5">
        <v>2003</v>
      </c>
      <c r="D3387" s="5" t="s">
        <v>250</v>
      </c>
      <c r="E3387" s="5" t="s">
        <v>247</v>
      </c>
      <c r="F3387" s="60">
        <v>0.1923053323716529</v>
      </c>
      <c r="G3387" s="61">
        <v>10837973</v>
      </c>
      <c r="H3387" s="61">
        <v>17.607723683992276</v>
      </c>
      <c r="I3387" s="61">
        <v>61.944086903849602</v>
      </c>
      <c r="J3387" s="61">
        <v>347000000</v>
      </c>
      <c r="K3387" s="61">
        <v>62.312844675762882</v>
      </c>
      <c r="L3387" s="61">
        <v>452.28658200749976</v>
      </c>
      <c r="M3387" s="61">
        <v>5.1546391752577323</v>
      </c>
      <c r="N3387" s="60">
        <v>35.951000000000001</v>
      </c>
    </row>
    <row r="3388" spans="1:14" hidden="1" x14ac:dyDescent="0.4">
      <c r="A3388" s="36">
        <v>149</v>
      </c>
      <c r="B3388" s="5" t="s">
        <v>230</v>
      </c>
      <c r="C3388" s="5">
        <v>2004</v>
      </c>
      <c r="D3388" s="5" t="s">
        <v>250</v>
      </c>
      <c r="E3388" s="5" t="s">
        <v>247</v>
      </c>
      <c r="F3388" s="60">
        <v>0.18825460044833589</v>
      </c>
      <c r="G3388" s="61">
        <v>11188040</v>
      </c>
      <c r="H3388" s="61">
        <v>19.716823205593784</v>
      </c>
      <c r="I3388" s="61">
        <v>65.133165750754998</v>
      </c>
      <c r="J3388" s="61">
        <v>364040000</v>
      </c>
      <c r="K3388" s="61">
        <v>70.813074931772164</v>
      </c>
      <c r="L3388" s="61">
        <v>556.05005161363522</v>
      </c>
      <c r="M3388" s="61">
        <v>5.1282051282051286</v>
      </c>
      <c r="N3388" s="60">
        <v>36.43</v>
      </c>
    </row>
    <row r="3389" spans="1:14" hidden="1" x14ac:dyDescent="0.4">
      <c r="A3389" s="36">
        <v>149</v>
      </c>
      <c r="B3389" s="5" t="s">
        <v>230</v>
      </c>
      <c r="C3389" s="5">
        <v>2005</v>
      </c>
      <c r="D3389" s="5" t="s">
        <v>250</v>
      </c>
      <c r="E3389" s="5" t="s">
        <v>247</v>
      </c>
      <c r="F3389" s="60">
        <v>0.19828151980956119</v>
      </c>
      <c r="G3389" s="61">
        <v>11564870</v>
      </c>
      <c r="H3389" s="61">
        <v>16.650199072887247</v>
      </c>
      <c r="I3389" s="61">
        <v>80.415102724526605</v>
      </c>
      <c r="J3389" s="61">
        <v>356940000</v>
      </c>
      <c r="K3389" s="61">
        <v>62.200282191364032</v>
      </c>
      <c r="L3389" s="61">
        <v>720.44650472938918</v>
      </c>
      <c r="M3389" s="61">
        <v>4.716981132075472</v>
      </c>
      <c r="N3389" s="60">
        <v>36.911000000000001</v>
      </c>
    </row>
    <row r="3390" spans="1:14" hidden="1" x14ac:dyDescent="0.4">
      <c r="A3390" s="36">
        <v>149</v>
      </c>
      <c r="B3390" s="5" t="s">
        <v>230</v>
      </c>
      <c r="C3390" s="5">
        <v>2006</v>
      </c>
      <c r="D3390" s="5" t="s">
        <v>250</v>
      </c>
      <c r="E3390" s="5" t="s">
        <v>247</v>
      </c>
      <c r="F3390" s="60">
        <v>0.18188930488381344</v>
      </c>
      <c r="G3390" s="61">
        <v>11971567</v>
      </c>
      <c r="H3390" s="61">
        <v>14.542252675954344</v>
      </c>
      <c r="I3390" s="61">
        <v>105.623243123865</v>
      </c>
      <c r="J3390" s="61">
        <v>615790000</v>
      </c>
      <c r="K3390" s="61">
        <v>57.856818873902668</v>
      </c>
      <c r="L3390" s="61">
        <v>1065.5964168501228</v>
      </c>
      <c r="M3390" s="61">
        <v>3.5714285714285721</v>
      </c>
      <c r="N3390" s="60">
        <v>37.395000000000003</v>
      </c>
    </row>
    <row r="3391" spans="1:14" hidden="1" x14ac:dyDescent="0.4">
      <c r="A3391" s="36">
        <v>149</v>
      </c>
      <c r="B3391" s="5" t="s">
        <v>230</v>
      </c>
      <c r="C3391" s="5">
        <v>2007</v>
      </c>
      <c r="D3391" s="5" t="s">
        <v>250</v>
      </c>
      <c r="E3391" s="5" t="s">
        <v>247</v>
      </c>
      <c r="F3391" s="60">
        <v>0.15977974004829676</v>
      </c>
      <c r="G3391" s="61">
        <v>12402073</v>
      </c>
      <c r="H3391" s="61">
        <v>12.970210733581695</v>
      </c>
      <c r="I3391" s="61">
        <v>97.619402506401698</v>
      </c>
      <c r="J3391" s="61">
        <v>1323900000</v>
      </c>
      <c r="K3391" s="61">
        <v>65.771458690906783</v>
      </c>
      <c r="L3391" s="61">
        <v>1133.4361583152133</v>
      </c>
      <c r="M3391" s="61">
        <v>3.007518796992481</v>
      </c>
      <c r="N3391" s="60">
        <v>37.881</v>
      </c>
    </row>
    <row r="3392" spans="1:14" hidden="1" x14ac:dyDescent="0.4">
      <c r="A3392" s="36">
        <v>149</v>
      </c>
      <c r="B3392" s="5" t="s">
        <v>230</v>
      </c>
      <c r="C3392" s="5">
        <v>2008</v>
      </c>
      <c r="D3392" s="5" t="s">
        <v>250</v>
      </c>
      <c r="E3392" s="5" t="s">
        <v>247</v>
      </c>
      <c r="F3392" s="60">
        <v>0.17006969441917144</v>
      </c>
      <c r="G3392" s="61">
        <v>12852966</v>
      </c>
      <c r="H3392" s="61">
        <v>10.640244817069402</v>
      </c>
      <c r="I3392" s="61">
        <v>112.58882087663299</v>
      </c>
      <c r="J3392" s="61">
        <v>938620000</v>
      </c>
      <c r="K3392" s="61">
        <v>59.454889120587438</v>
      </c>
      <c r="L3392" s="61">
        <v>1393.5194909801205</v>
      </c>
      <c r="M3392" s="61">
        <v>3.9735099337748347</v>
      </c>
      <c r="N3392" s="60">
        <v>38.371000000000002</v>
      </c>
    </row>
    <row r="3393" spans="1:14" hidden="1" x14ac:dyDescent="0.4">
      <c r="A3393" s="36">
        <v>149</v>
      </c>
      <c r="B3393" s="5" t="s">
        <v>230</v>
      </c>
      <c r="C3393" s="5">
        <v>2009</v>
      </c>
      <c r="D3393" s="5" t="s">
        <v>250</v>
      </c>
      <c r="E3393" s="5" t="s">
        <v>247</v>
      </c>
      <c r="F3393" s="60">
        <v>0.18660337629570975</v>
      </c>
      <c r="G3393" s="61">
        <v>13318087</v>
      </c>
      <c r="H3393" s="61">
        <v>5.559685660255866</v>
      </c>
      <c r="I3393" s="61">
        <v>95.616848528422807</v>
      </c>
      <c r="J3393" s="61">
        <v>694800000</v>
      </c>
      <c r="K3393" s="61">
        <v>56.121380955516486</v>
      </c>
      <c r="L3393" s="61">
        <v>1150.9417459097176</v>
      </c>
      <c r="M3393" s="61">
        <v>3.1847133757961785</v>
      </c>
      <c r="N3393" s="60">
        <v>38.860999999999997</v>
      </c>
    </row>
    <row r="3394" spans="1:14" hidden="1" x14ac:dyDescent="0.4">
      <c r="A3394" s="36">
        <v>149</v>
      </c>
      <c r="B3394" s="5" t="s">
        <v>230</v>
      </c>
      <c r="C3394" s="5">
        <v>2010</v>
      </c>
      <c r="D3394" s="5" t="s">
        <v>250</v>
      </c>
      <c r="E3394" s="5" t="s">
        <v>247</v>
      </c>
      <c r="F3394" s="60">
        <v>0.19263946004977059</v>
      </c>
      <c r="G3394" s="61">
        <v>13792086</v>
      </c>
      <c r="H3394" s="61">
        <v>13.950913193451896</v>
      </c>
      <c r="I3394" s="61">
        <v>100</v>
      </c>
      <c r="J3394" s="61">
        <v>1729300000</v>
      </c>
      <c r="K3394" s="61">
        <v>67.900919029971917</v>
      </c>
      <c r="L3394" s="61">
        <v>1469.3614500268363</v>
      </c>
      <c r="M3394" s="61">
        <v>4.2682926829268295</v>
      </c>
      <c r="N3394" s="60">
        <v>39.354999999999997</v>
      </c>
    </row>
    <row r="3395" spans="1:14" hidden="1" x14ac:dyDescent="0.4">
      <c r="A3395" s="36">
        <v>149</v>
      </c>
      <c r="B3395" s="5" t="s">
        <v>230</v>
      </c>
      <c r="C3395" s="5">
        <v>2011</v>
      </c>
      <c r="D3395" s="5" t="s">
        <v>250</v>
      </c>
      <c r="E3395" s="5" t="s">
        <v>247</v>
      </c>
      <c r="F3395" s="60">
        <v>0.21384689299888529</v>
      </c>
      <c r="G3395" s="61">
        <v>14265814</v>
      </c>
      <c r="H3395" s="61">
        <v>11.11230727145751</v>
      </c>
      <c r="I3395" s="61">
        <v>97.155439133292504</v>
      </c>
      <c r="J3395" s="61">
        <v>1108500000</v>
      </c>
      <c r="K3395" s="61">
        <v>76.214728258710082</v>
      </c>
      <c r="L3395" s="61">
        <v>1644.4568305445168</v>
      </c>
      <c r="M3395" s="61">
        <v>3.0303030303030303</v>
      </c>
      <c r="N3395" s="60">
        <v>39.850999999999999</v>
      </c>
    </row>
    <row r="3396" spans="1:14" hidden="1" x14ac:dyDescent="0.4">
      <c r="A3396" s="36">
        <v>149</v>
      </c>
      <c r="B3396" s="5" t="s">
        <v>230</v>
      </c>
      <c r="C3396" s="5">
        <v>2012</v>
      </c>
      <c r="D3396" s="5" t="s">
        <v>250</v>
      </c>
      <c r="E3396" s="5" t="s">
        <v>247</v>
      </c>
      <c r="F3396" s="60">
        <v>0.27333967325657876</v>
      </c>
      <c r="G3396" s="61">
        <v>14744658</v>
      </c>
      <c r="H3396" s="61">
        <v>6.9920162811540507</v>
      </c>
      <c r="I3396" s="61">
        <v>99.7119726657276</v>
      </c>
      <c r="J3396" s="61">
        <v>1731500000</v>
      </c>
      <c r="K3396" s="61">
        <v>79.100704496605573</v>
      </c>
      <c r="L3396" s="61">
        <v>1729.6474709705731</v>
      </c>
      <c r="M3396" s="61">
        <v>2.5735294117647061</v>
      </c>
      <c r="N3396" s="60">
        <v>40.353999999999999</v>
      </c>
    </row>
    <row r="3397" spans="1:14" hidden="1" x14ac:dyDescent="0.4">
      <c r="A3397" s="36">
        <v>149</v>
      </c>
      <c r="B3397" s="5" t="s">
        <v>230</v>
      </c>
      <c r="C3397" s="5">
        <v>2013</v>
      </c>
      <c r="D3397" s="5" t="s">
        <v>250</v>
      </c>
      <c r="E3397" s="5" t="s">
        <v>247</v>
      </c>
      <c r="F3397" s="60">
        <v>0.27821507562598069</v>
      </c>
      <c r="G3397" s="61">
        <v>15234976</v>
      </c>
      <c r="H3397" s="61">
        <v>9.7312100088254141</v>
      </c>
      <c r="I3397" s="61">
        <v>103.027450435826</v>
      </c>
      <c r="J3397" s="61">
        <v>2099800000</v>
      </c>
      <c r="K3397" s="61">
        <v>80.456020247008212</v>
      </c>
      <c r="L3397" s="61">
        <v>1840.320553357893</v>
      </c>
      <c r="M3397" s="61">
        <v>2.4561403508771931</v>
      </c>
      <c r="N3397" s="60">
        <v>40.865000000000002</v>
      </c>
    </row>
    <row r="3398" spans="1:14" hidden="1" x14ac:dyDescent="0.4">
      <c r="A3398" s="36">
        <v>149</v>
      </c>
      <c r="B3398" s="5" t="s">
        <v>230</v>
      </c>
      <c r="C3398" s="5">
        <v>2014</v>
      </c>
      <c r="D3398" s="5" t="s">
        <v>250</v>
      </c>
      <c r="E3398" s="5" t="s">
        <v>247</v>
      </c>
      <c r="F3398" s="60">
        <v>0.29775458350481543</v>
      </c>
      <c r="G3398" s="61">
        <v>15737793</v>
      </c>
      <c r="H3398" s="61">
        <v>5.435781984233472</v>
      </c>
      <c r="I3398" s="61">
        <v>98.430933268906401</v>
      </c>
      <c r="J3398" s="61">
        <v>1507800000</v>
      </c>
      <c r="K3398" s="61">
        <v>76.193663088959795</v>
      </c>
      <c r="L3398" s="61">
        <v>1724.5762196823189</v>
      </c>
      <c r="M3398" s="61">
        <v>9.7178683385579951</v>
      </c>
      <c r="N3398" s="60">
        <v>41.381999999999998</v>
      </c>
    </row>
    <row r="3399" spans="1:14" hidden="1" x14ac:dyDescent="0.4">
      <c r="A3399" s="36">
        <v>149</v>
      </c>
      <c r="B3399" s="5" t="s">
        <v>230</v>
      </c>
      <c r="C3399" s="5">
        <v>2015</v>
      </c>
      <c r="D3399" s="5" t="s">
        <v>250</v>
      </c>
      <c r="E3399" s="5" t="s">
        <v>247</v>
      </c>
      <c r="F3399" s="60">
        <v>0.30505476596527747</v>
      </c>
      <c r="G3399" s="61">
        <v>16248230</v>
      </c>
      <c r="H3399" s="61">
        <v>6.6592921135734287</v>
      </c>
      <c r="I3399" s="61">
        <v>86.743892964852805</v>
      </c>
      <c r="J3399" s="61">
        <v>1582666666.6666701</v>
      </c>
      <c r="K3399" s="61">
        <v>79.865416809811265</v>
      </c>
      <c r="L3399" s="61">
        <v>1307.9096491603236</v>
      </c>
      <c r="M3399" s="61">
        <f>(M3307+M3284+M3353)/3</f>
        <v>39.872238429353736</v>
      </c>
      <c r="N3399" s="60">
        <v>41.906999999999996</v>
      </c>
    </row>
    <row r="3400" spans="1:14" hidden="1" x14ac:dyDescent="0.4">
      <c r="A3400" s="36">
        <v>149</v>
      </c>
      <c r="B3400" s="5" t="s">
        <v>230</v>
      </c>
      <c r="C3400" s="5">
        <v>2016</v>
      </c>
      <c r="D3400" s="5" t="s">
        <v>250</v>
      </c>
      <c r="E3400" s="5" t="s">
        <v>247</v>
      </c>
      <c r="F3400" s="60">
        <v>0.31699521480536369</v>
      </c>
      <c r="G3400" s="61">
        <v>16767761</v>
      </c>
      <c r="H3400" s="61">
        <v>13.552484694700141</v>
      </c>
      <c r="I3400" s="61">
        <v>85.665664881904306</v>
      </c>
      <c r="J3400" s="61">
        <v>662813935.42047203</v>
      </c>
      <c r="K3400" s="61">
        <v>73.958561254615958</v>
      </c>
      <c r="L3400" s="61">
        <v>1249.9231434840551</v>
      </c>
      <c r="M3400" s="61">
        <f>(M3285+M3308+M3354)/3</f>
        <v>39.675974443560129</v>
      </c>
      <c r="N3400" s="60">
        <v>42.438000000000002</v>
      </c>
    </row>
    <row r="3401" spans="1:14" hidden="1" x14ac:dyDescent="0.4">
      <c r="A3401" s="36">
        <v>149</v>
      </c>
      <c r="B3401" s="5" t="s">
        <v>230</v>
      </c>
      <c r="C3401" s="5">
        <v>2017</v>
      </c>
      <c r="D3401" s="5" t="s">
        <v>250</v>
      </c>
      <c r="E3401" s="5" t="s">
        <v>247</v>
      </c>
      <c r="F3401" s="60">
        <v>0.39372636945173134</v>
      </c>
      <c r="G3401" s="61">
        <v>17298054</v>
      </c>
      <c r="H3401" s="61">
        <v>10.095729868345842</v>
      </c>
      <c r="I3401" s="61">
        <v>94.2218305485126</v>
      </c>
      <c r="J3401" s="61">
        <v>1107519804.84533</v>
      </c>
      <c r="K3401" s="61">
        <v>71.585694654256613</v>
      </c>
      <c r="L3401" s="61">
        <v>1495.752138410211</v>
      </c>
      <c r="M3401" s="61">
        <f>(M3286+M3309+M3355)/3</f>
        <v>39.450697531828872</v>
      </c>
      <c r="N3401" s="60">
        <v>42.975999999999999</v>
      </c>
    </row>
    <row r="3402" spans="1:14" hidden="1" x14ac:dyDescent="0.4">
      <c r="A3402" s="36">
        <v>149</v>
      </c>
      <c r="B3402" s="5" t="s">
        <v>230</v>
      </c>
      <c r="C3402" s="5">
        <v>2018</v>
      </c>
      <c r="D3402" s="5" t="s">
        <v>250</v>
      </c>
      <c r="E3402" s="5" t="s">
        <v>247</v>
      </c>
      <c r="F3402" s="60">
        <v>0.44052742411047208</v>
      </c>
      <c r="G3402" s="61">
        <v>17835893</v>
      </c>
      <c r="H3402" s="61">
        <v>7.4115709484325691</v>
      </c>
      <c r="I3402" s="61">
        <v>88.530708555721304</v>
      </c>
      <c r="J3402" s="61">
        <v>408438491.70233601</v>
      </c>
      <c r="K3402" s="61">
        <v>74.88836952746648</v>
      </c>
      <c r="L3402" s="61">
        <v>1475.1998833853477</v>
      </c>
      <c r="M3402" s="61">
        <f>(M3287+M3310+M3356)/3</f>
        <v>39.221619754866417</v>
      </c>
      <c r="N3402" s="60">
        <v>43.521000000000001</v>
      </c>
    </row>
    <row r="3403" spans="1:14" hidden="1" x14ac:dyDescent="0.4">
      <c r="A3403" s="36">
        <v>149</v>
      </c>
      <c r="B3403" s="5" t="s">
        <v>230</v>
      </c>
      <c r="C3403" s="5">
        <v>2019</v>
      </c>
      <c r="D3403" s="5" t="s">
        <v>250</v>
      </c>
      <c r="E3403" s="5" t="s">
        <v>247</v>
      </c>
      <c r="F3403" s="60">
        <v>0.41433636352310116</v>
      </c>
      <c r="G3403" s="61">
        <v>18380477</v>
      </c>
      <c r="H3403" s="61">
        <v>7.6334704807674285</v>
      </c>
      <c r="I3403" s="61">
        <v>79.799952344013207</v>
      </c>
      <c r="J3403" s="61">
        <v>547967909.61240196</v>
      </c>
      <c r="K3403" s="61">
        <v>68.791204936095994</v>
      </c>
      <c r="L3403" s="61">
        <v>1268.1209405624106</v>
      </c>
      <c r="M3403" s="61">
        <f>(M3288+M3357+M3311)/3</f>
        <v>39.026981049039684</v>
      </c>
      <c r="N3403" s="60">
        <v>44.072000000000003</v>
      </c>
    </row>
    <row r="3404" spans="1:14" hidden="1" x14ac:dyDescent="0.4">
      <c r="A3404" s="36">
        <v>149</v>
      </c>
      <c r="B3404" s="5" t="s">
        <v>230</v>
      </c>
      <c r="C3404" s="5">
        <v>2020</v>
      </c>
      <c r="D3404" s="5" t="s">
        <v>250</v>
      </c>
      <c r="E3404" s="5" t="s">
        <v>247</v>
      </c>
      <c r="F3404" s="60">
        <v>0.40190271250386012</v>
      </c>
      <c r="G3404" s="61">
        <v>18927715</v>
      </c>
      <c r="H3404" s="61">
        <v>13.743502162239366</v>
      </c>
      <c r="I3404" s="61">
        <v>66.453846060694502</v>
      </c>
      <c r="J3404" s="61">
        <v>245205491.395466</v>
      </c>
      <c r="K3404" s="61">
        <v>79.32548782281475</v>
      </c>
      <c r="L3404" s="61">
        <v>956.83172898703185</v>
      </c>
      <c r="M3404" s="61">
        <f>(M3289+M3312+M3358)/3</f>
        <v>38.831772393918492</v>
      </c>
      <c r="N3404" s="60">
        <v>44.628999999999998</v>
      </c>
    </row>
    <row r="3405" spans="1:14" hidden="1" x14ac:dyDescent="0.4">
      <c r="A3405" s="36">
        <v>149</v>
      </c>
      <c r="B3405" s="5" t="s">
        <v>230</v>
      </c>
      <c r="C3405" s="5">
        <v>2021</v>
      </c>
      <c r="D3405" s="5" t="s">
        <v>250</v>
      </c>
      <c r="E3405" s="5" t="s">
        <v>247</v>
      </c>
      <c r="F3405" s="60">
        <f>(F3402+F3403+F3404)/3</f>
        <v>0.41892216671247778</v>
      </c>
      <c r="G3405" s="61">
        <v>19473125</v>
      </c>
      <c r="H3405" s="61">
        <v>25.330220266244694</v>
      </c>
      <c r="I3405" s="61">
        <v>69.7896206974943</v>
      </c>
      <c r="J3405" s="61">
        <v>394217415.17706901</v>
      </c>
      <c r="K3405" s="61">
        <v>86.208511186514755</v>
      </c>
      <c r="L3405" s="61">
        <v>1134.7134542499061</v>
      </c>
      <c r="M3405" s="61">
        <f>(M3313+M3290+M3359)/3</f>
        <v>38.645530367181344</v>
      </c>
      <c r="N3405" s="60">
        <v>45.192</v>
      </c>
    </row>
    <row r="3406" spans="1:14" hidden="1" x14ac:dyDescent="0.4">
      <c r="A3406" s="36">
        <v>149</v>
      </c>
      <c r="B3406" s="5" t="s">
        <v>230</v>
      </c>
      <c r="C3406" s="5">
        <v>2022</v>
      </c>
      <c r="D3406" s="5" t="s">
        <v>250</v>
      </c>
      <c r="E3406" s="5" t="s">
        <v>247</v>
      </c>
      <c r="F3406" s="60">
        <f>(F3403+F3404+F3405)/3</f>
        <v>0.4117204142464797</v>
      </c>
      <c r="G3406" s="61">
        <v>20017675</v>
      </c>
      <c r="H3406" s="61">
        <v>6.1015947220181204</v>
      </c>
      <c r="I3406" s="61">
        <v>90.905207573811495</v>
      </c>
      <c r="J3406" s="61">
        <v>-65118862.8223029</v>
      </c>
      <c r="K3406" s="61">
        <v>69.297315424415558</v>
      </c>
      <c r="L3406" s="61">
        <v>1456.9015701544504</v>
      </c>
      <c r="M3406" s="61">
        <f>(M3291+M3314+M3360)/3</f>
        <v>38.472563606224348</v>
      </c>
      <c r="N3406" s="60">
        <v>45.761000000000003</v>
      </c>
    </row>
    <row r="3407" spans="1:14" hidden="1" x14ac:dyDescent="0.4">
      <c r="A3407" s="36">
        <v>150</v>
      </c>
      <c r="B3407" s="5" t="s">
        <v>231</v>
      </c>
      <c r="C3407" s="5">
        <v>2000</v>
      </c>
      <c r="D3407" s="5" t="s">
        <v>245</v>
      </c>
      <c r="E3407" s="5" t="s">
        <v>247</v>
      </c>
      <c r="F3407" s="60">
        <v>1.1473824885446799</v>
      </c>
      <c r="G3407" s="61">
        <v>11834676</v>
      </c>
      <c r="H3407" s="61">
        <v>0.62790002103558606</v>
      </c>
      <c r="I3407" s="61">
        <f>(I3338+I3292+I3384)/3</f>
        <v>93.136397555548584</v>
      </c>
      <c r="J3407" s="61">
        <v>23199999.899999999</v>
      </c>
      <c r="K3407" s="61">
        <v>74.067411129780552</v>
      </c>
      <c r="L3407" s="61">
        <v>565.28438970361333</v>
      </c>
      <c r="M3407" s="61">
        <v>40.331075996990222</v>
      </c>
      <c r="N3407" s="60">
        <v>33.758000000000003</v>
      </c>
    </row>
    <row r="3408" spans="1:14" hidden="1" x14ac:dyDescent="0.4">
      <c r="A3408" s="36">
        <v>150</v>
      </c>
      <c r="B3408" s="5" t="s">
        <v>231</v>
      </c>
      <c r="C3408" s="5">
        <v>2001</v>
      </c>
      <c r="D3408" s="5" t="s">
        <v>245</v>
      </c>
      <c r="E3408" s="5" t="s">
        <v>247</v>
      </c>
      <c r="F3408" s="60">
        <v>1.1372197984078216</v>
      </c>
      <c r="G3408" s="61">
        <v>11910978</v>
      </c>
      <c r="H3408" s="61">
        <v>-0.13089021166042869</v>
      </c>
      <c r="I3408" s="61">
        <f>(I3293+I3339+I3385)/3</f>
        <v>99.481684106408807</v>
      </c>
      <c r="J3408" s="61">
        <v>3799999.9</v>
      </c>
      <c r="K3408" s="61">
        <v>67.89787216889134</v>
      </c>
      <c r="L3408" s="61">
        <v>569.00320863660397</v>
      </c>
      <c r="M3408" s="61">
        <v>50.994841562269713</v>
      </c>
      <c r="N3408" s="60">
        <v>34.17</v>
      </c>
    </row>
    <row r="3409" spans="1:14" hidden="1" x14ac:dyDescent="0.4">
      <c r="A3409" s="36">
        <v>150</v>
      </c>
      <c r="B3409" s="5" t="s">
        <v>231</v>
      </c>
      <c r="C3409" s="5">
        <v>2002</v>
      </c>
      <c r="D3409" s="5" t="s">
        <v>245</v>
      </c>
      <c r="E3409" s="5" t="s">
        <v>247</v>
      </c>
      <c r="F3409" s="60">
        <v>1.0257626342509631</v>
      </c>
      <c r="G3409" s="61">
        <v>11984644</v>
      </c>
      <c r="H3409" s="61">
        <v>2.7129502947473156</v>
      </c>
      <c r="I3409" s="61">
        <f>I3410*0.95</f>
        <v>85.088410437684459</v>
      </c>
      <c r="J3409" s="61">
        <v>25899999.899999999</v>
      </c>
      <c r="K3409" s="61">
        <v>66.807351564849867</v>
      </c>
      <c r="L3409" s="61">
        <v>529.18688281437483</v>
      </c>
      <c r="M3409" s="61">
        <v>51.879084967320267</v>
      </c>
      <c r="N3409" s="60">
        <v>34.585000000000001</v>
      </c>
    </row>
    <row r="3410" spans="1:14" hidden="1" x14ac:dyDescent="0.4">
      <c r="A3410" s="36">
        <v>150</v>
      </c>
      <c r="B3410" s="5" t="s">
        <v>231</v>
      </c>
      <c r="C3410" s="5">
        <v>2003</v>
      </c>
      <c r="D3410" s="5" t="s">
        <v>245</v>
      </c>
      <c r="E3410" s="5" t="s">
        <v>247</v>
      </c>
      <c r="F3410" s="60">
        <v>0.83665484470298834</v>
      </c>
      <c r="G3410" s="61">
        <v>12075828</v>
      </c>
      <c r="H3410" s="61">
        <v>8.8012756070631184</v>
      </c>
      <c r="I3410" s="61">
        <f>(I3295+I3341+I3387)/3</f>
        <v>89.566747829141534</v>
      </c>
      <c r="J3410" s="61">
        <v>3799999.9</v>
      </c>
      <c r="K3410" s="61">
        <v>70.451988216059675</v>
      </c>
      <c r="L3410" s="61">
        <v>474.30220105818</v>
      </c>
      <c r="M3410" s="61">
        <v>46.753246753246749</v>
      </c>
      <c r="N3410" s="60">
        <v>34.478999999999999</v>
      </c>
    </row>
    <row r="3411" spans="1:14" hidden="1" x14ac:dyDescent="0.4">
      <c r="A3411" s="36">
        <v>150</v>
      </c>
      <c r="B3411" s="5" t="s">
        <v>231</v>
      </c>
      <c r="C3411" s="5">
        <v>2004</v>
      </c>
      <c r="D3411" s="5" t="s">
        <v>245</v>
      </c>
      <c r="E3411" s="5" t="s">
        <v>247</v>
      </c>
      <c r="F3411" s="60">
        <v>0.79536178341026431</v>
      </c>
      <c r="G3411" s="61">
        <v>12160881</v>
      </c>
      <c r="H3411" s="61">
        <v>7.6115243160857773</v>
      </c>
      <c r="I3411" s="61">
        <f>(I3296+I3342+I3388)/3</f>
        <v>88.969722579664207</v>
      </c>
      <c r="J3411" s="61">
        <v>8699999.9000000004</v>
      </c>
      <c r="K3411" s="61">
        <v>76.039608595730641</v>
      </c>
      <c r="L3411" s="61">
        <v>477.39949104016392</v>
      </c>
      <c r="M3411" s="61">
        <v>59.874608150470209</v>
      </c>
      <c r="N3411" s="60">
        <v>34.293999999999997</v>
      </c>
    </row>
    <row r="3412" spans="1:14" hidden="1" x14ac:dyDescent="0.4">
      <c r="A3412" s="36">
        <v>150</v>
      </c>
      <c r="B3412" s="5" t="s">
        <v>231</v>
      </c>
      <c r="C3412" s="5">
        <v>2005</v>
      </c>
      <c r="D3412" s="5" t="s">
        <v>245</v>
      </c>
      <c r="E3412" s="5" t="s">
        <v>247</v>
      </c>
      <c r="F3412" s="60">
        <v>0.85530562457989945</v>
      </c>
      <c r="G3412" s="61">
        <v>12224753</v>
      </c>
      <c r="H3412" s="61">
        <v>5.1366011066339468</v>
      </c>
      <c r="I3412" s="61">
        <f>(I3297+I3343+I3389)/3</f>
        <v>96.220486753145153</v>
      </c>
      <c r="J3412" s="61">
        <v>102800000</v>
      </c>
      <c r="K3412" s="61">
        <v>76.043707279616584</v>
      </c>
      <c r="L3412" s="61">
        <v>470.78376143877915</v>
      </c>
      <c r="M3412" s="61">
        <v>58.812074001947423</v>
      </c>
      <c r="N3412" s="60">
        <v>34.11</v>
      </c>
    </row>
    <row r="3413" spans="1:14" hidden="1" x14ac:dyDescent="0.4">
      <c r="A3413" s="36">
        <v>150</v>
      </c>
      <c r="B3413" s="5" t="s">
        <v>231</v>
      </c>
      <c r="C3413" s="5">
        <v>2006</v>
      </c>
      <c r="D3413" s="5" t="s">
        <v>245</v>
      </c>
      <c r="E3413" s="5" t="s">
        <v>247</v>
      </c>
      <c r="F3413" s="60">
        <v>0.79411280492502723</v>
      </c>
      <c r="G3413" s="61">
        <v>12330490</v>
      </c>
      <c r="H3413" s="61">
        <v>-2.0176787072880984</v>
      </c>
      <c r="I3413" s="61">
        <f>(I3298+I3344+I3390)/3</f>
        <v>105.18445073292388</v>
      </c>
      <c r="J3413" s="61">
        <v>40000000</v>
      </c>
      <c r="K3413" s="61">
        <v>82.820648776111</v>
      </c>
      <c r="L3413" s="61">
        <v>441.49879688479535</v>
      </c>
      <c r="M3413" s="61">
        <v>40.794979079497899</v>
      </c>
      <c r="N3413" s="60">
        <v>33.926000000000002</v>
      </c>
    </row>
    <row r="3414" spans="1:14" hidden="1" x14ac:dyDescent="0.4">
      <c r="A3414" s="36">
        <v>150</v>
      </c>
      <c r="B3414" s="5" t="s">
        <v>231</v>
      </c>
      <c r="C3414" s="5">
        <v>2007</v>
      </c>
      <c r="D3414" s="5" t="s">
        <v>245</v>
      </c>
      <c r="E3414" s="5" t="s">
        <v>247</v>
      </c>
      <c r="F3414" s="60">
        <v>0.78344216906409403</v>
      </c>
      <c r="G3414" s="61">
        <v>12450568</v>
      </c>
      <c r="H3414" s="61">
        <v>0.89488682330379277</v>
      </c>
      <c r="I3414" s="61">
        <f>(I3299+I3345+I3391)/3</f>
        <v>102.5493455545364</v>
      </c>
      <c r="J3414" s="61">
        <v>68900000</v>
      </c>
      <c r="K3414" s="61">
        <v>84.17290442704666</v>
      </c>
      <c r="L3414" s="61">
        <v>425.03684169268422</v>
      </c>
      <c r="M3414" s="61">
        <v>35.343035343035339</v>
      </c>
      <c r="N3414" s="60">
        <v>33.743000000000002</v>
      </c>
    </row>
    <row r="3415" spans="1:14" hidden="1" x14ac:dyDescent="0.4">
      <c r="A3415" s="36">
        <v>150</v>
      </c>
      <c r="B3415" s="5" t="s">
        <v>231</v>
      </c>
      <c r="C3415" s="5">
        <v>2008</v>
      </c>
      <c r="D3415" s="5" t="s">
        <v>245</v>
      </c>
      <c r="E3415" s="5" t="s">
        <v>247</v>
      </c>
      <c r="F3415" s="60">
        <v>0.61445313026006376</v>
      </c>
      <c r="G3415" s="61">
        <v>12550347</v>
      </c>
      <c r="H3415" s="61">
        <v>1.3492225294901488</v>
      </c>
      <c r="I3415" s="61">
        <f>(I3300+I3346+I3392)/3</f>
        <v>110.8619044303868</v>
      </c>
      <c r="J3415" s="61">
        <v>51600000</v>
      </c>
      <c r="K3415" s="61">
        <v>109.52163718989421</v>
      </c>
      <c r="L3415" s="61">
        <v>351.83910054439133</v>
      </c>
      <c r="M3415" s="61">
        <v>36.375838926174495</v>
      </c>
      <c r="N3415" s="60">
        <v>33.56</v>
      </c>
    </row>
    <row r="3416" spans="1:14" hidden="1" x14ac:dyDescent="0.4">
      <c r="A3416" s="36">
        <v>150</v>
      </c>
      <c r="B3416" s="5" t="s">
        <v>231</v>
      </c>
      <c r="C3416" s="5">
        <v>2009</v>
      </c>
      <c r="D3416" s="5" t="s">
        <v>245</v>
      </c>
      <c r="E3416" s="5" t="s">
        <v>247</v>
      </c>
      <c r="F3416" s="60">
        <v>0.5972250372836817</v>
      </c>
      <c r="G3416" s="61">
        <v>12679810</v>
      </c>
      <c r="H3416" s="61">
        <v>95.408659667954623</v>
      </c>
      <c r="I3416" s="61">
        <f>(I3301+I3347+I3393)/3</f>
        <v>98.81116081793941</v>
      </c>
      <c r="J3416" s="61">
        <v>105000000</v>
      </c>
      <c r="K3416" s="61">
        <v>61.778437782235628</v>
      </c>
      <c r="L3416" s="61">
        <v>762.297960300667</v>
      </c>
      <c r="M3416" s="61">
        <v>38.440111420612809</v>
      </c>
      <c r="N3416" s="60">
        <v>33.378</v>
      </c>
    </row>
    <row r="3417" spans="1:14" hidden="1" x14ac:dyDescent="0.4">
      <c r="A3417" s="36">
        <v>150</v>
      </c>
      <c r="B3417" s="5" t="s">
        <v>231</v>
      </c>
      <c r="C3417" s="5">
        <v>2010</v>
      </c>
      <c r="D3417" s="5" t="s">
        <v>245</v>
      </c>
      <c r="E3417" s="5" t="s">
        <v>247</v>
      </c>
      <c r="F3417" s="60">
        <v>0.74129047940185222</v>
      </c>
      <c r="G3417" s="61">
        <v>12839771</v>
      </c>
      <c r="H3417" s="61">
        <v>2.5755360196158819</v>
      </c>
      <c r="I3417" s="61">
        <f>(I3302+I3348+I3394)/3</f>
        <v>100</v>
      </c>
      <c r="J3417" s="61">
        <v>122586666.666667</v>
      </c>
      <c r="K3417" s="61">
        <v>83.124190435215255</v>
      </c>
      <c r="L3417" s="61">
        <v>937.84033998737209</v>
      </c>
      <c r="M3417" s="61">
        <v>52.979414951245928</v>
      </c>
      <c r="N3417" s="60">
        <v>33.195999999999998</v>
      </c>
    </row>
    <row r="3418" spans="1:14" hidden="1" x14ac:dyDescent="0.4">
      <c r="A3418" s="36">
        <v>150</v>
      </c>
      <c r="B3418" s="5" t="s">
        <v>231</v>
      </c>
      <c r="C3418" s="5">
        <v>2011</v>
      </c>
      <c r="D3418" s="5" t="s">
        <v>245</v>
      </c>
      <c r="E3418" s="5" t="s">
        <v>247</v>
      </c>
      <c r="F3418" s="60">
        <v>0.87193209468757549</v>
      </c>
      <c r="G3418" s="61">
        <v>13025785</v>
      </c>
      <c r="H3418" s="61">
        <v>2.1717610318293623</v>
      </c>
      <c r="I3418" s="61">
        <f>(I3349+I3303+I3395)/3</f>
        <v>98.569728458178432</v>
      </c>
      <c r="J3418" s="61">
        <v>344300000</v>
      </c>
      <c r="K3418" s="61">
        <v>89.46652676798918</v>
      </c>
      <c r="L3418" s="61">
        <v>1082.6157732528213</v>
      </c>
      <c r="M3418" s="61">
        <v>54.290876242095756</v>
      </c>
      <c r="N3418" s="60">
        <v>33.015000000000001</v>
      </c>
    </row>
    <row r="3419" spans="1:14" hidden="1" x14ac:dyDescent="0.4">
      <c r="A3419" s="36">
        <v>150</v>
      </c>
      <c r="B3419" s="5" t="s">
        <v>231</v>
      </c>
      <c r="C3419" s="5">
        <v>2012</v>
      </c>
      <c r="D3419" s="5" t="s">
        <v>245</v>
      </c>
      <c r="E3419" s="5" t="s">
        <v>247</v>
      </c>
      <c r="F3419" s="60">
        <v>0.90121384833895213</v>
      </c>
      <c r="G3419" s="61">
        <v>13265331</v>
      </c>
      <c r="H3419" s="61">
        <v>4.8559455185078804</v>
      </c>
      <c r="I3419" s="61">
        <f>(I3304+I3350+I3396)/3</f>
        <v>100.4433918950532</v>
      </c>
      <c r="J3419" s="61">
        <v>349850000</v>
      </c>
      <c r="K3419" s="61">
        <v>74.162534723719659</v>
      </c>
      <c r="L3419" s="61">
        <v>1290.1939574670246</v>
      </c>
      <c r="M3419" s="61">
        <v>49.125874125874134</v>
      </c>
      <c r="N3419" s="60">
        <v>32.834000000000003</v>
      </c>
    </row>
    <row r="3420" spans="1:14" hidden="1" x14ac:dyDescent="0.4">
      <c r="A3420" s="36">
        <v>150</v>
      </c>
      <c r="B3420" s="5" t="s">
        <v>231</v>
      </c>
      <c r="C3420" s="5">
        <v>2013</v>
      </c>
      <c r="D3420" s="5" t="s">
        <v>245</v>
      </c>
      <c r="E3420" s="5" t="s">
        <v>247</v>
      </c>
      <c r="F3420" s="60">
        <v>0.90124822377348335</v>
      </c>
      <c r="G3420" s="61">
        <v>13555422</v>
      </c>
      <c r="H3420" s="61">
        <v>8.091140249834524</v>
      </c>
      <c r="I3420" s="61">
        <f>(I3305+I3351+I3397)/3</f>
        <v>100.06055714009995</v>
      </c>
      <c r="J3420" s="61">
        <v>373050000</v>
      </c>
      <c r="K3420" s="61">
        <v>58.656493995606304</v>
      </c>
      <c r="L3420" s="61">
        <v>1408.3678103123607</v>
      </c>
      <c r="M3420" s="61">
        <v>57.653061224489797</v>
      </c>
      <c r="N3420" s="60">
        <v>32.654000000000003</v>
      </c>
    </row>
    <row r="3421" spans="1:14" hidden="1" x14ac:dyDescent="0.4">
      <c r="A3421" s="36">
        <v>150</v>
      </c>
      <c r="B3421" s="5" t="s">
        <v>231</v>
      </c>
      <c r="C3421" s="5">
        <v>2014</v>
      </c>
      <c r="D3421" s="5" t="s">
        <v>245</v>
      </c>
      <c r="E3421" s="5" t="s">
        <v>247</v>
      </c>
      <c r="F3421" s="60">
        <v>0.86683848939859143</v>
      </c>
      <c r="G3421" s="61">
        <v>13855753</v>
      </c>
      <c r="H3421" s="61">
        <v>0.6249744851524639</v>
      </c>
      <c r="I3421" s="61">
        <f>(I3306+I3352+I3398)/3</f>
        <v>91.434759257990478</v>
      </c>
      <c r="J3421" s="61">
        <v>472800000</v>
      </c>
      <c r="K3421" s="61">
        <v>54.671615420806738</v>
      </c>
      <c r="L3421" s="61">
        <v>1407.0342910991558</v>
      </c>
      <c r="M3421" s="61">
        <v>59.442993907745866</v>
      </c>
      <c r="N3421" s="60">
        <v>32.503999999999998</v>
      </c>
    </row>
    <row r="3422" spans="1:14" hidden="1" x14ac:dyDescent="0.4">
      <c r="A3422" s="36">
        <v>150</v>
      </c>
      <c r="B3422" s="5" t="s">
        <v>231</v>
      </c>
      <c r="C3422" s="5">
        <v>2015</v>
      </c>
      <c r="D3422" s="5" t="s">
        <v>245</v>
      </c>
      <c r="E3422" s="5" t="s">
        <v>247</v>
      </c>
      <c r="F3422" s="60">
        <v>0.84696244144357558</v>
      </c>
      <c r="G3422" s="61">
        <v>14154937</v>
      </c>
      <c r="H3422" s="61">
        <v>0.36741965277103361</v>
      </c>
      <c r="I3422" s="61">
        <f>(I3307+I3353+I3399)/3</f>
        <v>86.945470360565466</v>
      </c>
      <c r="J3422" s="61">
        <v>399200000</v>
      </c>
      <c r="K3422" s="61">
        <v>56.748811105213683</v>
      </c>
      <c r="L3422" s="61">
        <v>1410.3291734890802</v>
      </c>
      <c r="M3422" s="61">
        <f>(M3353+M3307+M3399)/3</f>
        <v>39.852968482838513</v>
      </c>
      <c r="N3422" s="60">
        <v>32.384999999999998</v>
      </c>
    </row>
    <row r="3423" spans="1:14" hidden="1" x14ac:dyDescent="0.4">
      <c r="A3423" s="36">
        <v>150</v>
      </c>
      <c r="B3423" s="5" t="s">
        <v>231</v>
      </c>
      <c r="C3423" s="5">
        <v>2016</v>
      </c>
      <c r="D3423" s="5" t="s">
        <v>245</v>
      </c>
      <c r="E3423" s="5" t="s">
        <v>247</v>
      </c>
      <c r="F3423" s="60">
        <v>0.72306192668167846</v>
      </c>
      <c r="G3423" s="61">
        <v>14452704</v>
      </c>
      <c r="H3423" s="61">
        <v>2.0140947343402615</v>
      </c>
      <c r="I3423" s="61">
        <f>(I3308+I3354+I3400)/3</f>
        <v>71.46456929319659</v>
      </c>
      <c r="J3423" s="61">
        <v>343013813.38</v>
      </c>
      <c r="K3423" s="61">
        <v>51.219024643731217</v>
      </c>
      <c r="L3423" s="61">
        <v>1421.7877914056774</v>
      </c>
      <c r="M3423" s="61">
        <f>(M3308+M3400+M3354)/3</f>
        <v>39.656444138801795</v>
      </c>
      <c r="N3423" s="60">
        <v>32.295999999999999</v>
      </c>
    </row>
    <row r="3424" spans="1:14" hidden="1" x14ac:dyDescent="0.4">
      <c r="A3424" s="36">
        <v>150</v>
      </c>
      <c r="B3424" s="5" t="s">
        <v>231</v>
      </c>
      <c r="C3424" s="5">
        <v>2017</v>
      </c>
      <c r="D3424" s="5" t="s">
        <v>245</v>
      </c>
      <c r="E3424" s="5" t="s">
        <v>247</v>
      </c>
      <c r="F3424" s="60">
        <v>0.66306914988921839</v>
      </c>
      <c r="G3424" s="61">
        <v>14751101</v>
      </c>
      <c r="H3424" s="61">
        <v>3.0569050621757015</v>
      </c>
      <c r="I3424" s="61">
        <f>(I3309+I3355+I3401)/3</f>
        <v>87.875654347327838</v>
      </c>
      <c r="J3424" s="61">
        <v>307187738.78799999</v>
      </c>
      <c r="K3424" s="61">
        <v>50.029712259102929</v>
      </c>
      <c r="L3424" s="61">
        <v>1192.1070119886174</v>
      </c>
      <c r="M3424" s="61">
        <f>(M3309+M3355+M3401)/3</f>
        <v>39.431838545617033</v>
      </c>
      <c r="N3424" s="60">
        <v>32.237000000000002</v>
      </c>
    </row>
    <row r="3425" spans="1:14" hidden="1" x14ac:dyDescent="0.4">
      <c r="A3425" s="36">
        <v>150</v>
      </c>
      <c r="B3425" s="5" t="s">
        <v>231</v>
      </c>
      <c r="C3425" s="5">
        <v>2018</v>
      </c>
      <c r="D3425" s="5" t="s">
        <v>245</v>
      </c>
      <c r="E3425" s="5" t="s">
        <v>247</v>
      </c>
      <c r="F3425" s="60">
        <v>0.73543480467684952</v>
      </c>
      <c r="G3425" s="61">
        <v>15052184</v>
      </c>
      <c r="H3425" s="61">
        <v>200.76957757965414</v>
      </c>
      <c r="I3425" s="61">
        <f>(I3422+I3423+I3424)/3</f>
        <v>82.095231333696631</v>
      </c>
      <c r="J3425" s="61">
        <v>717865322.24884999</v>
      </c>
      <c r="K3425" s="61">
        <v>54.550270396528809</v>
      </c>
      <c r="L3425" s="61">
        <v>2269.1770123233241</v>
      </c>
      <c r="M3425" s="61">
        <f>(M3310+M3356+M3402)/3</f>
        <v>39.2038780864412</v>
      </c>
      <c r="N3425" s="60">
        <v>32.209000000000003</v>
      </c>
    </row>
    <row r="3426" spans="1:14" hidden="1" x14ac:dyDescent="0.4">
      <c r="A3426" s="36">
        <v>150</v>
      </c>
      <c r="B3426" s="5" t="s">
        <v>231</v>
      </c>
      <c r="C3426" s="5">
        <v>2019</v>
      </c>
      <c r="D3426" s="5" t="s">
        <v>245</v>
      </c>
      <c r="E3426" s="5" t="s">
        <v>247</v>
      </c>
      <c r="F3426" s="60">
        <v>0.66333832814227489</v>
      </c>
      <c r="G3426" s="61">
        <v>15354608</v>
      </c>
      <c r="H3426" s="61">
        <v>225.3946482073967</v>
      </c>
      <c r="I3426" s="61">
        <f>(I3311+I3357+I3403)/3</f>
        <v>87.549094013294919</v>
      </c>
      <c r="J3426" s="61">
        <v>249500000</v>
      </c>
      <c r="K3426" s="61">
        <v>55.7959609917419</v>
      </c>
      <c r="L3426" s="61">
        <v>1421.8685961358456</v>
      </c>
      <c r="M3426" s="61">
        <f>(M3311+M3357+M3403)/3</f>
        <v>39.009674902774314</v>
      </c>
      <c r="N3426" s="60">
        <v>32.21</v>
      </c>
    </row>
    <row r="3427" spans="1:14" hidden="1" x14ac:dyDescent="0.4">
      <c r="A3427" s="36">
        <v>150</v>
      </c>
      <c r="B3427" s="5" t="s">
        <v>231</v>
      </c>
      <c r="C3427" s="5">
        <v>2020</v>
      </c>
      <c r="D3427" s="5" t="s">
        <v>245</v>
      </c>
      <c r="E3427" s="5" t="s">
        <v>247</v>
      </c>
      <c r="F3427" s="60">
        <v>0.53048354700093803</v>
      </c>
      <c r="G3427" s="61">
        <v>15669666</v>
      </c>
      <c r="H3427" s="61">
        <v>604.94586416896698</v>
      </c>
      <c r="I3427" s="61">
        <f>(I3312+I3358+I3404)/3</f>
        <v>84.38496398577665</v>
      </c>
      <c r="J3427" s="61">
        <v>150360000</v>
      </c>
      <c r="K3427" s="61">
        <v>47.313365420750301</v>
      </c>
      <c r="L3427" s="61">
        <v>1372.6966743682872</v>
      </c>
      <c r="M3427" s="61">
        <f>(M3312+M3358+M3404)/3</f>
        <v>38.815137425140783</v>
      </c>
      <c r="N3427" s="60">
        <v>32.241999999999997</v>
      </c>
    </row>
    <row r="3428" spans="1:14" hidden="1" x14ac:dyDescent="0.4">
      <c r="A3428" s="36">
        <v>150</v>
      </c>
      <c r="B3428" s="5" t="s">
        <v>231</v>
      </c>
      <c r="C3428" s="5">
        <v>2021</v>
      </c>
      <c r="D3428" s="5" t="s">
        <v>245</v>
      </c>
      <c r="E3428" s="5" t="s">
        <v>247</v>
      </c>
      <c r="F3428" s="60">
        <f>(F3425+F3426+F3427)/3</f>
        <v>0.64308555994002081</v>
      </c>
      <c r="G3428" s="61">
        <v>15993524</v>
      </c>
      <c r="H3428" s="61">
        <v>113.29498062145689</v>
      </c>
      <c r="I3428" s="61">
        <f>(I3359+I3313+I3405)/3</f>
        <v>86.06305867466682</v>
      </c>
      <c r="J3428" s="61">
        <v>250000000</v>
      </c>
      <c r="K3428" s="61">
        <v>50.847128366697994</v>
      </c>
      <c r="L3428" s="61">
        <v>1773.9204109028528</v>
      </c>
      <c r="M3428" s="61">
        <f>(M3313+M3359+M3405)/3</f>
        <v>38.629570039305527</v>
      </c>
      <c r="N3428" s="60">
        <v>32.302999999999997</v>
      </c>
    </row>
    <row r="3429" spans="1:14" hidden="1" x14ac:dyDescent="0.4">
      <c r="A3429" s="36">
        <v>150</v>
      </c>
      <c r="B3429" s="5" t="s">
        <v>231</v>
      </c>
      <c r="C3429" s="5">
        <v>2022</v>
      </c>
      <c r="D3429" s="5" t="s">
        <v>245</v>
      </c>
      <c r="E3429" s="5" t="s">
        <v>247</v>
      </c>
      <c r="F3429" s="60">
        <f>(F3426+F3427+F3428)/3</f>
        <v>0.61230247836107787</v>
      </c>
      <c r="G3429" s="61">
        <v>16320537</v>
      </c>
      <c r="H3429" s="61">
        <v>264.58060795872882</v>
      </c>
      <c r="I3429" s="61">
        <f>(I3360+I3314+I3406)/3</f>
        <v>93.889931983215334</v>
      </c>
      <c r="J3429" s="61">
        <v>341500000</v>
      </c>
      <c r="K3429" s="61">
        <v>64.956640885369566</v>
      </c>
      <c r="L3429" s="61">
        <v>1676.8214889672593</v>
      </c>
      <c r="M3429" s="61">
        <f>(M3360+M3314+M3406)/3</f>
        <v>38.457133695200987</v>
      </c>
      <c r="N3429" s="60">
        <v>32.395000000000003</v>
      </c>
    </row>
  </sheetData>
  <autoFilter ref="A2:M3429" xr:uid="{00000000-0001-0000-0700-000000000000}">
    <filterColumn colId="3">
      <filters>
        <filter val="upper-middle income country"/>
      </filters>
    </filterColumn>
    <sortState xmlns:xlrd2="http://schemas.microsoft.com/office/spreadsheetml/2017/richdata2" ref="A2832:M2854">
      <sortCondition descending="1" ref="B2:B3429"/>
    </sortState>
  </autoFilter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ID-1INF ( Economic stability)</vt:lpstr>
      <vt:lpstr>ID-2GDP(per)</vt:lpstr>
      <vt:lpstr>DE-1FDI(%GDP)</vt:lpstr>
      <vt:lpstr>Trade O (ID-3)(Total Trade%GDP </vt:lpstr>
      <vt:lpstr>Sheet1</vt:lpstr>
      <vt:lpstr>ID-4Market Size(POP) </vt:lpstr>
      <vt:lpstr>ID-Infrastructure (EC)</vt:lpstr>
      <vt:lpstr>Sheet2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</dc:creator>
  <cp:lastModifiedBy>1184937093@qq.com</cp:lastModifiedBy>
  <dcterms:created xsi:type="dcterms:W3CDTF">2020-09-02T13:58:47Z</dcterms:created>
  <dcterms:modified xsi:type="dcterms:W3CDTF">2024-06-13T08:28:04Z</dcterms:modified>
</cp:coreProperties>
</file>